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11.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2.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3.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14.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15.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4.xml" ContentType="application/vnd.openxmlformats-officedocument.themeOverride+xml"/>
  <Override PartName="/xl/drawings/drawing16.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5.xml" ContentType="application/vnd.openxmlformats-officedocument.themeOverride+xml"/>
  <Override PartName="/xl/drawings/drawing17.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theme/themeOverride18.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theme/themeOverride19.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theme/themeOverride20.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theme/themeOverride21.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theme/themeOverride22.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theme/themeOverride23.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theme/themeOverride24.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theme/themeOverride25.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theme/themeOverride26.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theme/themeOverride27.xml" ContentType="application/vnd.openxmlformats-officedocument.themeOverride+xml"/>
  <Override PartName="/xl/drawings/drawing30.xml" ContentType="application/vnd.openxmlformats-officedocument.drawing+xml"/>
  <Override PartName="/xl/charts/chart29.xml" ContentType="application/vnd.openxmlformats-officedocument.drawingml.chart+xml"/>
  <Override PartName="/xl/theme/themeOverride28.xml" ContentType="application/vnd.openxmlformats-officedocument.themeOverride+xml"/>
  <Override PartName="/xl/drawings/drawing31.xml" ContentType="application/vnd.openxmlformats-officedocument.drawing+xml"/>
  <Override PartName="/xl/charts/chart30.xml" ContentType="application/vnd.openxmlformats-officedocument.drawingml.chart+xml"/>
  <Override PartName="/xl/theme/themeOverride29.xml" ContentType="application/vnd.openxmlformats-officedocument.themeOverride+xml"/>
  <Override PartName="/xl/drawings/drawing32.xml" ContentType="application/vnd.openxmlformats-officedocument.drawing+xml"/>
  <Override PartName="/xl/charts/chart31.xml" ContentType="application/vnd.openxmlformats-officedocument.drawingml.chart+xml"/>
  <Override PartName="/xl/theme/themeOverride30.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theme/themeOverride31.xml" ContentType="application/vnd.openxmlformats-officedocument.themeOverride+xml"/>
  <Override PartName="/xl/drawings/drawing34.xml" ContentType="application/vnd.openxmlformats-officedocument.drawing+xml"/>
  <Override PartName="/xl/charts/chart33.xml" ContentType="application/vnd.openxmlformats-officedocument.drawingml.chart+xml"/>
  <Override PartName="/xl/theme/themeOverride32.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theme/themeOverride33.xml" ContentType="application/vnd.openxmlformats-officedocument.themeOverride+xml"/>
  <Override PartName="/xl/drawings/drawing36.xml" ContentType="application/vnd.openxmlformats-officedocument.drawing+xml"/>
  <Override PartName="/xl/charts/chart35.xml" ContentType="application/vnd.openxmlformats-officedocument.drawingml.chart+xml"/>
  <Override PartName="/xl/theme/themeOverride34.xml" ContentType="application/vnd.openxmlformats-officedocument.themeOverride+xml"/>
  <Override PartName="/xl/drawings/drawing37.xml" ContentType="application/vnd.openxmlformats-officedocument.drawing+xml"/>
  <Override PartName="/xl/charts/chart36.xml" ContentType="application/vnd.openxmlformats-officedocument.drawingml.chart+xml"/>
  <Override PartName="/xl/theme/themeOverride35.xml" ContentType="application/vnd.openxmlformats-officedocument.themeOverride+xml"/>
  <Override PartName="/xl/drawings/drawing38.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6.xml" ContentType="application/vnd.openxmlformats-officedocument.themeOverride+xml"/>
  <Override PartName="/xl/drawings/drawing39.xml" ContentType="application/vnd.openxmlformats-officedocument.drawing+xml"/>
  <Override PartName="/xl/charts/chart38.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7.xml" ContentType="application/vnd.openxmlformats-officedocument.themeOverride+xml"/>
  <Override PartName="/xl/charts/chart39.xml" ContentType="application/vnd.openxmlformats-officedocument.drawingml.chart+xml"/>
  <Override PartName="/xl/theme/themeOverride38.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theme/themeOverride39.xml" ContentType="application/vnd.openxmlformats-officedocument.themeOverride+xml"/>
  <Override PartName="/xl/charts/chart41.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0.xml" ContentType="application/vnd.openxmlformats-officedocument.themeOverride+xml"/>
  <Override PartName="/xl/charts/chart42.xml" ContentType="application/vnd.openxmlformats-officedocument.drawingml.chart+xml"/>
  <Override PartName="/xl/theme/themeOverride41.xml" ContentType="application/vnd.openxmlformats-officedocument.themeOverride+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2.xml" ContentType="application/vnd.openxmlformats-officedocument.themeOverride+xml"/>
  <Override PartName="/xl/drawings/drawing41.xml" ContentType="application/vnd.openxmlformats-officedocument.drawing+xml"/>
  <Override PartName="/xl/charts/chart44.xml" ContentType="application/vnd.openxmlformats-officedocument.drawingml.chart+xml"/>
  <Override PartName="/xl/theme/themeOverride43.xml" ContentType="application/vnd.openxmlformats-officedocument.themeOverride+xml"/>
  <Override PartName="/xl/drawings/drawing42.xml" ContentType="application/vnd.openxmlformats-officedocument.drawing+xml"/>
  <Override PartName="/xl/charts/chart45.xml" ContentType="application/vnd.openxmlformats-officedocument.drawingml.chart+xml"/>
  <Override PartName="/xl/theme/themeOverride44.xml" ContentType="application/vnd.openxmlformats-officedocument.themeOverride+xml"/>
  <Override PartName="/xl/drawings/drawing43.xml" ContentType="application/vnd.openxmlformats-officedocument.drawing+xml"/>
  <Override PartName="/xl/charts/chart46.xml" ContentType="application/vnd.openxmlformats-officedocument.drawingml.chart+xml"/>
  <Override PartName="/xl/theme/themeOverride45.xml" ContentType="application/vnd.openxmlformats-officedocument.themeOverride+xml"/>
  <Override PartName="/xl/drawings/drawing44.xml" ContentType="application/vnd.openxmlformats-officedocument.drawing+xml"/>
  <Override PartName="/xl/charts/chart47.xml" ContentType="application/vnd.openxmlformats-officedocument.drawingml.chart+xml"/>
  <Override PartName="/xl/theme/themeOverride46.xml" ContentType="application/vnd.openxmlformats-officedocument.themeOverride+xml"/>
  <Override PartName="/xl/drawings/drawing45.xml" ContentType="application/vnd.openxmlformats-officedocument.drawing+xml"/>
  <Override PartName="/xl/charts/chart48.xml" ContentType="application/vnd.openxmlformats-officedocument.drawingml.chart+xml"/>
  <Override PartName="/xl/theme/themeOverride47.xml" ContentType="application/vnd.openxmlformats-officedocument.themeOverride+xml"/>
  <Override PartName="/xl/drawings/drawing46.xml" ContentType="application/vnd.openxmlformats-officedocument.drawing+xml"/>
  <Override PartName="/xl/charts/chart49.xml" ContentType="application/vnd.openxmlformats-officedocument.drawingml.chart+xml"/>
  <Override PartName="/xl/theme/themeOverride48.xml" ContentType="application/vnd.openxmlformats-officedocument.themeOverride+xml"/>
  <Override PartName="/xl/drawings/drawing47.xml" ContentType="application/vnd.openxmlformats-officedocument.drawing+xml"/>
  <Override PartName="/xl/charts/chart50.xml" ContentType="application/vnd.openxmlformats-officedocument.drawingml.chart+xml"/>
  <Override PartName="/xl/theme/themeOverride49.xml" ContentType="application/vnd.openxmlformats-officedocument.themeOverride+xml"/>
  <Override PartName="/xl/drawings/drawing48.xml" ContentType="application/vnd.openxmlformats-officedocument.drawing+xml"/>
  <Override PartName="/xl/charts/chart51.xml" ContentType="application/vnd.openxmlformats-officedocument.drawingml.chart+xml"/>
  <Override PartName="/xl/theme/themeOverride50.xml" ContentType="application/vnd.openxmlformats-officedocument.themeOverride+xml"/>
  <Override PartName="/xl/drawings/drawing49.xml" ContentType="application/vnd.openxmlformats-officedocument.drawing+xml"/>
  <Override PartName="/xl/charts/chart52.xml" ContentType="application/vnd.openxmlformats-officedocument.drawingml.chart+xml"/>
  <Override PartName="/xl/theme/themeOverride51.xml" ContentType="application/vnd.openxmlformats-officedocument.themeOverride+xml"/>
  <Override PartName="/xl/drawings/drawing50.xml" ContentType="application/vnd.openxmlformats-officedocument.drawing+xml"/>
  <Override PartName="/xl/charts/chart53.xml" ContentType="application/vnd.openxmlformats-officedocument.drawingml.chart+xml"/>
  <Override PartName="/xl/theme/themeOverride52.xml" ContentType="application/vnd.openxmlformats-officedocument.themeOverride+xml"/>
  <Override PartName="/xl/drawings/drawing51.xml" ContentType="application/vnd.openxmlformats-officedocument.drawing+xml"/>
  <Override PartName="/xl/charts/chart54.xml" ContentType="application/vnd.openxmlformats-officedocument.drawingml.chart+xml"/>
  <Override PartName="/xl/theme/themeOverride53.xml" ContentType="application/vnd.openxmlformats-officedocument.themeOverride+xml"/>
  <Override PartName="/xl/drawings/drawing52.xml" ContentType="application/vnd.openxmlformats-officedocument.drawing+xml"/>
  <Override PartName="/xl/charts/chart55.xml" ContentType="application/vnd.openxmlformats-officedocument.drawingml.chart+xml"/>
  <Override PartName="/xl/theme/themeOverride54.xml" ContentType="application/vnd.openxmlformats-officedocument.themeOverride+xml"/>
  <Override PartName="/xl/drawings/drawing53.xml" ContentType="application/vnd.openxmlformats-officedocument.drawing+xml"/>
  <Override PartName="/xl/charts/chart56.xml" ContentType="application/vnd.openxmlformats-officedocument.drawingml.chart+xml"/>
  <Override PartName="/xl/drawings/drawing54.xml" ContentType="application/vnd.openxmlformats-officedocument.drawing+xml"/>
  <Override PartName="/xl/charts/chart57.xml" ContentType="application/vnd.openxmlformats-officedocument.drawingml.chart+xml"/>
  <Override PartName="/xl/drawings/drawing55.xml" ContentType="application/vnd.openxmlformats-officedocument.drawing+xml"/>
  <Override PartName="/xl/charts/chart58.xml" ContentType="application/vnd.openxmlformats-officedocument.drawingml.chart+xml"/>
  <Override PartName="/xl/drawings/drawing56.xml" ContentType="application/vnd.openxmlformats-officedocument.drawing+xml"/>
  <Override PartName="/xl/charts/chart59.xml" ContentType="application/vnd.openxmlformats-officedocument.drawingml.chart+xml"/>
  <Override PartName="/xl/drawings/drawing57.xml" ContentType="application/vnd.openxmlformats-officedocument.drawing+xml"/>
  <Override PartName="/xl/charts/chart6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55.xml" ContentType="application/vnd.openxmlformats-officedocument.themeOverride+xml"/>
  <Override PartName="/xl/drawings/drawing58.xml" ContentType="application/vnd.openxmlformats-officedocument.drawing+xml"/>
  <Override PartName="/xl/charts/chart6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56.xml" ContentType="application/vnd.openxmlformats-officedocument.themeOverride+xml"/>
  <Override PartName="/xl/drawings/drawing59.xml" ContentType="application/vnd.openxmlformats-officedocument.drawing+xml"/>
  <Override PartName="/xl/charts/chart6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57.xml" ContentType="application/vnd.openxmlformats-officedocument.themeOverride+xml"/>
  <Override PartName="/xl/drawings/drawing60.xml" ContentType="application/vnd.openxmlformats-officedocument.drawing+xml"/>
  <Override PartName="/xl/charts/chart6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58.xml" ContentType="application/vnd.openxmlformats-officedocument.themeOverride+xml"/>
  <Override PartName="/xl/drawings/drawing61.xml" ContentType="application/vnd.openxmlformats-officedocument.drawing+xml"/>
  <Override PartName="/xl/charts/chart64.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59.xml" ContentType="application/vnd.openxmlformats-officedocument.themeOverride+xml"/>
  <Override PartName="/xl/drawings/drawing62.xml" ContentType="application/vnd.openxmlformats-officedocument.drawing+xml"/>
  <Override PartName="/xl/charts/chart65.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60.xml" ContentType="application/vnd.openxmlformats-officedocument.themeOverride+xml"/>
  <Override PartName="/xl/drawings/drawing63.xml" ContentType="application/vnd.openxmlformats-officedocument.drawing+xml"/>
  <Override PartName="/xl/charts/chart6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61.xml" ContentType="application/vnd.openxmlformats-officedocument.themeOverride+xml"/>
  <Override PartName="/xl/drawings/drawing64.xml" ContentType="application/vnd.openxmlformats-officedocument.drawing+xml"/>
  <Override PartName="/xl/charts/chart6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62.xml" ContentType="application/vnd.openxmlformats-officedocument.themeOverride+xml"/>
  <Override PartName="/xl/drawings/drawing65.xml" ContentType="application/vnd.openxmlformats-officedocument.drawing+xml"/>
  <Override PartName="/xl/charts/chart6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63.xml" ContentType="application/vnd.openxmlformats-officedocument.themeOverride+xml"/>
  <Override PartName="/xl/drawings/drawing66.xml" ContentType="application/vnd.openxmlformats-officedocument.drawing+xml"/>
  <Override PartName="/xl/charts/chart6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64.xml" ContentType="application/vnd.openxmlformats-officedocument.themeOverride+xml"/>
  <Override PartName="/xl/drawings/drawing67.xml" ContentType="application/vnd.openxmlformats-officedocument.drawing+xml"/>
  <Override PartName="/xl/charts/chart7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65.xml" ContentType="application/vnd.openxmlformats-officedocument.themeOverride+xml"/>
  <Override PartName="/xl/drawings/drawing68.xml" ContentType="application/vnd.openxmlformats-officedocument.drawing+xml"/>
  <Override PartName="/xl/charts/chart7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6.xml" ContentType="application/vnd.openxmlformats-officedocument.themeOverride+xml"/>
  <Override PartName="/xl/drawings/drawing69.xml" ContentType="application/vnd.openxmlformats-officedocument.drawing+xml"/>
  <Override PartName="/xl/charts/chart7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67.xml" ContentType="application/vnd.openxmlformats-officedocument.themeOverride+xml"/>
  <Override PartName="/xl/drawings/drawing70.xml" ContentType="application/vnd.openxmlformats-officedocument.drawing+xml"/>
  <Override PartName="/xl/charts/chart7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68.xml" ContentType="application/vnd.openxmlformats-officedocument.themeOverride+xml"/>
  <Override PartName="/xl/drawings/drawing71.xml" ContentType="application/vnd.openxmlformats-officedocument.drawing+xml"/>
  <Override PartName="/xl/charts/chart7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69.xml" ContentType="application/vnd.openxmlformats-officedocument.themeOverride+xml"/>
  <Override PartName="/xl/drawings/drawing72.xml" ContentType="application/vnd.openxmlformats-officedocument.drawing+xml"/>
  <Override PartName="/xl/charts/chart75.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70.xml" ContentType="application/vnd.openxmlformats-officedocument.themeOverride+xml"/>
  <Override PartName="/xl/drawings/drawing73.xml" ContentType="application/vnd.openxmlformats-officedocument.drawing+xml"/>
  <Override PartName="/xl/charts/chart7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1.xml" ContentType="application/vnd.openxmlformats-officedocument.themeOverride+xml"/>
  <Override PartName="/xl/drawings/drawing74.xml" ContentType="application/vnd.openxmlformats-officedocument.drawing+xml"/>
  <Override PartName="/xl/charts/chart7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72.xml" ContentType="application/vnd.openxmlformats-officedocument.themeOverride+xml"/>
  <Override PartName="/xl/drawings/drawing75.xml" ContentType="application/vnd.openxmlformats-officedocument.drawing+xml"/>
  <Override PartName="/xl/charts/chart78.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73.xml" ContentType="application/vnd.openxmlformats-officedocument.themeOverride+xml"/>
  <Override PartName="/xl/drawings/drawing76.xml" ContentType="application/vnd.openxmlformats-officedocument.drawing+xml"/>
  <Override PartName="/xl/charts/chart79.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74.xml" ContentType="application/vnd.openxmlformats-officedocument.themeOverride+xml"/>
  <Override PartName="/xl/drawings/drawing77.xml" ContentType="application/vnd.openxmlformats-officedocument.drawing+xml"/>
  <Override PartName="/xl/charts/chart8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75.xml" ContentType="application/vnd.openxmlformats-officedocument.themeOverride+xml"/>
  <Override PartName="/xl/drawings/drawing78.xml" ContentType="application/vnd.openxmlformats-officedocument.drawing+xml"/>
  <Override PartName="/xl/charts/chart8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76.xml" ContentType="application/vnd.openxmlformats-officedocument.themeOverride+xml"/>
  <Override PartName="/xl/drawings/drawing79.xml" ContentType="application/vnd.openxmlformats-officedocument.drawing+xml"/>
  <Override PartName="/xl/charts/chart8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7.xml" ContentType="application/vnd.openxmlformats-officedocument.themeOverride+xml"/>
  <Override PartName="/xl/drawings/drawing80.xml" ContentType="application/vnd.openxmlformats-officedocument.drawing+xml"/>
  <Override PartName="/xl/charts/chart8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78.xml" ContentType="application/vnd.openxmlformats-officedocument.themeOverride+xml"/>
  <Override PartName="/xl/drawings/drawing81.xml" ContentType="application/vnd.openxmlformats-officedocument.drawing+xml"/>
  <Override PartName="/xl/charts/chart8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79.xml" ContentType="application/vnd.openxmlformats-officedocument.themeOverride+xml"/>
  <Override PartName="/xl/drawings/drawing82.xml" ContentType="application/vnd.openxmlformats-officedocument.drawing+xml"/>
  <Override PartName="/xl/charts/chart8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80.xml" ContentType="application/vnd.openxmlformats-officedocument.themeOverride+xml"/>
  <Override PartName="/xl/drawings/drawing83.xml" ContentType="application/vnd.openxmlformats-officedocument.drawing+xml"/>
  <Override PartName="/xl/charts/chart86.xml" ContentType="application/vnd.openxmlformats-officedocument.drawingml.chart+xml"/>
  <Override PartName="/xl/theme/themeOverride81.xml" ContentType="application/vnd.openxmlformats-officedocument.themeOverride+xml"/>
  <Override PartName="/xl/drawings/drawing84.xml" ContentType="application/vnd.openxmlformats-officedocument.drawing+xml"/>
  <Override PartName="/xl/charts/chart87.xml" ContentType="application/vnd.openxmlformats-officedocument.drawingml.chart+xml"/>
  <Override PartName="/xl/theme/themeOverride82.xml" ContentType="application/vnd.openxmlformats-officedocument.themeOverride+xml"/>
  <Override PartName="/xl/drawings/drawing85.xml" ContentType="application/vnd.openxmlformats-officedocument.drawing+xml"/>
  <Override PartName="/xl/charts/chart8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83.xml" ContentType="application/vnd.openxmlformats-officedocument.themeOverride+xml"/>
  <Override PartName="/xl/drawings/drawing86.xml" ContentType="application/vnd.openxmlformats-officedocument.drawing+xml"/>
  <Override PartName="/xl/charts/chart89.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84.xml" ContentType="application/vnd.openxmlformats-officedocument.themeOverride+xml"/>
  <Override PartName="/xl/drawings/drawing87.xml" ContentType="application/vnd.openxmlformats-officedocument.drawing+xml"/>
  <Override PartName="/xl/charts/chart90.xml" ContentType="application/vnd.openxmlformats-officedocument.drawingml.chart+xml"/>
  <Override PartName="/xl/drawings/drawing88.xml" ContentType="application/vnd.openxmlformats-officedocument.drawing+xml"/>
  <Override PartName="/xl/charts/chart91.xml" ContentType="application/vnd.openxmlformats-officedocument.drawingml.chart+xml"/>
  <Override PartName="/xl/drawings/drawing89.xml" ContentType="application/vnd.openxmlformats-officedocument.drawing+xml"/>
  <Override PartName="/xl/charts/chart92.xml" ContentType="application/vnd.openxmlformats-officedocument.drawingml.chart+xml"/>
  <Override PartName="/xl/drawings/drawing90.xml" ContentType="application/vnd.openxmlformats-officedocument.drawing+xml"/>
  <Override PartName="/xl/charts/chart93.xml" ContentType="application/vnd.openxmlformats-officedocument.drawingml.chart+xml"/>
  <Override PartName="/xl/drawings/drawing91.xml" ContentType="application/vnd.openxmlformats-officedocument.drawing+xml"/>
  <Override PartName="/xl/charts/chart94.xml" ContentType="application/vnd.openxmlformats-officedocument.drawingml.chart+xml"/>
  <Override PartName="/xl/drawings/drawing92.xml" ContentType="application/vnd.openxmlformats-officedocument.drawing+xml"/>
  <Override PartName="/xl/charts/chart95.xml" ContentType="application/vnd.openxmlformats-officedocument.drawingml.chart+xml"/>
  <Override PartName="/xl/drawings/drawing93.xml" ContentType="application/vnd.openxmlformats-officedocument.drawing+xml"/>
  <Override PartName="/xl/charts/chart96.xml" ContentType="application/vnd.openxmlformats-officedocument.drawingml.chart+xml"/>
  <Override PartName="/xl/drawings/drawing94.xml" ContentType="application/vnd.openxmlformats-officedocument.drawing+xml"/>
  <Override PartName="/xl/charts/chart97.xml" ContentType="application/vnd.openxmlformats-officedocument.drawingml.chart+xml"/>
  <Override PartName="/xl/drawings/drawing95.xml" ContentType="application/vnd.openxmlformats-officedocument.drawing+xml"/>
  <Override PartName="/xl/charts/chart98.xml" ContentType="application/vnd.openxmlformats-officedocument.drawingml.chart+xml"/>
  <Override PartName="/xl/drawings/drawing96.xml" ContentType="application/vnd.openxmlformats-officedocument.drawing+xml"/>
  <Override PartName="/xl/charts/chart99.xml" ContentType="application/vnd.openxmlformats-officedocument.drawingml.chart+xml"/>
  <Override PartName="/xl/drawings/drawing97.xml" ContentType="application/vnd.openxmlformats-officedocument.drawing+xml"/>
  <Override PartName="/xl/charts/chart100.xml" ContentType="application/vnd.openxmlformats-officedocument.drawingml.chart+xml"/>
  <Override PartName="/xl/drawings/drawing98.xml" ContentType="application/vnd.openxmlformats-officedocument.drawing+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updateLinks="never" codeName="ThisWorkbook"/>
  <mc:AlternateContent xmlns:mc="http://schemas.openxmlformats.org/markup-compatibility/2006">
    <mc:Choice Requires="x15">
      <x15ac:absPath xmlns:x15ac="http://schemas.microsoft.com/office/spreadsheetml/2010/11/ac" url="C:\Users\mirey\OneDrive\Documentos\IIEG\Boletín económico\Boletin eco 2020\Febrero\"/>
    </mc:Choice>
  </mc:AlternateContent>
  <xr:revisionPtr revIDLastSave="28" documentId="13_ncr:1_{9CD35426-320E-4167-A1C9-C9177A5647AE}" xr6:coauthVersionLast="45" xr6:coauthVersionMax="45" xr10:uidLastSave="{A0A3AA76-E5D3-41EE-A9CC-F09D016064FC}"/>
  <bookViews>
    <workbookView xWindow="-108" yWindow="-108" windowWidth="23256" windowHeight="12576" tabRatio="917" firstSheet="26" activeTab="48" xr2:uid="{00000000-000D-0000-FFFF-FFFF00000000}"/>
  </bookViews>
  <sheets>
    <sheet name="Index" sheetId="422" r:id="rId1"/>
    <sheet name="T1" sheetId="427" r:id="rId2"/>
    <sheet name="T2" sheetId="428" r:id="rId3"/>
    <sheet name="T3" sheetId="429" r:id="rId4"/>
    <sheet name="T4" sheetId="430" r:id="rId5"/>
    <sheet name="T5" sheetId="431" r:id="rId6"/>
    <sheet name="T6" sheetId="437" r:id="rId7"/>
    <sheet name="T7" sheetId="458" r:id="rId8"/>
    <sheet name="T8" sheetId="460" r:id="rId9"/>
    <sheet name="T9" sheetId="461" r:id="rId10"/>
    <sheet name="T10" sheetId="71" r:id="rId11"/>
    <sheet name="T11" sheetId="498" r:id="rId12"/>
    <sheet name="T12" sheetId="499" r:id="rId13"/>
    <sheet name="T13" sheetId="508" r:id="rId14"/>
    <sheet name="T14" sheetId="294" r:id="rId15"/>
    <sheet name="T15" sheetId="295" r:id="rId16"/>
    <sheet name="T16" sheetId="296" r:id="rId17"/>
    <sheet name="T17" sheetId="137" r:id="rId18"/>
    <sheet name="F1" sheetId="363" r:id="rId19"/>
    <sheet name="F2" sheetId="441" r:id="rId20"/>
    <sheet name="F3" sheetId="442" r:id="rId21"/>
    <sheet name="F4" sheetId="443" r:id="rId22"/>
    <sheet name="F5" sheetId="444" r:id="rId23"/>
    <sheet name="F6" sheetId="445" r:id="rId24"/>
    <sheet name="F7" sheetId="432" r:id="rId25"/>
    <sheet name="F8" sheetId="434" r:id="rId26"/>
    <sheet name="F9" sheetId="435" r:id="rId27"/>
    <sheet name="F10" sheetId="436" r:id="rId28"/>
    <sheet name="F11" sheetId="433" r:id="rId29"/>
    <sheet name="F12" sheetId="438" r:id="rId30"/>
    <sheet name="F13" sheetId="439" r:id="rId31"/>
    <sheet name="F14" sheetId="440" r:id="rId32"/>
    <sheet name="F15" sheetId="452" r:id="rId33"/>
    <sheet name="F16" sheetId="453" r:id="rId34"/>
    <sheet name="F17" sheetId="454" r:id="rId35"/>
    <sheet name="F18" sheetId="455" r:id="rId36"/>
    <sheet name="F19" sheetId="459" r:id="rId37"/>
    <sheet name="F20" sheetId="462" r:id="rId38"/>
    <sheet name="F21" sheetId="463" r:id="rId39"/>
    <sheet name="F22" sheetId="464" r:id="rId40"/>
    <sheet name="F23" sheetId="465" r:id="rId41"/>
    <sheet name="F24" sheetId="466" r:id="rId42"/>
    <sheet name="F25" sheetId="467" r:id="rId43"/>
    <sheet name="F26" sheetId="468" r:id="rId44"/>
    <sheet name="F27" sheetId="469" r:id="rId45"/>
    <sheet name="F28" sheetId="470" r:id="rId46"/>
    <sheet name="F29" sheetId="471" r:id="rId47"/>
    <sheet name="F30" sheetId="472" r:id="rId48"/>
    <sheet name="F31" sheetId="473" r:id="rId49"/>
    <sheet name="F32" sheetId="474" r:id="rId50"/>
    <sheet name="F33" sheetId="475" r:id="rId51"/>
    <sheet name="F34" sheetId="476" r:id="rId52"/>
    <sheet name="F35" sheetId="477" r:id="rId53"/>
    <sheet name="F36" sheetId="478" r:id="rId54"/>
    <sheet name="F37" sheetId="49" r:id="rId55"/>
    <sheet name="F38" sheetId="50" r:id="rId56"/>
    <sheet name="F39" sheetId="51" r:id="rId57"/>
    <sheet name="F40" sheetId="53" r:id="rId58"/>
    <sheet name="F41" sheetId="479" r:id="rId59"/>
    <sheet name="F42-45" sheetId="480" r:id="rId60"/>
    <sheet name="F46" sheetId="58" r:id="rId61"/>
    <sheet name="F47" sheetId="59" r:id="rId62"/>
    <sheet name="F48" sheetId="60" r:id="rId63"/>
    <sheet name="F49" sheetId="61" r:id="rId64"/>
    <sheet name="F50" sheetId="62" r:id="rId65"/>
    <sheet name="F51" sheetId="63" r:id="rId66"/>
    <sheet name="F52" sheetId="64" r:id="rId67"/>
    <sheet name="F53" sheetId="65" r:id="rId68"/>
    <sheet name="F54" sheetId="66" r:id="rId69"/>
    <sheet name="F55" sheetId="67" r:id="rId70"/>
    <sheet name="F56" sheetId="68" r:id="rId71"/>
    <sheet name="F57" sheetId="69" r:id="rId72"/>
    <sheet name="F58" sheetId="70" r:id="rId73"/>
    <sheet name="F59" sheetId="481" r:id="rId74"/>
    <sheet name="F60" sheetId="482" r:id="rId75"/>
    <sheet name="F61" sheetId="483" r:id="rId76"/>
    <sheet name="F62" sheetId="484" r:id="rId77"/>
    <sheet name="F63" sheetId="485" r:id="rId78"/>
    <sheet name="F64" sheetId="486" r:id="rId79"/>
    <sheet name="F65" sheetId="487" r:id="rId80"/>
    <sheet name="F66" sheetId="488" r:id="rId81"/>
    <sheet name="F67" sheetId="489" r:id="rId82"/>
    <sheet name="F68" sheetId="490" r:id="rId83"/>
    <sheet name="F69" sheetId="491" r:id="rId84"/>
    <sheet name="F70" sheetId="492" r:id="rId85"/>
    <sheet name="F71" sheetId="493" r:id="rId86"/>
    <sheet name="F72" sheetId="494" r:id="rId87"/>
    <sheet name="F73" sheetId="495" r:id="rId88"/>
    <sheet name="F74" sheetId="496" r:id="rId89"/>
    <sheet name="F75" sheetId="497" r:id="rId90"/>
    <sheet name="F76" sheetId="500" r:id="rId91"/>
    <sheet name="F77" sheetId="501" r:id="rId92"/>
    <sheet name="F78" sheetId="502" r:id="rId93"/>
    <sheet name="F79" sheetId="503" r:id="rId94"/>
    <sheet name="F80" sheetId="504" r:id="rId95"/>
    <sheet name="F81" sheetId="505" r:id="rId96"/>
    <sheet name="F82" sheetId="506" r:id="rId97"/>
    <sheet name="F83" sheetId="507" r:id="rId98"/>
    <sheet name="F84" sheetId="509" r:id="rId99"/>
    <sheet name="F85" sheetId="510" r:id="rId100"/>
    <sheet name="F86" sheetId="511" r:id="rId101"/>
    <sheet name="F87" sheetId="512" r:id="rId102"/>
    <sheet name="F88" sheetId="516" r:id="rId103"/>
    <sheet name="F89" sheetId="513" r:id="rId104"/>
    <sheet name="F90" sheetId="514" r:id="rId105"/>
    <sheet name="F91" sheetId="515" r:id="rId106"/>
    <sheet name="F92" sheetId="410" r:id="rId107"/>
    <sheet name="F93" sheetId="411" r:id="rId108"/>
    <sheet name="F94" sheetId="412" r:id="rId109"/>
    <sheet name="F95" sheetId="413" r:id="rId110"/>
    <sheet name="F96" sheetId="414" r:id="rId111"/>
    <sheet name="F97" sheetId="415" r:id="rId112"/>
    <sheet name="F98" sheetId="416" r:id="rId113"/>
    <sheet name="F99" sheetId="417" r:id="rId114"/>
    <sheet name="F100-1" sheetId="418" r:id="rId115"/>
    <sheet name="F100-2" sheetId="419" r:id="rId116"/>
    <sheet name="F100-3" sheetId="420" r:id="rId117"/>
    <sheet name="F100-4" sheetId="421" r:id="rId118"/>
    <sheet name="F101-111" sheetId="297" r:id="rId119"/>
  </sheets>
  <externalReferences>
    <externalReference r:id="rId120"/>
    <externalReference r:id="rId121"/>
    <externalReference r:id="rId122"/>
    <externalReference r:id="rId123"/>
  </externalReferences>
  <definedNames>
    <definedName name="_xlnm._FilterDatabase" localSheetId="30" hidden="1">'F13'!$A$6:$O$6</definedName>
    <definedName name="_xlnm._FilterDatabase" localSheetId="31" hidden="1">'F14'!$A$6:$H$75</definedName>
    <definedName name="_xlnm._FilterDatabase" localSheetId="38" hidden="1">'F21'!$A$6:$E$6</definedName>
    <definedName name="_xlnm._FilterDatabase" localSheetId="40" hidden="1">'F23'!$A$6:$D$38</definedName>
    <definedName name="_xlnm._FilterDatabase" localSheetId="41" hidden="1">'F24'!$A$6:$D$6</definedName>
    <definedName name="_xlnm._FilterDatabase" localSheetId="42" hidden="1">'F25'!$A$6:$D$38</definedName>
    <definedName name="_xlnm._FilterDatabase" localSheetId="43" hidden="1">'F26'!$A$6:$D$38</definedName>
    <definedName name="_xlnm._FilterDatabase" localSheetId="44" hidden="1">'F27'!$A$6:$D$38</definedName>
    <definedName name="_xlnm._FilterDatabase" localSheetId="45" hidden="1">'F28'!$A$6:$D$38</definedName>
    <definedName name="_xlnm._FilterDatabase" localSheetId="46" hidden="1">'F29'!$A$6:$D$38</definedName>
    <definedName name="_xlnm._FilterDatabase" localSheetId="47" hidden="1">'F30'!$A$6:$D$38</definedName>
    <definedName name="_xlnm._FilterDatabase" localSheetId="48" hidden="1">'F31'!$A$6:$D$38</definedName>
    <definedName name="_xlnm._FilterDatabase" localSheetId="53" hidden="1">'F36'!$A$9:$J$9</definedName>
    <definedName name="_xlnm._FilterDatabase" localSheetId="54" hidden="1">'F37'!$A$6:$E$6</definedName>
    <definedName name="_xlnm._FilterDatabase" localSheetId="55" hidden="1">'F38'!$A$6:$F$6</definedName>
    <definedName name="_xlnm._FilterDatabase" localSheetId="56" hidden="1">'F39'!$A$7:$F$7</definedName>
    <definedName name="_xlnm._FilterDatabase" localSheetId="57" hidden="1">'F40'!$A$8:$F$8</definedName>
    <definedName name="_xlnm._FilterDatabase" localSheetId="58" hidden="1">'F41'!$A$6:$V$6</definedName>
    <definedName name="_xlnm._FilterDatabase" localSheetId="59" hidden="1">'F42-45'!$A$6:$I$131</definedName>
    <definedName name="_xlnm._FilterDatabase" localSheetId="60" hidden="1">'F46'!#REF!</definedName>
    <definedName name="_xlnm._FilterDatabase" localSheetId="77" hidden="1">'F63'!$A$5:$B$38</definedName>
    <definedName name="_xlnm._FilterDatabase" localSheetId="80" hidden="1">'F66'!$A$5:$B$38</definedName>
    <definedName name="_xlnm._FilterDatabase" localSheetId="82" hidden="1">'F68'!$A$5:$B$38</definedName>
    <definedName name="_xlnm._FilterDatabase" localSheetId="86" hidden="1">'F72'!$A$5:$B$37</definedName>
    <definedName name="_xlnm._FilterDatabase" localSheetId="87" hidden="1">'F73'!$A$5:$B$38</definedName>
    <definedName name="_xlnm._FilterDatabase" localSheetId="88" hidden="1">'F74'!$A$5:$B$38</definedName>
    <definedName name="_xlnm._FilterDatabase" localSheetId="89" hidden="1">'F75'!$A$5:$B$38</definedName>
    <definedName name="_xlnm._FilterDatabase" localSheetId="94" hidden="1">'F80'!$A$5:$B$24</definedName>
    <definedName name="_xlnm._FilterDatabase" localSheetId="97" hidden="1">'F83'!$A$5:$B$24</definedName>
    <definedName name="A_impresión_IM" localSheetId="36">#REF!</definedName>
    <definedName name="A_impresión_IM" localSheetId="72">#REF!</definedName>
    <definedName name="A_impresión_IM">#REF!</definedName>
    <definedName name="A_impresión_IM2" localSheetId="36">#REF!</definedName>
    <definedName name="A_impresión_IM2" localSheetId="72">#REF!</definedName>
    <definedName name="A_impresión_IM2">#REF!</definedName>
    <definedName name="AA" localSheetId="36">#REF!</definedName>
    <definedName name="AA" localSheetId="72">#REF!</definedName>
    <definedName name="AA">#REF!</definedName>
    <definedName name="clase" localSheetId="36">#REF!</definedName>
    <definedName name="clase" localSheetId="72">#REF!</definedName>
    <definedName name="clase">#REF!</definedName>
    <definedName name="clases" localSheetId="36">#REF!</definedName>
    <definedName name="clases">#REF!</definedName>
    <definedName name="Clasificación" localSheetId="36">#REF!</definedName>
    <definedName name="Clasificación" localSheetId="72">#REF!</definedName>
    <definedName name="Clasificación">#REF!</definedName>
    <definedName name="d" localSheetId="36">#REF!</definedName>
    <definedName name="d" localSheetId="72">#REF!</definedName>
    <definedName name="d">#REF!</definedName>
    <definedName name="F_34">#REF!</definedName>
    <definedName name="flujos" localSheetId="36">#REF!</definedName>
    <definedName name="flujos" localSheetId="72">#REF!</definedName>
    <definedName name="flujos">#REF!</definedName>
    <definedName name="HTML_CodePage" hidden="1">1252</definedName>
    <definedName name="HTML_Control" localSheetId="36" hidden="1">{"'III15-0095'!$A$1:$N$151"}</definedName>
    <definedName name="HTML_Control" localSheetId="72"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36">#REF!</definedName>
    <definedName name="Index" localSheetId="72">#REF!</definedName>
    <definedName name="Index">#REF!</definedName>
    <definedName name="ju203d" localSheetId="36">#REF!</definedName>
    <definedName name="ju203d" localSheetId="72">#REF!</definedName>
    <definedName name="ju203d">#REF!</definedName>
    <definedName name="kk">#REF!</definedName>
    <definedName name="kkkkkk">#REF!</definedName>
    <definedName name="loniojo" localSheetId="36">#REF!</definedName>
    <definedName name="loniojo" localSheetId="72">#REF!</definedName>
    <definedName name="loniojo">#REF!</definedName>
    <definedName name="MAT" localSheetId="36">#REF!</definedName>
    <definedName name="MAT" localSheetId="72">#REF!</definedName>
    <definedName name="MAT">#REF!</definedName>
    <definedName name="matriz" localSheetId="36">#REF!</definedName>
    <definedName name="matriz" localSheetId="72">#REF!</definedName>
    <definedName name="matriz">#REF!</definedName>
    <definedName name="matrizs" localSheetId="36">#REF!</definedName>
    <definedName name="matrizs">#REF!</definedName>
    <definedName name="rama" localSheetId="36">#REF!</definedName>
    <definedName name="rama" localSheetId="72">#REF!</definedName>
    <definedName name="rama">#REF!</definedName>
    <definedName name="ramas" localSheetId="36">#REF!</definedName>
    <definedName name="ramas">#REF!</definedName>
    <definedName name="rrr" localSheetId="36">#REF!</definedName>
    <definedName name="rrr" localSheetId="72">#REF!</definedName>
    <definedName name="rrr">#REF!</definedName>
    <definedName name="sec" localSheetId="36">#REF!</definedName>
    <definedName name="sec" localSheetId="72">#REF!</definedName>
    <definedName name="sec">#REF!</definedName>
    <definedName name="sector" localSheetId="36">#REF!</definedName>
    <definedName name="sector" localSheetId="72">#REF!</definedName>
    <definedName name="sector">#REF!</definedName>
    <definedName name="sectorr" localSheetId="36">#REF!</definedName>
    <definedName name="sectorr" localSheetId="72">#REF!</definedName>
    <definedName name="sectorr">#REF!</definedName>
    <definedName name="sectors" localSheetId="36">#REF!</definedName>
    <definedName name="sectors">#REF!</definedName>
    <definedName name="SectorTrimAnual" localSheetId="36">#REF!</definedName>
    <definedName name="SectorTrimAnual">#REF!</definedName>
    <definedName name="Start1" localSheetId="36">#REF!</definedName>
    <definedName name="Start1" localSheetId="72">#REF!</definedName>
    <definedName name="Start1">#REF!</definedName>
    <definedName name="Start10" localSheetId="72">#REF!</definedName>
    <definedName name="Start10">'T9'!$H$1:$I$1</definedName>
    <definedName name="Start100" localSheetId="72">#REF!</definedName>
    <definedName name="Start100">'F85'!$H$1:$I$1</definedName>
    <definedName name="Start101" localSheetId="72">#REF!</definedName>
    <definedName name="Start101">'F86'!$H$1:$I$1</definedName>
    <definedName name="Start102" localSheetId="72">#REF!</definedName>
    <definedName name="Start102">'F87'!$H$1:$I$1</definedName>
    <definedName name="Start103" localSheetId="72">#REF!</definedName>
    <definedName name="Start103">'F88'!$H$1:$I$1</definedName>
    <definedName name="Start104">'F89'!$H$1:$I$1</definedName>
    <definedName name="Start105">'F90'!$H$1:$I$1</definedName>
    <definedName name="Start106">'F91'!$H$1:$I$1</definedName>
    <definedName name="Start107">'F92'!$H$1:$I$1</definedName>
    <definedName name="Start108">'F93'!$H$1:$I$1</definedName>
    <definedName name="Start109">'F94'!$H$1:$I$1</definedName>
    <definedName name="Start11" localSheetId="72">#REF!</definedName>
    <definedName name="Start11">'T10'!$H$1:$I$1</definedName>
    <definedName name="Start110">'F95'!$H$1:$I$1</definedName>
    <definedName name="Start111">'F96'!$H$1:$I$1</definedName>
    <definedName name="Start112">'F97'!$H$1:$I$1</definedName>
    <definedName name="Start113">'F98'!$H$1:$I$1</definedName>
    <definedName name="Start114">'F99'!$H$1:$I$1</definedName>
    <definedName name="Start115">'F100-1'!$H$1:$I$1</definedName>
    <definedName name="Start116">'F100-2'!$H$1:$I$1</definedName>
    <definedName name="Start117">'F100-3'!$H$1:$I$1</definedName>
    <definedName name="Start118">'F100-4'!$H$1:$I$1</definedName>
    <definedName name="Start119">'F101-111'!$H$1:$I$1</definedName>
    <definedName name="Start12" localSheetId="72">#REF!</definedName>
    <definedName name="Start12">'T11'!$H$1:$I$1</definedName>
    <definedName name="Start120">'F100-1'!$H$1:$I$1</definedName>
    <definedName name="Start121">'F100-2'!$H$1:$I$1</definedName>
    <definedName name="Start122">'F100-3'!$H$1:$I$1</definedName>
    <definedName name="Start123">'F100-4'!$H$1:$I$1</definedName>
    <definedName name="Start124">'F101-111'!$H$1:$I$1</definedName>
    <definedName name="Start13" localSheetId="72">#REF!</definedName>
    <definedName name="Start13">'T12'!$H$1:$I$1</definedName>
    <definedName name="Start14" localSheetId="72">#REF!</definedName>
    <definedName name="Start14">'T13'!$H$1:$I$1</definedName>
    <definedName name="Start15" localSheetId="72">#REF!</definedName>
    <definedName name="Start15">'T14'!$H$1:$I$1</definedName>
    <definedName name="Start16" localSheetId="72">#REF!</definedName>
    <definedName name="Start16">'T15'!$H$1:$I$1</definedName>
    <definedName name="Start17" localSheetId="72">#REF!</definedName>
    <definedName name="Start17">'T16'!$H$1:$I$1</definedName>
    <definedName name="Start18" localSheetId="72">#REF!</definedName>
    <definedName name="Start18">'T17'!$H$1:$I$1</definedName>
    <definedName name="Start19" localSheetId="72">#REF!</definedName>
    <definedName name="Start19">'F1'!$H$1:$I$1</definedName>
    <definedName name="Start2" localSheetId="72">#REF!</definedName>
    <definedName name="Start2">'T1'!$H$1:$I$1</definedName>
    <definedName name="Start20" localSheetId="72">#REF!</definedName>
    <definedName name="Start20">'F2'!$H$1:$I$1</definedName>
    <definedName name="Start21" localSheetId="72">#REF!</definedName>
    <definedName name="Start21">'F3'!$H$1:$I$1</definedName>
    <definedName name="Start22" localSheetId="72">#REF!</definedName>
    <definedName name="Start22">'F4'!$H$1:$I$1</definedName>
    <definedName name="Start23" localSheetId="72">#REF!</definedName>
    <definedName name="Start23">'F5'!$H$1:$I$1</definedName>
    <definedName name="Start24" localSheetId="72">#REF!</definedName>
    <definedName name="Start24">'F6'!$H$1:$I$1</definedName>
    <definedName name="Start25" localSheetId="72">#REF!</definedName>
    <definedName name="Start25">'F7'!$H$1:$I$1</definedName>
    <definedName name="Start26" localSheetId="72">#REF!</definedName>
    <definedName name="Start26">'F8'!$H$1:$I$1</definedName>
    <definedName name="Start27" localSheetId="72">#REF!</definedName>
    <definedName name="Start27">'F9'!$H$1:$I$1</definedName>
    <definedName name="Start28" localSheetId="72">#REF!</definedName>
    <definedName name="Start28">'F10'!$H$1:$I$1</definedName>
    <definedName name="Start29" localSheetId="72">#REF!</definedName>
    <definedName name="Start29">'F11'!$H$1:$I$1</definedName>
    <definedName name="Start3">'T2'!$H$1:$I$1</definedName>
    <definedName name="Start30" localSheetId="72">#REF!</definedName>
    <definedName name="Start30">'F12'!$H$1:$I$1</definedName>
    <definedName name="Start31" localSheetId="72">#REF!</definedName>
    <definedName name="Start31">'F13'!$H$1:$I$1</definedName>
    <definedName name="Start32" localSheetId="72">#REF!</definedName>
    <definedName name="Start32">'F14'!$H$1:$I$1</definedName>
    <definedName name="Start33" localSheetId="72">#REF!</definedName>
    <definedName name="Start33">'F15'!$H$1:$I$1</definedName>
    <definedName name="Start34" localSheetId="72">#REF!</definedName>
    <definedName name="Start34">'F16'!$H$1:$I$1</definedName>
    <definedName name="Start35" localSheetId="72">#REF!</definedName>
    <definedName name="Start35">'F17'!$H$1:$I$1</definedName>
    <definedName name="Start36" localSheetId="72">#REF!</definedName>
    <definedName name="Start36">'F18'!$H$1:$I$1</definedName>
    <definedName name="Start37" localSheetId="72">#REF!</definedName>
    <definedName name="Start37">'F19'!$H$1:$I$1</definedName>
    <definedName name="Start38">'F20'!$H$1:$I$1</definedName>
    <definedName name="Start39">'F21'!$H$1:$I$1</definedName>
    <definedName name="Start4">'T3'!$H$1:$I$1</definedName>
    <definedName name="Start40">'F22'!$H$1:$I$1</definedName>
    <definedName name="Start41">'F23'!$H$1:$I$1</definedName>
    <definedName name="Start42">'F24'!$H$1:$I$1</definedName>
    <definedName name="start422" localSheetId="36">#REF!</definedName>
    <definedName name="start422" localSheetId="72">[1]F45!#REF!</definedName>
    <definedName name="start422">#REF!</definedName>
    <definedName name="Start43">'F25'!$H$1:$I$1</definedName>
    <definedName name="Start44">'F26'!$H$1:$I$1</definedName>
    <definedName name="Start45">'F27'!$H$1:$I$1</definedName>
    <definedName name="Start46">'F28'!$H$1:$I$1</definedName>
    <definedName name="Start47">'F29'!$H$1:$I$1</definedName>
    <definedName name="Start477">'F56'!$H$1</definedName>
    <definedName name="Start48">'F30'!$H$1:$I$1</definedName>
    <definedName name="Start489">'F57'!$H$1</definedName>
    <definedName name="Start49">'F31'!$H$1:$I$1</definedName>
    <definedName name="Start5" localSheetId="72">#REF!</definedName>
    <definedName name="Start5">'T4'!$H$1:$I$1</definedName>
    <definedName name="Start50">'F32'!$H$1:$I$1</definedName>
    <definedName name="Start51">'F33'!$H$1:$I$1</definedName>
    <definedName name="Start52">'F34'!$H$1:$I$1</definedName>
    <definedName name="Start53">'F35'!$H$1:$I$1</definedName>
    <definedName name="Start54">'F36'!$H$1:$I$1</definedName>
    <definedName name="Start55">'F37'!$H$1:$I$1</definedName>
    <definedName name="Start56">'F38'!$H$1:$I$1</definedName>
    <definedName name="Start57">'F39'!$H$1:$I$1</definedName>
    <definedName name="Start58">'F40'!$H$1:$I$1</definedName>
    <definedName name="Start59">'F41'!$H$1:$I$1</definedName>
    <definedName name="Start6" localSheetId="72">#REF!</definedName>
    <definedName name="Start6">'T5'!$H$1:$I$1</definedName>
    <definedName name="Start60" localSheetId="72">#REF!</definedName>
    <definedName name="Start60">'F42-45'!$H$1:$I$1</definedName>
    <definedName name="Start61" localSheetId="72">#REF!</definedName>
    <definedName name="Start61">'F46'!$H$1:$I$1</definedName>
    <definedName name="Start62" localSheetId="72">#REF!</definedName>
    <definedName name="Start62">'F47'!$H$1:$I$1</definedName>
    <definedName name="Start63" localSheetId="72">#REF!</definedName>
    <definedName name="Start63">'F48'!$H$1:$I$1</definedName>
    <definedName name="Start64" localSheetId="72">#REF!</definedName>
    <definedName name="Start64">'F49'!$H$1:$I$1</definedName>
    <definedName name="Start65" localSheetId="72">#REF!</definedName>
    <definedName name="Start65">'F50'!$H$1:$I$1</definedName>
    <definedName name="Start66" localSheetId="72">#REF!</definedName>
    <definedName name="Start66">'F51'!$H$1:$I$1</definedName>
    <definedName name="Start67" localSheetId="72">#REF!</definedName>
    <definedName name="Start67">'F52'!$H$1:$I$1</definedName>
    <definedName name="Start68" localSheetId="72">#REF!</definedName>
    <definedName name="Start68">'F53'!$H$1:$I$1</definedName>
    <definedName name="Start69" localSheetId="72">#REF!</definedName>
    <definedName name="Start69">'F54'!$H$1:$I$1</definedName>
    <definedName name="Start7" localSheetId="72">#REF!</definedName>
    <definedName name="Start7">'T6'!$H$1:$I$1</definedName>
    <definedName name="Start70" localSheetId="72">#REF!</definedName>
    <definedName name="Start70">'F55'!$H$1:$I$1</definedName>
    <definedName name="Start71" localSheetId="72">#REF!</definedName>
    <definedName name="Start71">'F56'!$H$1:$I$1</definedName>
    <definedName name="Start72" localSheetId="72">#REF!</definedName>
    <definedName name="Start72">'F57'!$H$1:$I$1</definedName>
    <definedName name="Start73" localSheetId="72">#REF!</definedName>
    <definedName name="Start73">'F58'!$H$1:$I$1</definedName>
    <definedName name="Start74" localSheetId="72">#REF!</definedName>
    <definedName name="Start74">'F59'!$H$1:$I$1</definedName>
    <definedName name="Start75" localSheetId="72">#REF!</definedName>
    <definedName name="Start75">'F60'!$H$1:$I$1</definedName>
    <definedName name="Start76" localSheetId="72">#REF!</definedName>
    <definedName name="Start76">'F61'!$H$1:$I$1</definedName>
    <definedName name="Start77" localSheetId="72">#REF!</definedName>
    <definedName name="Start77">'F62'!$H$1:$I$1</definedName>
    <definedName name="Start78" localSheetId="72">#REF!</definedName>
    <definedName name="Start78">'F63'!$H$1:$I$1</definedName>
    <definedName name="Start79" localSheetId="72">#REF!</definedName>
    <definedName name="Start79">'F64'!$H$1:$I$1</definedName>
    <definedName name="Start8" localSheetId="72">#REF!</definedName>
    <definedName name="Start8">'T7'!$H$1:$I$1</definedName>
    <definedName name="Start80" localSheetId="72">#REF!</definedName>
    <definedName name="Start80">'F65'!$H$1:$I$1</definedName>
    <definedName name="Start81" localSheetId="72">#REF!</definedName>
    <definedName name="Start81">'F66'!$H$1:$I$1</definedName>
    <definedName name="Start82" localSheetId="72">#REF!</definedName>
    <definedName name="Start82">'F67'!$H$1:$I$1</definedName>
    <definedName name="Start83" localSheetId="72">#REF!</definedName>
    <definedName name="Start83">'F68'!$H$1:$I$1</definedName>
    <definedName name="Start84" localSheetId="72">#REF!</definedName>
    <definedName name="Start84">'F69'!$H$1:$I$1</definedName>
    <definedName name="Start85" localSheetId="72">#REF!</definedName>
    <definedName name="Start85">'F70'!$H$1:$I$1</definedName>
    <definedName name="Start86" localSheetId="72">#REF!</definedName>
    <definedName name="Start86">'F71'!$H$1:$I$1</definedName>
    <definedName name="Start87" localSheetId="72">#REF!</definedName>
    <definedName name="Start87">'F72'!$H$1:$I$1</definedName>
    <definedName name="Start88" localSheetId="72">#REF!</definedName>
    <definedName name="Start88">'F73'!$H$1:$I$1</definedName>
    <definedName name="Start89" localSheetId="72">#REF!</definedName>
    <definedName name="Start89">'F74'!$H$1:$I$1</definedName>
    <definedName name="Start9" localSheetId="72">#REF!</definedName>
    <definedName name="Start9">'T8'!$H$1:$I$1</definedName>
    <definedName name="Start90" localSheetId="72">#REF!</definedName>
    <definedName name="Start90">'F75'!$H$1:$I$1</definedName>
    <definedName name="Start91" localSheetId="72">#REF!</definedName>
    <definedName name="Start91">'F76'!$H$1:$I$1</definedName>
    <definedName name="Start92" localSheetId="72">#REF!</definedName>
    <definedName name="Start92">'F77'!$H$1:$I$1</definedName>
    <definedName name="Start93" localSheetId="72">#REF!</definedName>
    <definedName name="Start93">'F78'!$H$1:$I$1</definedName>
    <definedName name="Start94" localSheetId="72">#REF!</definedName>
    <definedName name="Start94">'F79'!$H$1:$I$1</definedName>
    <definedName name="Start95" localSheetId="72">#REF!</definedName>
    <definedName name="Start95">'F80'!$H$1:$I$1</definedName>
    <definedName name="Start96" localSheetId="72">#REF!</definedName>
    <definedName name="Start96">'F81'!$H$1:$I$1</definedName>
    <definedName name="Start97" localSheetId="72">#REF!</definedName>
    <definedName name="Start97">'F82'!$H$1:$I$1</definedName>
    <definedName name="Start98" localSheetId="72">#REF!</definedName>
    <definedName name="Start98">'F83'!$H$1:$I$1</definedName>
    <definedName name="Start99" localSheetId="72">#REF!</definedName>
    <definedName name="Start99">'F84'!$H$1:$I$1</definedName>
    <definedName name="subrama" localSheetId="36">#REF!</definedName>
    <definedName name="subrama" localSheetId="72">#REF!</definedName>
    <definedName name="subrama">#REF!</definedName>
    <definedName name="subramas" localSheetId="36">#REF!</definedName>
    <definedName name="subramas">#REF!</definedName>
    <definedName name="subsector" localSheetId="36">#REF!</definedName>
    <definedName name="subsector" localSheetId="72">#REF!</definedName>
    <definedName name="subsector">#REF!</definedName>
    <definedName name="subsectors" localSheetId="36">#REF!</definedName>
    <definedName name="subsectors">#REF!</definedName>
    <definedName name="todo" localSheetId="36">#REF!</definedName>
    <definedName name="todo" localSheetId="72">#REF!</definedName>
    <definedName name="todo">#REF!</definedName>
    <definedName name="todos" localSheetId="36">#REF!</definedName>
    <definedName name="todos" localSheetId="72">#REF!</definedName>
    <definedName name="todos">#REF!</definedName>
    <definedName name="todoss" localSheetId="36">#REF!</definedName>
    <definedName name="todos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3" i="420" l="1"/>
  <c r="J43" i="421"/>
  <c r="I43" i="421"/>
  <c r="I43" i="420"/>
  <c r="J47" i="419"/>
  <c r="I47" i="419"/>
  <c r="D17" i="413"/>
  <c r="D16" i="412"/>
  <c r="C22" i="410"/>
  <c r="C21" i="410"/>
  <c r="G13" i="296"/>
  <c r="H13" i="296" s="1"/>
  <c r="F13" i="296"/>
  <c r="E13" i="296"/>
  <c r="D13" i="296"/>
  <c r="C13" i="296"/>
  <c r="B13" i="296"/>
  <c r="J12" i="296"/>
  <c r="I12" i="296"/>
  <c r="H12" i="296"/>
  <c r="J11" i="296"/>
  <c r="I11" i="296"/>
  <c r="H11" i="296"/>
  <c r="J10" i="296"/>
  <c r="I10" i="296"/>
  <c r="H10" i="296"/>
  <c r="J9" i="296"/>
  <c r="I9" i="296"/>
  <c r="H9" i="296"/>
  <c r="G12" i="295"/>
  <c r="H12" i="295" s="1"/>
  <c r="F12" i="295"/>
  <c r="E12" i="295"/>
  <c r="K12" i="295" s="1"/>
  <c r="D12" i="295"/>
  <c r="I12" i="295" s="1"/>
  <c r="C12" i="295"/>
  <c r="B12" i="295"/>
  <c r="J11" i="295"/>
  <c r="I11" i="295"/>
  <c r="H11" i="295"/>
  <c r="J10" i="295"/>
  <c r="I10" i="295"/>
  <c r="H10" i="295"/>
  <c r="J9" i="295"/>
  <c r="I9" i="295"/>
  <c r="H9" i="295"/>
  <c r="J8" i="295"/>
  <c r="I8" i="295"/>
  <c r="H8" i="295"/>
  <c r="G12" i="294"/>
  <c r="F12" i="294"/>
  <c r="E12" i="294"/>
  <c r="D12" i="294"/>
  <c r="C12" i="294"/>
  <c r="B12" i="294"/>
  <c r="J11" i="294"/>
  <c r="I11" i="294"/>
  <c r="H11" i="294"/>
  <c r="J10" i="294"/>
  <c r="I10" i="294"/>
  <c r="H10" i="294"/>
  <c r="J9" i="294"/>
  <c r="I9" i="294"/>
  <c r="H9" i="294"/>
  <c r="J8" i="294"/>
  <c r="I8" i="294"/>
  <c r="H8" i="294"/>
  <c r="H12" i="294" l="1"/>
  <c r="I12" i="294"/>
  <c r="I13" i="296"/>
  <c r="K13" i="296"/>
  <c r="J13" i="296"/>
  <c r="J12" i="295"/>
  <c r="J12" i="294"/>
  <c r="E7" i="500" l="1"/>
  <c r="E89" i="492" l="1"/>
  <c r="I132" i="480" l="1"/>
  <c r="H132" i="480"/>
  <c r="G132" i="480"/>
  <c r="F132" i="480"/>
  <c r="E132" i="480"/>
  <c r="D132" i="480"/>
  <c r="C132" i="480"/>
  <c r="G38" i="479"/>
  <c r="F38" i="479"/>
  <c r="G37" i="479"/>
  <c r="F37" i="479"/>
  <c r="H36" i="479"/>
  <c r="G36" i="479"/>
  <c r="F36" i="479"/>
  <c r="G35" i="479"/>
  <c r="F35" i="479"/>
  <c r="G34" i="479"/>
  <c r="F34" i="479"/>
  <c r="H34" i="479" s="1"/>
  <c r="G33" i="479"/>
  <c r="F33" i="479"/>
  <c r="G32" i="479"/>
  <c r="F32" i="479"/>
  <c r="G31" i="479"/>
  <c r="F31" i="479"/>
  <c r="G30" i="479"/>
  <c r="F30" i="479"/>
  <c r="G29" i="479"/>
  <c r="F29" i="479"/>
  <c r="H29" i="479" s="1"/>
  <c r="G28" i="479"/>
  <c r="F28" i="479"/>
  <c r="H28" i="479" s="1"/>
  <c r="G27" i="479"/>
  <c r="F27" i="479"/>
  <c r="G26" i="479"/>
  <c r="F26" i="479"/>
  <c r="G25" i="479"/>
  <c r="F25" i="479"/>
  <c r="G24" i="479"/>
  <c r="F24" i="479"/>
  <c r="G23" i="479"/>
  <c r="F23" i="479"/>
  <c r="G22" i="479"/>
  <c r="F22" i="479"/>
  <c r="G21" i="479"/>
  <c r="F21" i="479"/>
  <c r="G20" i="479"/>
  <c r="F20" i="479"/>
  <c r="H20" i="479" s="1"/>
  <c r="G19" i="479"/>
  <c r="F19" i="479"/>
  <c r="G18" i="479"/>
  <c r="F18" i="479"/>
  <c r="H18" i="479" s="1"/>
  <c r="G17" i="479"/>
  <c r="F17" i="479"/>
  <c r="G16" i="479"/>
  <c r="F16" i="479"/>
  <c r="H16" i="479" s="1"/>
  <c r="G15" i="479"/>
  <c r="F15" i="479"/>
  <c r="G14" i="479"/>
  <c r="F14" i="479"/>
  <c r="G13" i="479"/>
  <c r="F13" i="479"/>
  <c r="H13" i="479" s="1"/>
  <c r="G12" i="479"/>
  <c r="H12" i="479" s="1"/>
  <c r="F12" i="479"/>
  <c r="G11" i="479"/>
  <c r="F11" i="479"/>
  <c r="G10" i="479"/>
  <c r="F10" i="479"/>
  <c r="G9" i="479"/>
  <c r="F9" i="479"/>
  <c r="G8" i="479"/>
  <c r="F8" i="479"/>
  <c r="G7" i="479"/>
  <c r="F7" i="479"/>
  <c r="F9" i="53"/>
  <c r="D9" i="53"/>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7" i="50"/>
  <c r="H26" i="479" l="1"/>
  <c r="H37" i="479"/>
  <c r="H8" i="479"/>
  <c r="H10" i="479"/>
  <c r="H21" i="479"/>
  <c r="H7" i="479"/>
  <c r="H15" i="479"/>
  <c r="H23" i="479"/>
  <c r="H31" i="479"/>
  <c r="H19" i="479"/>
  <c r="H27" i="479"/>
  <c r="H35" i="479"/>
  <c r="H11" i="479"/>
  <c r="H24" i="479"/>
  <c r="H32" i="479"/>
  <c r="H9" i="479"/>
  <c r="H17" i="479"/>
  <c r="H25" i="479"/>
  <c r="H33" i="479"/>
  <c r="H14" i="479"/>
  <c r="H22" i="479"/>
  <c r="H30" i="479"/>
  <c r="H38" i="479"/>
  <c r="A51" i="478" l="1"/>
  <c r="A50" i="478"/>
  <c r="A49" i="478"/>
  <c r="A47" i="478"/>
  <c r="A46" i="478"/>
  <c r="A45" i="478"/>
  <c r="G42" i="478"/>
  <c r="F42" i="478"/>
  <c r="E42" i="478"/>
  <c r="G41" i="478"/>
  <c r="F41" i="478"/>
  <c r="E41" i="478"/>
  <c r="G40" i="478"/>
  <c r="F40" i="478"/>
  <c r="E40" i="478"/>
  <c r="G39" i="478"/>
  <c r="F39" i="478"/>
  <c r="E39" i="478"/>
  <c r="G38" i="478"/>
  <c r="F38" i="478"/>
  <c r="E38" i="478"/>
  <c r="G37" i="478"/>
  <c r="F37" i="478"/>
  <c r="E37" i="478"/>
  <c r="G36" i="478"/>
  <c r="F36" i="478"/>
  <c r="E36" i="478"/>
  <c r="G35" i="478"/>
  <c r="F35" i="478"/>
  <c r="E35" i="478"/>
  <c r="G34" i="478"/>
  <c r="F34" i="478"/>
  <c r="E34" i="478"/>
  <c r="G33" i="478"/>
  <c r="F33" i="478"/>
  <c r="E33" i="478"/>
  <c r="G32" i="478"/>
  <c r="F32" i="478"/>
  <c r="E32" i="478"/>
  <c r="G31" i="478"/>
  <c r="F31" i="478"/>
  <c r="E31" i="478"/>
  <c r="G30" i="478"/>
  <c r="F30" i="478"/>
  <c r="E30" i="478"/>
  <c r="G29" i="478"/>
  <c r="F29" i="478"/>
  <c r="E29" i="478"/>
  <c r="G28" i="478"/>
  <c r="F28" i="478"/>
  <c r="E28" i="478"/>
  <c r="G27" i="478"/>
  <c r="F27" i="478"/>
  <c r="E27" i="478"/>
  <c r="G26" i="478"/>
  <c r="F26" i="478"/>
  <c r="E26" i="478"/>
  <c r="G25" i="478"/>
  <c r="F25" i="478"/>
  <c r="E25" i="478"/>
  <c r="G24" i="478"/>
  <c r="F24" i="478"/>
  <c r="E24" i="478"/>
  <c r="G23" i="478"/>
  <c r="F23" i="478"/>
  <c r="E23" i="478"/>
  <c r="G22" i="478"/>
  <c r="F22" i="478"/>
  <c r="E22" i="478"/>
  <c r="G21" i="478"/>
  <c r="F21" i="478"/>
  <c r="E21" i="478"/>
  <c r="G20" i="478"/>
  <c r="F20" i="478"/>
  <c r="E20" i="478"/>
  <c r="G19" i="478"/>
  <c r="F19" i="478"/>
  <c r="E19" i="478"/>
  <c r="G18" i="478"/>
  <c r="F18" i="478"/>
  <c r="E18" i="478"/>
  <c r="G17" i="478"/>
  <c r="F17" i="478"/>
  <c r="E17" i="478"/>
  <c r="G16" i="478"/>
  <c r="F16" i="478"/>
  <c r="E16" i="478"/>
  <c r="G15" i="478"/>
  <c r="F15" i="478"/>
  <c r="E15" i="478"/>
  <c r="G14" i="478"/>
  <c r="F14" i="478"/>
  <c r="E14" i="478"/>
  <c r="G13" i="478"/>
  <c r="F13" i="478"/>
  <c r="E13" i="478"/>
  <c r="G12" i="478"/>
  <c r="F12" i="478"/>
  <c r="E12" i="478"/>
  <c r="G11" i="478"/>
  <c r="F11" i="478"/>
  <c r="E11" i="478"/>
  <c r="G10" i="478"/>
  <c r="F10" i="478"/>
  <c r="E10" i="478"/>
  <c r="G44" i="477"/>
  <c r="F44" i="477"/>
  <c r="D44" i="477"/>
  <c r="C44" i="477"/>
  <c r="G43" i="477"/>
  <c r="F43" i="477"/>
  <c r="D43" i="477"/>
  <c r="C43" i="477"/>
  <c r="G42" i="477"/>
  <c r="F42" i="477"/>
  <c r="D42" i="477"/>
  <c r="C42" i="477"/>
  <c r="G41" i="477"/>
  <c r="F41" i="477"/>
  <c r="D41" i="477"/>
  <c r="J41" i="477" s="1"/>
  <c r="C41" i="477"/>
  <c r="G40" i="477"/>
  <c r="F40" i="477"/>
  <c r="C40" i="477"/>
  <c r="D40" i="477" s="1"/>
  <c r="G39" i="477"/>
  <c r="F39" i="477"/>
  <c r="C39" i="477"/>
  <c r="D39" i="477" s="1"/>
  <c r="I39" i="477" s="1"/>
  <c r="G38" i="477"/>
  <c r="F38" i="477"/>
  <c r="C38" i="477"/>
  <c r="D38" i="477" s="1"/>
  <c r="G37" i="477"/>
  <c r="F37" i="477"/>
  <c r="C37" i="477"/>
  <c r="D37" i="477" s="1"/>
  <c r="J37" i="477" s="1"/>
  <c r="G36" i="477"/>
  <c r="F36" i="477"/>
  <c r="C36" i="477"/>
  <c r="D36" i="477" s="1"/>
  <c r="G35" i="477"/>
  <c r="F35" i="477"/>
  <c r="C35" i="477"/>
  <c r="D35" i="477" s="1"/>
  <c r="G34" i="477"/>
  <c r="F34" i="477"/>
  <c r="D34" i="477"/>
  <c r="C34" i="477"/>
  <c r="G33" i="477"/>
  <c r="F33" i="477"/>
  <c r="C33" i="477"/>
  <c r="D33" i="477" s="1"/>
  <c r="G32" i="477"/>
  <c r="F32" i="477"/>
  <c r="C32" i="477"/>
  <c r="D32" i="477" s="1"/>
  <c r="G31" i="477"/>
  <c r="J31" i="477" s="1"/>
  <c r="F31" i="477"/>
  <c r="C31" i="477"/>
  <c r="D31" i="477" s="1"/>
  <c r="I31" i="477" s="1"/>
  <c r="G30" i="477"/>
  <c r="F30" i="477"/>
  <c r="C30" i="477"/>
  <c r="D30" i="477" s="1"/>
  <c r="G29" i="477"/>
  <c r="F29" i="477"/>
  <c r="C29" i="477"/>
  <c r="D29" i="477" s="1"/>
  <c r="J29" i="477" s="1"/>
  <c r="G28" i="477"/>
  <c r="F28" i="477"/>
  <c r="C28" i="477"/>
  <c r="D28" i="477" s="1"/>
  <c r="G27" i="477"/>
  <c r="F27" i="477"/>
  <c r="C27" i="477"/>
  <c r="D27" i="477" s="1"/>
  <c r="I27" i="477" s="1"/>
  <c r="G26" i="477"/>
  <c r="F26" i="477"/>
  <c r="C26" i="477"/>
  <c r="D26" i="477" s="1"/>
  <c r="G25" i="477"/>
  <c r="F25" i="477"/>
  <c r="C25" i="477"/>
  <c r="D25" i="477" s="1"/>
  <c r="J25" i="477" s="1"/>
  <c r="G24" i="477"/>
  <c r="F24" i="477"/>
  <c r="C24" i="477"/>
  <c r="D24" i="477" s="1"/>
  <c r="G23" i="477"/>
  <c r="F23" i="477"/>
  <c r="C23" i="477"/>
  <c r="D23" i="477" s="1"/>
  <c r="I23" i="477" s="1"/>
  <c r="G22" i="477"/>
  <c r="F22" i="477"/>
  <c r="C22" i="477"/>
  <c r="D22" i="477" s="1"/>
  <c r="G21" i="477"/>
  <c r="F21" i="477"/>
  <c r="C21" i="477"/>
  <c r="D21" i="477" s="1"/>
  <c r="G20" i="477"/>
  <c r="F20" i="477"/>
  <c r="C20" i="477"/>
  <c r="D20" i="477" s="1"/>
  <c r="G19" i="477"/>
  <c r="F19" i="477"/>
  <c r="C19" i="477"/>
  <c r="D19" i="477" s="1"/>
  <c r="I19" i="477" s="1"/>
  <c r="G18" i="477"/>
  <c r="F18" i="477"/>
  <c r="C18" i="477"/>
  <c r="D18" i="477" s="1"/>
  <c r="G17" i="477"/>
  <c r="F17" i="477"/>
  <c r="C17" i="477"/>
  <c r="D17" i="477" s="1"/>
  <c r="G16" i="477"/>
  <c r="F16" i="477"/>
  <c r="C16" i="477"/>
  <c r="D16" i="477" s="1"/>
  <c r="G15" i="477"/>
  <c r="F15" i="477"/>
  <c r="C15" i="477"/>
  <c r="D15" i="477" s="1"/>
  <c r="I15" i="477" s="1"/>
  <c r="G14" i="477"/>
  <c r="F14" i="477"/>
  <c r="C14" i="477"/>
  <c r="D14" i="477" s="1"/>
  <c r="G13" i="477"/>
  <c r="F13" i="477"/>
  <c r="C13" i="477"/>
  <c r="D13" i="477" s="1"/>
  <c r="G12" i="477"/>
  <c r="F12" i="477"/>
  <c r="C12" i="477"/>
  <c r="D12" i="477" s="1"/>
  <c r="G11" i="477"/>
  <c r="F11" i="477"/>
  <c r="C11" i="477"/>
  <c r="D11" i="477" s="1"/>
  <c r="G10" i="477"/>
  <c r="F10" i="477"/>
  <c r="D10" i="477"/>
  <c r="C10" i="477"/>
  <c r="G9" i="477"/>
  <c r="F9" i="477"/>
  <c r="C9" i="477"/>
  <c r="D9" i="477" s="1"/>
  <c r="G8" i="477"/>
  <c r="F8" i="477"/>
  <c r="C8" i="477"/>
  <c r="D8" i="477" s="1"/>
  <c r="C55" i="476"/>
  <c r="C54" i="476"/>
  <c r="C53" i="476"/>
  <c r="C52" i="476"/>
  <c r="C51" i="476"/>
  <c r="C50" i="476"/>
  <c r="C49" i="476"/>
  <c r="C48" i="476"/>
  <c r="C47" i="476"/>
  <c r="C46" i="476"/>
  <c r="C45" i="476"/>
  <c r="G44" i="476"/>
  <c r="F44" i="476"/>
  <c r="C44" i="476"/>
  <c r="G43" i="476"/>
  <c r="F43" i="476"/>
  <c r="C43" i="476"/>
  <c r="G42" i="476"/>
  <c r="F42" i="476"/>
  <c r="C42" i="476"/>
  <c r="G41" i="476"/>
  <c r="F41" i="476"/>
  <c r="C41" i="476"/>
  <c r="D41" i="476" s="1"/>
  <c r="N40" i="476"/>
  <c r="G40" i="476"/>
  <c r="F40" i="476"/>
  <c r="C40" i="476"/>
  <c r="D40" i="476" s="1"/>
  <c r="G39" i="476"/>
  <c r="F39" i="476"/>
  <c r="C39" i="476"/>
  <c r="D39" i="476" s="1"/>
  <c r="G38" i="476"/>
  <c r="F38" i="476"/>
  <c r="C38" i="476"/>
  <c r="D38" i="476" s="1"/>
  <c r="G37" i="476"/>
  <c r="F37" i="476"/>
  <c r="C37" i="476"/>
  <c r="D37" i="476" s="1"/>
  <c r="G36" i="476"/>
  <c r="F36" i="476"/>
  <c r="C36" i="476"/>
  <c r="G35" i="476"/>
  <c r="F35" i="476"/>
  <c r="C35" i="476"/>
  <c r="G34" i="476"/>
  <c r="F34" i="476"/>
  <c r="C34" i="476"/>
  <c r="D34" i="476" s="1"/>
  <c r="J34" i="476" s="1"/>
  <c r="G33" i="476"/>
  <c r="F33" i="476"/>
  <c r="C33" i="476"/>
  <c r="D33" i="476" s="1"/>
  <c r="G32" i="476"/>
  <c r="F32" i="476"/>
  <c r="C32" i="476"/>
  <c r="G31" i="476"/>
  <c r="F31" i="476"/>
  <c r="C31" i="476"/>
  <c r="G30" i="476"/>
  <c r="F30" i="476"/>
  <c r="C30" i="476"/>
  <c r="D30" i="476" s="1"/>
  <c r="J30" i="476" s="1"/>
  <c r="G29" i="476"/>
  <c r="F29" i="476"/>
  <c r="C29" i="476"/>
  <c r="D29" i="476" s="1"/>
  <c r="G28" i="476"/>
  <c r="F28" i="476"/>
  <c r="C28" i="476"/>
  <c r="G27" i="476"/>
  <c r="F27" i="476"/>
  <c r="C27" i="476"/>
  <c r="G26" i="476"/>
  <c r="F26" i="476"/>
  <c r="C26" i="476"/>
  <c r="D26" i="476" s="1"/>
  <c r="J26" i="476" s="1"/>
  <c r="G25" i="476"/>
  <c r="F25" i="476"/>
  <c r="C25" i="476"/>
  <c r="D25" i="476" s="1"/>
  <c r="G24" i="476"/>
  <c r="F24" i="476"/>
  <c r="C24" i="476"/>
  <c r="G23" i="476"/>
  <c r="F23" i="476"/>
  <c r="C23" i="476"/>
  <c r="G22" i="476"/>
  <c r="F22" i="476"/>
  <c r="C22" i="476"/>
  <c r="D22" i="476" s="1"/>
  <c r="J22" i="476" s="1"/>
  <c r="G21" i="476"/>
  <c r="F21" i="476"/>
  <c r="C21" i="476"/>
  <c r="D21" i="476" s="1"/>
  <c r="G20" i="476"/>
  <c r="F20" i="476"/>
  <c r="C20" i="476"/>
  <c r="G19" i="476"/>
  <c r="F19" i="476"/>
  <c r="C19" i="476"/>
  <c r="G18" i="476"/>
  <c r="F18" i="476"/>
  <c r="C18" i="476"/>
  <c r="D18" i="476" s="1"/>
  <c r="J18" i="476" s="1"/>
  <c r="G17" i="476"/>
  <c r="F17" i="476"/>
  <c r="C17" i="476"/>
  <c r="D17" i="476" s="1"/>
  <c r="G16" i="476"/>
  <c r="F16" i="476"/>
  <c r="C16" i="476"/>
  <c r="G15" i="476"/>
  <c r="F15" i="476"/>
  <c r="C15" i="476"/>
  <c r="G14" i="476"/>
  <c r="F14" i="476"/>
  <c r="C14" i="476"/>
  <c r="D14" i="476" s="1"/>
  <c r="J14" i="476" s="1"/>
  <c r="G13" i="476"/>
  <c r="F13" i="476"/>
  <c r="C13" i="476"/>
  <c r="D13" i="476" s="1"/>
  <c r="G12" i="476"/>
  <c r="F12" i="476"/>
  <c r="C12" i="476"/>
  <c r="G11" i="476"/>
  <c r="F11" i="476"/>
  <c r="C11" i="476"/>
  <c r="G10" i="476"/>
  <c r="F10" i="476"/>
  <c r="C10" i="476"/>
  <c r="D10" i="476" s="1"/>
  <c r="J10" i="476" s="1"/>
  <c r="G9" i="476"/>
  <c r="F9" i="476"/>
  <c r="C9" i="476"/>
  <c r="D9" i="476" s="1"/>
  <c r="G8" i="476"/>
  <c r="F8" i="476"/>
  <c r="C8" i="476"/>
  <c r="G44" i="475"/>
  <c r="J44" i="475" s="1"/>
  <c r="F44" i="475"/>
  <c r="I44" i="475" s="1"/>
  <c r="D44" i="475"/>
  <c r="G43" i="475"/>
  <c r="F43" i="475"/>
  <c r="D43" i="475"/>
  <c r="J43" i="475" s="1"/>
  <c r="G42" i="475"/>
  <c r="J42" i="475" s="1"/>
  <c r="F42" i="475"/>
  <c r="I42" i="475" s="1"/>
  <c r="D42" i="475"/>
  <c r="G41" i="475"/>
  <c r="F41" i="475"/>
  <c r="D41" i="475"/>
  <c r="G40" i="475"/>
  <c r="F40" i="475"/>
  <c r="D40" i="475"/>
  <c r="J40" i="475" s="1"/>
  <c r="J39" i="475"/>
  <c r="G39" i="475"/>
  <c r="F39" i="475"/>
  <c r="D39" i="475"/>
  <c r="I39" i="475" s="1"/>
  <c r="G38" i="475"/>
  <c r="F38" i="475"/>
  <c r="I38" i="475" s="1"/>
  <c r="D38" i="475"/>
  <c r="J38" i="475" s="1"/>
  <c r="G37" i="475"/>
  <c r="F37" i="475"/>
  <c r="D37" i="475"/>
  <c r="G36" i="475"/>
  <c r="F36" i="475"/>
  <c r="D36" i="475"/>
  <c r="I35" i="475"/>
  <c r="G35" i="475"/>
  <c r="F35" i="475"/>
  <c r="D35" i="475"/>
  <c r="J35" i="475" s="1"/>
  <c r="G34" i="475"/>
  <c r="J34" i="475" s="1"/>
  <c r="F34" i="475"/>
  <c r="D34" i="475"/>
  <c r="G33" i="475"/>
  <c r="J33" i="475" s="1"/>
  <c r="F33" i="475"/>
  <c r="D33" i="475"/>
  <c r="I33" i="475" s="1"/>
  <c r="I32" i="475"/>
  <c r="G32" i="475"/>
  <c r="J32" i="475" s="1"/>
  <c r="F32" i="475"/>
  <c r="D32" i="475"/>
  <c r="G31" i="475"/>
  <c r="F31" i="475"/>
  <c r="I31" i="475" s="1"/>
  <c r="D31" i="475"/>
  <c r="I30" i="475"/>
  <c r="G30" i="475"/>
  <c r="J30" i="475" s="1"/>
  <c r="F30" i="475"/>
  <c r="D30" i="475"/>
  <c r="G29" i="475"/>
  <c r="J29" i="475" s="1"/>
  <c r="F29" i="475"/>
  <c r="I29" i="475" s="1"/>
  <c r="D29" i="475"/>
  <c r="G28" i="475"/>
  <c r="F28" i="475"/>
  <c r="D28" i="475"/>
  <c r="J28" i="475" s="1"/>
  <c r="G27" i="475"/>
  <c r="J27" i="475" s="1"/>
  <c r="F27" i="475"/>
  <c r="I27" i="475" s="1"/>
  <c r="D27" i="475"/>
  <c r="G26" i="475"/>
  <c r="F26" i="475"/>
  <c r="D26" i="475"/>
  <c r="G25" i="475"/>
  <c r="J25" i="475" s="1"/>
  <c r="F25" i="475"/>
  <c r="D25" i="475"/>
  <c r="I25" i="475" s="1"/>
  <c r="G24" i="475"/>
  <c r="F24" i="475"/>
  <c r="I24" i="475" s="1"/>
  <c r="D24" i="475"/>
  <c r="G23" i="475"/>
  <c r="F23" i="475"/>
  <c r="D23" i="475"/>
  <c r="J23" i="475" s="1"/>
  <c r="G22" i="475"/>
  <c r="F22" i="475"/>
  <c r="I22" i="475" s="1"/>
  <c r="D22" i="475"/>
  <c r="J22" i="475" s="1"/>
  <c r="G21" i="475"/>
  <c r="F21" i="475"/>
  <c r="D21" i="475"/>
  <c r="G20" i="475"/>
  <c r="F20" i="475"/>
  <c r="D20" i="475"/>
  <c r="I19" i="475"/>
  <c r="G19" i="475"/>
  <c r="F19" i="475"/>
  <c r="D19" i="475"/>
  <c r="J19" i="475" s="1"/>
  <c r="G18" i="475"/>
  <c r="J18" i="475" s="1"/>
  <c r="F18" i="475"/>
  <c r="D18" i="475"/>
  <c r="I17" i="475"/>
  <c r="G17" i="475"/>
  <c r="F17" i="475"/>
  <c r="D17" i="475"/>
  <c r="J17" i="475" s="1"/>
  <c r="I16" i="475"/>
  <c r="G16" i="475"/>
  <c r="F16" i="475"/>
  <c r="D16" i="475"/>
  <c r="G15" i="475"/>
  <c r="F15" i="475"/>
  <c r="D15" i="475"/>
  <c r="I14" i="475"/>
  <c r="G14" i="475"/>
  <c r="F14" i="475"/>
  <c r="D14" i="475"/>
  <c r="J14" i="475" s="1"/>
  <c r="G13" i="475"/>
  <c r="J13" i="475" s="1"/>
  <c r="F13" i="475"/>
  <c r="D13" i="475"/>
  <c r="G12" i="475"/>
  <c r="F12" i="475"/>
  <c r="D12" i="475"/>
  <c r="I11" i="475"/>
  <c r="G11" i="475"/>
  <c r="J11" i="475" s="1"/>
  <c r="F11" i="475"/>
  <c r="D11" i="475"/>
  <c r="G10" i="475"/>
  <c r="J10" i="475" s="1"/>
  <c r="F10" i="475"/>
  <c r="I10" i="475" s="1"/>
  <c r="D10" i="475"/>
  <c r="I9" i="475"/>
  <c r="G9" i="475"/>
  <c r="J9" i="475" s="1"/>
  <c r="F9" i="475"/>
  <c r="D9" i="475"/>
  <c r="I8" i="475"/>
  <c r="G8" i="475"/>
  <c r="J8" i="475" s="1"/>
  <c r="F8" i="475"/>
  <c r="D8" i="475"/>
  <c r="E19" i="474"/>
  <c r="D19" i="474"/>
  <c r="C19" i="474"/>
  <c r="D16" i="474"/>
  <c r="C15" i="474"/>
  <c r="E14" i="474"/>
  <c r="C14" i="474"/>
  <c r="D11" i="474"/>
  <c r="J18" i="477" l="1"/>
  <c r="I22" i="477"/>
  <c r="I30" i="477"/>
  <c r="J38" i="477"/>
  <c r="I26" i="475"/>
  <c r="I41" i="475"/>
  <c r="I10" i="477"/>
  <c r="J22" i="477"/>
  <c r="J30" i="477"/>
  <c r="I34" i="477"/>
  <c r="I41" i="477"/>
  <c r="I42" i="477"/>
  <c r="I43" i="477"/>
  <c r="E7" i="474" s="1"/>
  <c r="I44" i="477"/>
  <c r="J15" i="475"/>
  <c r="J20" i="475"/>
  <c r="I21" i="475"/>
  <c r="I23" i="475"/>
  <c r="J24" i="475"/>
  <c r="J26" i="475"/>
  <c r="J36" i="475"/>
  <c r="I37" i="475"/>
  <c r="J41" i="475"/>
  <c r="J41" i="476"/>
  <c r="J10" i="477"/>
  <c r="I14" i="477"/>
  <c r="J15" i="477"/>
  <c r="I26" i="477"/>
  <c r="J27" i="477"/>
  <c r="J34" i="477"/>
  <c r="J42" i="477"/>
  <c r="J43" i="477"/>
  <c r="J44" i="477"/>
  <c r="J12" i="475"/>
  <c r="I13" i="475"/>
  <c r="I15" i="475"/>
  <c r="J16" i="475"/>
  <c r="I18" i="475"/>
  <c r="J21" i="475"/>
  <c r="J31" i="475"/>
  <c r="I34" i="475"/>
  <c r="J37" i="475"/>
  <c r="D42" i="476"/>
  <c r="I11" i="477"/>
  <c r="J14" i="477"/>
  <c r="I18" i="477"/>
  <c r="J26" i="477"/>
  <c r="I35" i="477"/>
  <c r="I37" i="477"/>
  <c r="I38" i="477"/>
  <c r="J39" i="477"/>
  <c r="I16" i="477"/>
  <c r="J16" i="477"/>
  <c r="J13" i="476"/>
  <c r="I13" i="476"/>
  <c r="J37" i="476"/>
  <c r="I37" i="476"/>
  <c r="J35" i="477"/>
  <c r="I28" i="477"/>
  <c r="J28" i="477"/>
  <c r="M40" i="475"/>
  <c r="C8" i="474"/>
  <c r="M38" i="475"/>
  <c r="M39" i="475"/>
  <c r="J23" i="477"/>
  <c r="N38" i="475"/>
  <c r="N39" i="475"/>
  <c r="I18" i="476"/>
  <c r="J29" i="476"/>
  <c r="I29" i="476"/>
  <c r="I34" i="476"/>
  <c r="E8" i="474"/>
  <c r="M44" i="477"/>
  <c r="I42" i="476"/>
  <c r="I12" i="477"/>
  <c r="J12" i="477"/>
  <c r="J17" i="477"/>
  <c r="I17" i="477"/>
  <c r="I36" i="477"/>
  <c r="J36" i="477"/>
  <c r="J9" i="477"/>
  <c r="I9" i="477"/>
  <c r="J33" i="477"/>
  <c r="I33" i="477"/>
  <c r="I40" i="477"/>
  <c r="J40" i="477"/>
  <c r="I10" i="476"/>
  <c r="J21" i="476"/>
  <c r="I21" i="476"/>
  <c r="I26" i="476"/>
  <c r="J11" i="477"/>
  <c r="I24" i="477"/>
  <c r="J24" i="477"/>
  <c r="J40" i="476"/>
  <c r="I40" i="476"/>
  <c r="J42" i="476"/>
  <c r="J19" i="477"/>
  <c r="J39" i="476"/>
  <c r="I39" i="476"/>
  <c r="J21" i="477"/>
  <c r="I21" i="477"/>
  <c r="I41" i="476"/>
  <c r="J38" i="476"/>
  <c r="I38" i="476"/>
  <c r="I20" i="477"/>
  <c r="J20" i="477"/>
  <c r="J9" i="476"/>
  <c r="I9" i="476"/>
  <c r="I14" i="476"/>
  <c r="J17" i="476"/>
  <c r="I17" i="476"/>
  <c r="I22" i="476"/>
  <c r="J25" i="476"/>
  <c r="I25" i="476"/>
  <c r="I30" i="476"/>
  <c r="J33" i="476"/>
  <c r="I33" i="476"/>
  <c r="I8" i="477"/>
  <c r="J8" i="477"/>
  <c r="J13" i="477"/>
  <c r="I13" i="477"/>
  <c r="I32" i="477"/>
  <c r="M43" i="477" s="1"/>
  <c r="J32" i="477"/>
  <c r="N43" i="477" s="1"/>
  <c r="D44" i="476"/>
  <c r="I12" i="475"/>
  <c r="I20" i="475"/>
  <c r="I28" i="475"/>
  <c r="I36" i="475"/>
  <c r="I40" i="475"/>
  <c r="I43" i="475"/>
  <c r="C7" i="474" s="1"/>
  <c r="D8" i="476"/>
  <c r="D12" i="476"/>
  <c r="D16" i="476"/>
  <c r="D20" i="476"/>
  <c r="D24" i="476"/>
  <c r="D28" i="476"/>
  <c r="D32" i="476"/>
  <c r="D36" i="476"/>
  <c r="D43" i="476"/>
  <c r="I25" i="477"/>
  <c r="I29" i="477"/>
  <c r="D11" i="476"/>
  <c r="I11" i="476" s="1"/>
  <c r="D15" i="476"/>
  <c r="J15" i="476" s="1"/>
  <c r="D19" i="476"/>
  <c r="I19" i="476" s="1"/>
  <c r="D23" i="476"/>
  <c r="I23" i="476" s="1"/>
  <c r="D27" i="476"/>
  <c r="I27" i="476" s="1"/>
  <c r="D31" i="476"/>
  <c r="I31" i="476" s="1"/>
  <c r="D35" i="476"/>
  <c r="J35" i="476" s="1"/>
  <c r="I15" i="476" l="1"/>
  <c r="J11" i="476"/>
  <c r="J31" i="476"/>
  <c r="J27" i="476"/>
  <c r="E10" i="474"/>
  <c r="E9" i="474"/>
  <c r="I35" i="476"/>
  <c r="I32" i="476"/>
  <c r="J32" i="476"/>
  <c r="I20" i="476"/>
  <c r="J20" i="476"/>
  <c r="J23" i="476"/>
  <c r="I16" i="476"/>
  <c r="J16" i="476"/>
  <c r="J19" i="476"/>
  <c r="C9" i="474"/>
  <c r="C10" i="474"/>
  <c r="J12" i="476"/>
  <c r="I12" i="476"/>
  <c r="J44" i="476"/>
  <c r="I44" i="476"/>
  <c r="N42" i="477"/>
  <c r="I28" i="476"/>
  <c r="J28" i="476"/>
  <c r="I24" i="476"/>
  <c r="J24" i="476"/>
  <c r="I43" i="476"/>
  <c r="D7" i="474" s="1"/>
  <c r="J43" i="476"/>
  <c r="J8" i="476"/>
  <c r="I8" i="476"/>
  <c r="M42" i="477"/>
  <c r="I36" i="476"/>
  <c r="J36" i="476"/>
  <c r="N38" i="476" l="1"/>
  <c r="N37" i="476"/>
  <c r="M39" i="476"/>
  <c r="D8" i="474"/>
  <c r="M37" i="476"/>
  <c r="M38" i="476"/>
  <c r="D12" i="474" l="1"/>
  <c r="D10" i="474"/>
  <c r="D9" i="474"/>
  <c r="D41" i="473" l="1"/>
  <c r="D41" i="472"/>
  <c r="D41" i="471"/>
  <c r="D41" i="470"/>
  <c r="D41" i="469"/>
  <c r="D41" i="468"/>
  <c r="D41" i="467"/>
  <c r="D38" i="467"/>
  <c r="D37" i="467"/>
  <c r="D36" i="467"/>
  <c r="D35" i="467"/>
  <c r="D34" i="467"/>
  <c r="D33" i="467"/>
  <c r="D32" i="467"/>
  <c r="D31" i="467"/>
  <c r="D30" i="467"/>
  <c r="D29" i="467"/>
  <c r="D28" i="467"/>
  <c r="D27" i="467"/>
  <c r="D26" i="467"/>
  <c r="D25" i="467"/>
  <c r="D24" i="467"/>
  <c r="D23" i="467"/>
  <c r="D22" i="467"/>
  <c r="D21" i="467"/>
  <c r="D20" i="467"/>
  <c r="D19" i="467"/>
  <c r="D18" i="467"/>
  <c r="D17" i="467"/>
  <c r="D16" i="467"/>
  <c r="D15" i="467"/>
  <c r="D14" i="467"/>
  <c r="D13" i="467"/>
  <c r="D12" i="467"/>
  <c r="D11" i="467"/>
  <c r="D10" i="467"/>
  <c r="D9" i="467"/>
  <c r="D8" i="467"/>
  <c r="D7" i="467"/>
  <c r="D41" i="466"/>
  <c r="D41" i="465"/>
  <c r="D42" i="465" s="1"/>
  <c r="F61" i="463" l="1"/>
  <c r="E61" i="463"/>
  <c r="F60" i="463"/>
  <c r="E60" i="463"/>
  <c r="F59" i="463"/>
  <c r="E59" i="463"/>
  <c r="F58" i="463"/>
  <c r="E58" i="463"/>
  <c r="F57" i="463"/>
  <c r="E57" i="463"/>
  <c r="F56" i="463"/>
  <c r="E56" i="463"/>
  <c r="F55" i="463"/>
  <c r="E55" i="463"/>
  <c r="F54" i="463"/>
  <c r="E54" i="463"/>
  <c r="F53" i="463"/>
  <c r="E53" i="463"/>
  <c r="F52" i="463"/>
  <c r="E52" i="463"/>
  <c r="F51" i="463"/>
  <c r="E51" i="463"/>
  <c r="F50" i="463"/>
  <c r="E50" i="463"/>
  <c r="F49" i="463"/>
  <c r="E49" i="463"/>
  <c r="F48" i="463"/>
  <c r="E48" i="463"/>
  <c r="F47" i="463"/>
  <c r="E47" i="463"/>
  <c r="F46" i="463"/>
  <c r="E46" i="463"/>
  <c r="F45" i="463"/>
  <c r="E45" i="463"/>
  <c r="F44" i="463"/>
  <c r="E44" i="463"/>
  <c r="F43" i="463"/>
  <c r="E43" i="463"/>
  <c r="F42" i="463"/>
  <c r="E42" i="463"/>
  <c r="F41" i="463"/>
  <c r="E41" i="463"/>
  <c r="F40" i="463"/>
  <c r="E40" i="463"/>
  <c r="F39" i="463"/>
  <c r="E39" i="463"/>
  <c r="F38" i="463"/>
  <c r="E38" i="463"/>
  <c r="F37" i="463"/>
  <c r="E37" i="463"/>
  <c r="F36" i="463"/>
  <c r="E36" i="463"/>
  <c r="F35" i="463"/>
  <c r="E35" i="463"/>
  <c r="F34" i="463"/>
  <c r="E34" i="463"/>
  <c r="F33" i="463"/>
  <c r="E33" i="463"/>
  <c r="F32" i="463"/>
  <c r="E32" i="463"/>
  <c r="F31" i="463"/>
  <c r="E31" i="463"/>
  <c r="F30" i="463"/>
  <c r="E30" i="463"/>
  <c r="F29" i="463"/>
  <c r="E29" i="463"/>
  <c r="F28" i="463"/>
  <c r="E28" i="463"/>
  <c r="F27" i="463"/>
  <c r="E27" i="463"/>
  <c r="F26" i="463"/>
  <c r="E26" i="463"/>
  <c r="F25" i="463"/>
  <c r="E25" i="463"/>
  <c r="F24" i="463"/>
  <c r="E24" i="463"/>
  <c r="F23" i="463"/>
  <c r="E23" i="463"/>
  <c r="F22" i="463"/>
  <c r="E22" i="463"/>
  <c r="F21" i="463"/>
  <c r="E21" i="463"/>
  <c r="F20" i="463"/>
  <c r="E20" i="463"/>
  <c r="F19" i="463"/>
  <c r="E19" i="463"/>
  <c r="F18" i="463"/>
  <c r="E18" i="463"/>
  <c r="F17" i="463"/>
  <c r="E17" i="463"/>
  <c r="F16" i="463"/>
  <c r="E16" i="463"/>
  <c r="F15" i="463"/>
  <c r="E15" i="463"/>
  <c r="F14" i="463"/>
  <c r="E14" i="463"/>
  <c r="F13" i="463"/>
  <c r="E13" i="463"/>
  <c r="F12" i="463"/>
  <c r="E12" i="463"/>
  <c r="F11" i="463"/>
  <c r="E11" i="463"/>
  <c r="F10" i="463"/>
  <c r="E10" i="463"/>
  <c r="F9" i="463"/>
  <c r="E9" i="463"/>
  <c r="F8" i="463"/>
  <c r="E8" i="463"/>
  <c r="F7" i="463"/>
  <c r="E7" i="463"/>
  <c r="B6" i="69" l="1"/>
  <c r="B25" i="68"/>
  <c r="B24" i="68"/>
  <c r="C14" i="64"/>
  <c r="C13" i="64"/>
  <c r="C11" i="453" l="1"/>
  <c r="D11" i="453"/>
  <c r="E11" i="453"/>
  <c r="F10" i="453"/>
  <c r="F9" i="453"/>
  <c r="E8" i="452"/>
  <c r="D8" i="452"/>
  <c r="K74" i="441" l="1"/>
  <c r="J74" i="441"/>
  <c r="H74" i="441"/>
  <c r="C5" i="70" l="1"/>
  <c r="C13" i="68"/>
  <c r="H78" i="440" l="1"/>
  <c r="H77" i="440"/>
  <c r="E47" i="439"/>
  <c r="E46" i="439"/>
  <c r="G38" i="439"/>
  <c r="F38" i="439"/>
  <c r="G37" i="439"/>
  <c r="F37" i="439"/>
  <c r="G36" i="439"/>
  <c r="F36" i="439"/>
  <c r="G35" i="439"/>
  <c r="F35" i="439"/>
  <c r="G34" i="439"/>
  <c r="F34" i="439"/>
  <c r="G33" i="439"/>
  <c r="F33" i="439"/>
  <c r="G32" i="439"/>
  <c r="F32" i="439"/>
  <c r="G31" i="439"/>
  <c r="F31" i="439"/>
  <c r="G30" i="439"/>
  <c r="F30" i="439"/>
  <c r="G29" i="439"/>
  <c r="F29" i="439"/>
  <c r="G28" i="439"/>
  <c r="F28" i="439"/>
  <c r="G27" i="439"/>
  <c r="F27" i="439"/>
  <c r="G26" i="439"/>
  <c r="F26" i="439"/>
  <c r="G25" i="439"/>
  <c r="F25" i="439"/>
  <c r="G24" i="439"/>
  <c r="F24" i="439"/>
  <c r="G23" i="439"/>
  <c r="F23" i="439"/>
  <c r="G22" i="439"/>
  <c r="F22" i="439"/>
  <c r="G21" i="439"/>
  <c r="F21" i="439"/>
  <c r="G20" i="439"/>
  <c r="F20" i="439"/>
  <c r="G19" i="439"/>
  <c r="F19" i="439"/>
  <c r="G18" i="439"/>
  <c r="F18" i="439"/>
  <c r="G17" i="439"/>
  <c r="F17" i="439"/>
  <c r="G16" i="439"/>
  <c r="F16" i="439"/>
  <c r="G15" i="439"/>
  <c r="F15" i="439"/>
  <c r="G14" i="439"/>
  <c r="F14" i="439"/>
  <c r="G13" i="439"/>
  <c r="F13" i="439"/>
  <c r="G12" i="439"/>
  <c r="F12" i="439"/>
  <c r="G11" i="439"/>
  <c r="F11" i="439"/>
  <c r="G10" i="439"/>
  <c r="F10" i="439"/>
  <c r="G9" i="439"/>
  <c r="F9" i="439"/>
  <c r="G8" i="439"/>
  <c r="F8" i="439"/>
  <c r="G7" i="439"/>
  <c r="F7" i="439"/>
  <c r="B71" i="438"/>
  <c r="Y67" i="438"/>
  <c r="U67" i="438"/>
  <c r="Q67" i="438"/>
  <c r="M67" i="438"/>
  <c r="I67" i="438"/>
  <c r="E67" i="438"/>
  <c r="AC66" i="438"/>
  <c r="AA66" i="438"/>
  <c r="AA62" i="438"/>
  <c r="AB66" i="438" l="1"/>
  <c r="C19" i="437"/>
  <c r="C18" i="437"/>
  <c r="C17" i="437"/>
  <c r="C16" i="437"/>
  <c r="C15" i="437"/>
  <c r="J16" i="437" s="1"/>
  <c r="J17" i="437"/>
  <c r="C13" i="437"/>
  <c r="C12" i="437"/>
  <c r="C11" i="437"/>
  <c r="I19" i="437" s="1"/>
  <c r="C18" i="433"/>
  <c r="C15" i="433"/>
  <c r="E19" i="437" l="1"/>
  <c r="I18" i="437"/>
  <c r="D13" i="437"/>
  <c r="E16" i="437"/>
  <c r="J18" i="437"/>
  <c r="J19" i="437"/>
  <c r="E17" i="437"/>
  <c r="E18" i="437"/>
  <c r="D17" i="437"/>
  <c r="D18" i="437"/>
  <c r="D12" i="437"/>
  <c r="I15" i="437"/>
  <c r="D19" i="437"/>
  <c r="I20" i="437"/>
  <c r="I16" i="437"/>
  <c r="D16" i="437"/>
  <c r="I17" i="437"/>
  <c r="D12" i="428" l="1"/>
  <c r="E12" i="428" s="1"/>
  <c r="D11" i="428"/>
  <c r="E11" i="428" s="1"/>
  <c r="D10" i="428"/>
  <c r="E10" i="428" s="1"/>
  <c r="D9" i="428"/>
  <c r="E9" i="428" s="1"/>
  <c r="D8" i="428"/>
  <c r="E8" i="428" s="1"/>
  <c r="D7" i="428"/>
  <c r="E7" i="428" s="1"/>
  <c r="D5" i="428"/>
  <c r="E5" i="428" s="1"/>
  <c r="B11" i="63" l="1"/>
  <c r="B7" i="63"/>
  <c r="B6" i="65"/>
  <c r="B15" i="67"/>
  <c r="B14" i="67"/>
  <c r="B13" i="67"/>
  <c r="B12" i="67"/>
  <c r="B11" i="67"/>
  <c r="B10" i="67"/>
  <c r="B9" i="67"/>
  <c r="B8" i="67"/>
  <c r="B7" i="67"/>
  <c r="B6" i="67"/>
  <c r="B22" i="66"/>
  <c r="B21" i="66"/>
  <c r="C13" i="66"/>
  <c r="B15" i="63" l="1"/>
  <c r="B14" i="63"/>
  <c r="B13" i="63"/>
  <c r="B12" i="63"/>
  <c r="B10" i="63"/>
  <c r="B9" i="63"/>
  <c r="B8" i="63"/>
  <c r="B6" i="61"/>
  <c r="B8" i="61"/>
  <c r="B7" i="61"/>
  <c r="I16" i="58"/>
  <c r="H16" i="58"/>
  <c r="G16" i="58"/>
  <c r="F16" i="58"/>
  <c r="E16" i="58"/>
  <c r="D16" i="58"/>
  <c r="C16" i="58"/>
  <c r="B16" i="58"/>
  <c r="B15" i="58"/>
  <c r="D15" i="58"/>
  <c r="C15" i="58"/>
  <c r="I15" i="58"/>
  <c r="H15" i="58"/>
  <c r="G15" i="58"/>
  <c r="F15" i="58"/>
  <c r="E15" i="58"/>
  <c r="E15" i="71" l="1"/>
  <c r="E14" i="71"/>
  <c r="E13" i="71"/>
  <c r="E12" i="71"/>
  <c r="E11" i="71"/>
  <c r="E10" i="71"/>
  <c r="E9" i="71"/>
  <c r="E8" i="71"/>
  <c r="E7" i="71"/>
  <c r="D14" i="71"/>
  <c r="D13" i="71"/>
  <c r="D12" i="71"/>
  <c r="D11" i="71"/>
  <c r="D10" i="71"/>
  <c r="D9" i="71"/>
  <c r="D8" i="71"/>
  <c r="D7" i="71"/>
  <c r="D15" i="71" l="1"/>
  <c r="J42" i="421" l="1"/>
  <c r="I42" i="421"/>
  <c r="J41" i="421"/>
  <c r="I41" i="421"/>
  <c r="J40" i="421"/>
  <c r="I40" i="421"/>
  <c r="J39" i="421"/>
  <c r="I39" i="421"/>
  <c r="J38" i="421"/>
  <c r="I38" i="421"/>
  <c r="J37" i="421"/>
  <c r="I37" i="421"/>
  <c r="J36" i="421"/>
  <c r="I36" i="421"/>
  <c r="J35" i="421"/>
  <c r="I35" i="421"/>
  <c r="J34" i="421"/>
  <c r="I34" i="421"/>
  <c r="J33" i="421"/>
  <c r="I33" i="421"/>
  <c r="J32" i="421"/>
  <c r="I32" i="421"/>
  <c r="J31" i="421"/>
  <c r="I31" i="421"/>
  <c r="J30" i="421"/>
  <c r="I30" i="421"/>
  <c r="J29" i="421"/>
  <c r="I29" i="421"/>
  <c r="J28" i="421"/>
  <c r="I28" i="421"/>
  <c r="J27" i="421"/>
  <c r="I27" i="421"/>
  <c r="J26" i="421"/>
  <c r="I26" i="421"/>
  <c r="J25" i="421"/>
  <c r="I25" i="421"/>
  <c r="J24" i="421"/>
  <c r="I24" i="421"/>
  <c r="J23" i="421"/>
  <c r="I23" i="421"/>
  <c r="J22" i="421"/>
  <c r="I22" i="421"/>
  <c r="J21" i="421"/>
  <c r="I21" i="421"/>
  <c r="J20" i="421"/>
  <c r="I20" i="421"/>
  <c r="J42" i="420"/>
  <c r="I42" i="420"/>
  <c r="J41" i="420"/>
  <c r="I41" i="420"/>
  <c r="J40" i="420"/>
  <c r="I40" i="420"/>
  <c r="J39" i="420"/>
  <c r="I39" i="420"/>
  <c r="J38" i="420"/>
  <c r="I38" i="420"/>
  <c r="J37" i="420"/>
  <c r="I37" i="420"/>
  <c r="J36" i="420"/>
  <c r="I36" i="420"/>
  <c r="J35" i="420"/>
  <c r="I35" i="420"/>
  <c r="J34" i="420"/>
  <c r="I34" i="420"/>
  <c r="J33" i="420"/>
  <c r="I33" i="420"/>
  <c r="J32" i="420"/>
  <c r="I32" i="420"/>
  <c r="J31" i="420"/>
  <c r="I31" i="420"/>
  <c r="J30" i="420"/>
  <c r="I30" i="420"/>
  <c r="J29" i="420"/>
  <c r="I29" i="420"/>
  <c r="J28" i="420"/>
  <c r="I28" i="420"/>
  <c r="J27" i="420"/>
  <c r="I27" i="420"/>
  <c r="J26" i="420"/>
  <c r="I26" i="420"/>
  <c r="J25" i="420"/>
  <c r="I25" i="420"/>
  <c r="J24" i="420"/>
  <c r="I24" i="420"/>
  <c r="J23" i="420"/>
  <c r="I23" i="420"/>
  <c r="J22" i="420"/>
  <c r="I22" i="420"/>
  <c r="J21" i="420"/>
  <c r="I21" i="420"/>
  <c r="J20" i="420"/>
  <c r="I20" i="420"/>
  <c r="J46" i="419"/>
  <c r="I46" i="419"/>
  <c r="J45" i="419"/>
  <c r="I45" i="419"/>
  <c r="J44" i="419"/>
  <c r="I44" i="419"/>
  <c r="J43" i="419"/>
  <c r="I43" i="419"/>
  <c r="J42" i="419"/>
  <c r="I42" i="419"/>
  <c r="J41" i="419"/>
  <c r="I41" i="419"/>
  <c r="J40" i="419"/>
  <c r="I40" i="419"/>
  <c r="J39" i="419"/>
  <c r="I39" i="419"/>
  <c r="J38" i="419"/>
  <c r="I38" i="419"/>
  <c r="J37" i="419"/>
  <c r="I37" i="419"/>
  <c r="J36" i="419"/>
  <c r="I36" i="419"/>
  <c r="J35" i="419"/>
  <c r="I35" i="419"/>
  <c r="J34" i="419"/>
  <c r="I34" i="419"/>
  <c r="J33" i="419"/>
  <c r="I33" i="419"/>
  <c r="J32" i="419"/>
  <c r="I32" i="419"/>
  <c r="J31" i="419"/>
  <c r="I31" i="419"/>
  <c r="J30" i="419"/>
  <c r="I30" i="419"/>
  <c r="J29" i="419"/>
  <c r="I29" i="419"/>
  <c r="J28" i="419"/>
  <c r="I28" i="419"/>
  <c r="J27" i="419"/>
  <c r="I27" i="419"/>
  <c r="J26" i="419"/>
  <c r="I26" i="419"/>
  <c r="J25" i="419"/>
  <c r="I25" i="419"/>
  <c r="J24" i="419"/>
  <c r="I24" i="419"/>
  <c r="B22" i="64" l="1"/>
  <c r="B21" i="64"/>
  <c r="B26" i="64"/>
  <c r="B25" i="64"/>
  <c r="B30" i="60"/>
  <c r="B29" i="60"/>
  <c r="B14" i="65" l="1"/>
  <c r="B13" i="65"/>
  <c r="B12" i="65"/>
  <c r="B11" i="65"/>
  <c r="B10" i="65"/>
  <c r="B9" i="65"/>
  <c r="B8" i="65"/>
  <c r="B7" i="65"/>
  <c r="B16" i="62"/>
  <c r="B15" i="62"/>
  <c r="B33" i="60"/>
  <c r="B32" i="60"/>
  <c r="C13" i="59"/>
  <c r="C12" i="59"/>
  <c r="C11" i="59"/>
  <c r="C10" i="59"/>
  <c r="C9" i="59"/>
  <c r="C8" i="59"/>
  <c r="C7" i="59"/>
  <c r="C6" i="59"/>
  <c r="D54" i="58"/>
  <c r="D53" i="58"/>
  <c r="D52" i="58"/>
  <c r="D51" i="58"/>
  <c r="D50" i="58"/>
  <c r="D49" i="58"/>
  <c r="D48" i="58"/>
  <c r="D47" i="58"/>
  <c r="B15" i="65" l="1"/>
  <c r="C14" i="59"/>
  <c r="D55" i="58"/>
  <c r="D39" i="50" l="1"/>
  <c r="B11" i="69" l="1"/>
  <c r="B13" i="69" l="1"/>
  <c r="B7" i="69"/>
  <c r="B9" i="69"/>
  <c r="B12" i="69"/>
  <c r="B9" i="61"/>
  <c r="B10" i="61"/>
  <c r="B16" i="67" l="1"/>
  <c r="B11" i="61"/>
  <c r="A10" i="137" l="1"/>
  <c r="F15" i="53" l="1"/>
  <c r="D37" i="53"/>
  <c r="D16" i="53"/>
  <c r="D22" i="53"/>
  <c r="D36" i="53"/>
  <c r="D32" i="53"/>
  <c r="D23" i="53"/>
  <c r="D20" i="53"/>
  <c r="D12" i="53"/>
  <c r="D28" i="53"/>
  <c r="D10" i="53"/>
  <c r="D29" i="53"/>
  <c r="D40" i="53"/>
  <c r="D17" i="53"/>
  <c r="D33" i="53"/>
  <c r="D19" i="53"/>
  <c r="D11" i="53"/>
  <c r="D34" i="53"/>
  <c r="D30" i="53"/>
  <c r="D31" i="53"/>
  <c r="D39" i="53"/>
  <c r="D21" i="53"/>
  <c r="D24" i="53"/>
  <c r="D13" i="53"/>
  <c r="D27" i="53"/>
  <c r="D25" i="53"/>
  <c r="D18" i="53"/>
  <c r="D14" i="53"/>
  <c r="D38" i="53"/>
  <c r="D26" i="53"/>
  <c r="D35" i="53"/>
  <c r="D15" i="53"/>
  <c r="F35" i="53" l="1"/>
  <c r="F26" i="53"/>
  <c r="F38" i="53"/>
  <c r="F14" i="53"/>
  <c r="F18" i="53"/>
  <c r="F25" i="53"/>
  <c r="F13" i="53"/>
  <c r="F27" i="53"/>
  <c r="F24" i="53"/>
  <c r="F21" i="53"/>
  <c r="F39" i="53"/>
  <c r="F31" i="53"/>
  <c r="F30" i="53"/>
  <c r="F11" i="53"/>
  <c r="F34" i="53"/>
  <c r="F19" i="53"/>
  <c r="F33" i="53"/>
  <c r="F17" i="53"/>
  <c r="F40" i="53"/>
  <c r="F29" i="53"/>
  <c r="F10" i="53"/>
  <c r="F28" i="53"/>
  <c r="F12" i="53"/>
  <c r="F23" i="53"/>
  <c r="F20" i="53"/>
  <c r="F32" i="53"/>
  <c r="F36" i="53"/>
  <c r="F22" i="53"/>
  <c r="F16" i="53"/>
  <c r="F37" i="53"/>
  <c r="F41" i="53"/>
  <c r="D41" i="53"/>
  <c r="C11" i="70" l="1"/>
  <c r="C10" i="70"/>
  <c r="C9" i="70"/>
  <c r="C8" i="70"/>
  <c r="C7" i="70"/>
  <c r="C6" i="70"/>
  <c r="B10" i="69" l="1"/>
  <c r="B8" i="69" l="1"/>
  <c r="B36" i="62"/>
  <c r="B35" i="62"/>
  <c r="B79" i="53"/>
  <c r="B14" i="69" l="1"/>
  <c r="C12" i="70"/>
  <c r="B16" i="63"/>
</calcChain>
</file>

<file path=xl/sharedStrings.xml><?xml version="1.0" encoding="utf-8"?>
<sst xmlns="http://schemas.openxmlformats.org/spreadsheetml/2006/main" count="8555" uniqueCount="1484">
  <si>
    <t>Índice de tablas, figuras y base de datos</t>
  </si>
  <si>
    <t>Número</t>
  </si>
  <si>
    <t>Título</t>
  </si>
  <si>
    <t>Tabla 1</t>
  </si>
  <si>
    <t>Tabla 2</t>
  </si>
  <si>
    <t>Tabla 3</t>
  </si>
  <si>
    <t>Tabla 4</t>
  </si>
  <si>
    <t>Tabla 5</t>
  </si>
  <si>
    <t>Tabla 6</t>
  </si>
  <si>
    <t>Tabla 7</t>
  </si>
  <si>
    <t>Tabla 8</t>
  </si>
  <si>
    <t>Tabla 9</t>
  </si>
  <si>
    <t>Tabla 10</t>
  </si>
  <si>
    <t>Tabla 11</t>
  </si>
  <si>
    <t>Figura 1</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</si>
  <si>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</si>
  <si>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</si>
  <si>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</si>
  <si>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</si>
  <si>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</si>
  <si>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</si>
  <si>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</si>
  <si>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</si>
  <si>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</si>
  <si>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</si>
  <si>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</si>
  <si>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</si>
  <si>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</si>
  <si>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</si>
  <si>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</si>
  <si>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</si>
  <si>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</si>
  <si>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</si>
  <si>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</si>
  <si>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</si>
  <si>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</si>
  <si>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</si>
  <si>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</si>
  <si>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</si>
  <si>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</si>
  <si>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</si>
  <si>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</si>
  <si>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</si>
  <si>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</si>
  <si>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</si>
  <si>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</si>
  <si>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</si>
  <si>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</si>
  <si>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</si>
  <si>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</si>
  <si>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</si>
  <si>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</si>
  <si>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</si>
  <si>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</si>
  <si>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</si>
  <si>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46</t>
  </si>
  <si>
    <t>Figura 53</t>
  </si>
  <si>
    <t>Figura 54</t>
  </si>
  <si>
    <t>Figura 55</t>
  </si>
  <si>
    <t>Figura 56</t>
  </si>
  <si>
    <t>Figura 57</t>
  </si>
  <si>
    <t>Figura 58</t>
  </si>
  <si>
    <t>Figura 59</t>
  </si>
  <si>
    <t>Figura 60</t>
  </si>
  <si>
    <t>Figura 61</t>
  </si>
  <si>
    <t>Figura 62</t>
  </si>
  <si>
    <t>Figura 63</t>
  </si>
  <si>
    <t>Figura 64</t>
  </si>
  <si>
    <t>Figura 65</t>
  </si>
  <si>
    <t>Figura 66</t>
  </si>
  <si>
    <t>Figura 67</t>
  </si>
  <si>
    <t>Figura 68</t>
  </si>
  <si>
    <t>Figura 69</t>
  </si>
  <si>
    <t>Figura 70</t>
  </si>
  <si>
    <t>Figura 71</t>
  </si>
  <si>
    <t>Figura 72</t>
  </si>
  <si>
    <t>Figura 73</t>
  </si>
  <si>
    <t>Figura 74</t>
  </si>
  <si>
    <t>Figura 75</t>
  </si>
  <si>
    <t>Figura 76</t>
  </si>
  <si>
    <t>Figura 77</t>
  </si>
  <si>
    <t>Figura 78</t>
  </si>
  <si>
    <t>Figura 79</t>
  </si>
  <si>
    <t>Figura 80</t>
  </si>
  <si>
    <t>Figura 81</t>
  </si>
  <si>
    <t>Tabasco</t>
  </si>
  <si>
    <t>Zacatecas</t>
  </si>
  <si>
    <t>Chiapas</t>
  </si>
  <si>
    <t>Campeche</t>
  </si>
  <si>
    <t>Estado de México</t>
  </si>
  <si>
    <t>Oaxaca</t>
  </si>
  <si>
    <t>Aguascalientes</t>
  </si>
  <si>
    <t>Guanajuato</t>
  </si>
  <si>
    <t>San Luis Potosí</t>
  </si>
  <si>
    <t>Sonora</t>
  </si>
  <si>
    <t>Jalisco</t>
  </si>
  <si>
    <t>Hidalgo</t>
  </si>
  <si>
    <t>Ciudad de México</t>
  </si>
  <si>
    <t>Promedio Nacional</t>
  </si>
  <si>
    <t>Morelos</t>
  </si>
  <si>
    <t>Guerrero</t>
  </si>
  <si>
    <t>Puebla</t>
  </si>
  <si>
    <t>Nayarit</t>
  </si>
  <si>
    <t>Tamaulipas</t>
  </si>
  <si>
    <t>Durango</t>
  </si>
  <si>
    <t>Quintana Roo</t>
  </si>
  <si>
    <t xml:space="preserve">Veracruz </t>
  </si>
  <si>
    <t>Baja California Sur</t>
  </si>
  <si>
    <t>Tlaxcala</t>
  </si>
  <si>
    <t>Baja California</t>
  </si>
  <si>
    <t>Chihuahua</t>
  </si>
  <si>
    <t>Colima</t>
  </si>
  <si>
    <t>Yucatán</t>
  </si>
  <si>
    <t>Nuevo León</t>
  </si>
  <si>
    <t>Sinaloa</t>
  </si>
  <si>
    <t>Estado</t>
  </si>
  <si>
    <t>Michoacán</t>
  </si>
  <si>
    <t>Nacional</t>
  </si>
  <si>
    <t>Querétaro</t>
  </si>
  <si>
    <t>Coahuila</t>
  </si>
  <si>
    <t>Veracruz</t>
  </si>
  <si>
    <t>Actividades secundarias</t>
  </si>
  <si>
    <t>Total</t>
  </si>
  <si>
    <t/>
  </si>
  <si>
    <t>Edo</t>
  </si>
  <si>
    <t>var</t>
  </si>
  <si>
    <t>Regresar al Índice</t>
  </si>
  <si>
    <t>2018</t>
  </si>
  <si>
    <t>ENE</t>
  </si>
  <si>
    <t>FEB</t>
  </si>
  <si>
    <t>MAR</t>
  </si>
  <si>
    <t>ABR</t>
  </si>
  <si>
    <t>MAY</t>
  </si>
  <si>
    <t>JUN</t>
  </si>
  <si>
    <t>JUL</t>
  </si>
  <si>
    <t>AGO</t>
  </si>
  <si>
    <t>SEP</t>
  </si>
  <si>
    <t>OCT</t>
  </si>
  <si>
    <t>NOV</t>
  </si>
  <si>
    <t>DIC</t>
  </si>
  <si>
    <t>2019</t>
  </si>
  <si>
    <t>Mes</t>
  </si>
  <si>
    <t>Enero</t>
  </si>
  <si>
    <t>Febrero</t>
  </si>
  <si>
    <t>Marzo</t>
  </si>
  <si>
    <t>Abril</t>
  </si>
  <si>
    <t>Mayo</t>
  </si>
  <si>
    <t>Junio</t>
  </si>
  <si>
    <t>Julio</t>
  </si>
  <si>
    <t>2013</t>
  </si>
  <si>
    <t>2014</t>
  </si>
  <si>
    <t>2015</t>
  </si>
  <si>
    <t>2016</t>
  </si>
  <si>
    <t>2017</t>
  </si>
  <si>
    <t>Año</t>
  </si>
  <si>
    <t>Exportaciones</t>
  </si>
  <si>
    <t>San Luis Potosí</t>
  </si>
  <si>
    <t>Ciudad de México</t>
  </si>
  <si>
    <t>Baja California</t>
  </si>
  <si>
    <t>Quintana Roo</t>
  </si>
  <si>
    <t>Baja California Sur</t>
  </si>
  <si>
    <t>Nuevo León</t>
  </si>
  <si>
    <t>Entidad Federativa</t>
  </si>
  <si>
    <t>México</t>
  </si>
  <si>
    <t>Variación</t>
  </si>
  <si>
    <t>Precio</t>
  </si>
  <si>
    <t>Mínimo</t>
  </si>
  <si>
    <t>Máximo</t>
  </si>
  <si>
    <t>Fuente: IIEG, con información de la Comisión Reguladora de Energía (CRE).</t>
  </si>
  <si>
    <t>Regular</t>
  </si>
  <si>
    <t>Premium</t>
  </si>
  <si>
    <t>Diesel</t>
  </si>
  <si>
    <t>abs</t>
  </si>
  <si>
    <t>Regular deflactado</t>
  </si>
  <si>
    <t>INPC, deflactor, julio 2008=100</t>
  </si>
  <si>
    <t>var anual %</t>
  </si>
  <si>
    <t>var abs anual</t>
  </si>
  <si>
    <t>dif jal-nac</t>
  </si>
  <si>
    <t>Premium deflactado</t>
  </si>
  <si>
    <t>var anual</t>
  </si>
  <si>
    <t>Diesel deflactada</t>
  </si>
  <si>
    <t>Pesos por litro</t>
  </si>
  <si>
    <t>Entidad</t>
  </si>
  <si>
    <t>Lugar R</t>
  </si>
  <si>
    <t>Lugar P</t>
  </si>
  <si>
    <t>Lugar D</t>
  </si>
  <si>
    <t>Max</t>
  </si>
  <si>
    <t>Min</t>
  </si>
  <si>
    <t>Fuente: IIEG con información del IMSS.</t>
  </si>
  <si>
    <t>JALISCO</t>
  </si>
  <si>
    <t>Variación mensual absoluta</t>
  </si>
  <si>
    <t>Jalisco Variación mensual %</t>
  </si>
  <si>
    <t>Variación anual</t>
  </si>
  <si>
    <t>Acumulado</t>
  </si>
  <si>
    <t xml:space="preserve">Fuente: IIEG con información del IMSS. </t>
  </si>
  <si>
    <t>Agosto</t>
  </si>
  <si>
    <t>Septiembre</t>
  </si>
  <si>
    <t>Nuevos</t>
  </si>
  <si>
    <t>Rank</t>
  </si>
  <si>
    <t>Variación %</t>
  </si>
  <si>
    <t>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</si>
  <si>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Diferencia</t>
  </si>
  <si>
    <t>Diciembre anterior</t>
  </si>
  <si>
    <t>Nombres correctos</t>
  </si>
  <si>
    <t>Diciembre</t>
  </si>
  <si>
    <t>AGUASCALIENTES</t>
  </si>
  <si>
    <t>BAJA CALIFORNIA</t>
  </si>
  <si>
    <t>BAJA CALIFORNIA SUR</t>
  </si>
  <si>
    <t>CAMPECHE</t>
  </si>
  <si>
    <t>CHIAPAS</t>
  </si>
  <si>
    <t>CHIHUAHUA</t>
  </si>
  <si>
    <t>COAHUILA</t>
  </si>
  <si>
    <t>COLIMA</t>
  </si>
  <si>
    <t>DISTRITO FEDERAL</t>
  </si>
  <si>
    <t>DURANGO</t>
  </si>
  <si>
    <t>ESTADO DE MEXICO</t>
  </si>
  <si>
    <t>GUANAJUATO</t>
  </si>
  <si>
    <t>GUERRERO</t>
  </si>
  <si>
    <t>HIDALGO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</si>
  <si>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</si>
  <si>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</si>
  <si>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</si>
  <si>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</si>
  <si>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</si>
  <si>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</si>
  <si>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</si>
  <si>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</si>
  <si>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</si>
  <si>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</si>
  <si>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</si>
  <si>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</si>
  <si>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</si>
  <si>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</si>
  <si>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</si>
  <si>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</si>
  <si>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</si>
  <si>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Permanentes</t>
  </si>
  <si>
    <t>Eventuales</t>
  </si>
  <si>
    <t>Años/Mes</t>
  </si>
  <si>
    <t>Municipio</t>
  </si>
  <si>
    <t>Fuente: IIEG, con información del IMSS.</t>
  </si>
  <si>
    <t>Agricultura, ganadería, silvicultura, pesca y caza</t>
  </si>
  <si>
    <t>Comercio</t>
  </si>
  <si>
    <t>Industria de la construcción</t>
  </si>
  <si>
    <t>Industria eléctrica, captación y suministro de agua potable</t>
  </si>
  <si>
    <t>Industrias de transformación</t>
  </si>
  <si>
    <t>Industrias extractivas</t>
  </si>
  <si>
    <t>Servicios</t>
  </si>
  <si>
    <t>Transportes y comunicaciones</t>
  </si>
  <si>
    <t>Trabajadores Asegurados</t>
  </si>
  <si>
    <t>División Económica</t>
  </si>
  <si>
    <t>División económica</t>
  </si>
  <si>
    <t>%</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</si>
  <si>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</si>
  <si>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</si>
  <si>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</si>
  <si>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</si>
  <si>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</si>
  <si>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</si>
  <si>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</si>
  <si>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</si>
  <si>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</si>
  <si>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</si>
  <si>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</si>
  <si>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</si>
  <si>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</si>
  <si>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</si>
  <si>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</si>
  <si>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</si>
  <si>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</si>
  <si>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</si>
  <si>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</si>
  <si>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</si>
  <si>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</si>
  <si>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</si>
  <si>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</si>
  <si>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</si>
  <si>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</si>
  <si>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</si>
  <si>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</si>
  <si>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</si>
  <si>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</si>
  <si>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</si>
  <si>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</si>
  <si>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</si>
  <si>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</si>
  <si>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Preparación y servicio de alimentos y bebidas.</t>
  </si>
  <si>
    <t>Servicios de enseñanza, investigación científica y difusión cultural.</t>
  </si>
  <si>
    <t>Servicios personales para el hogar y diversos.</t>
  </si>
  <si>
    <t>Servicios de alojamiento temporal.</t>
  </si>
  <si>
    <t>Servicios médicos, asistencia social y veterinarios.</t>
  </si>
  <si>
    <t>Servicios recreativos y de esparcimiento.</t>
  </si>
  <si>
    <t>Servicios financieros y de seguros (bancos, financieras).</t>
  </si>
  <si>
    <t>Patrones</t>
  </si>
  <si>
    <t>Agricultura, Ganadería, Silvicultura y Pesca</t>
  </si>
  <si>
    <t>Industrias Extractivas</t>
  </si>
  <si>
    <t>Industria de Transformación</t>
  </si>
  <si>
    <t>Construcción</t>
  </si>
  <si>
    <t>Ind. Elec. Cap. Agua Potable</t>
  </si>
  <si>
    <t>Transporte y Comunicaciones</t>
  </si>
  <si>
    <t>Patrones con 1 asegurado</t>
  </si>
  <si>
    <t>Patrones con 2 hasta 5 asegurados</t>
  </si>
  <si>
    <t>Patrones con 6 hasta 50 asegurados</t>
  </si>
  <si>
    <t>Patrones con 51 hasta 250 asegurados</t>
  </si>
  <si>
    <t>Patrones con 251 hasta 500 asegurados</t>
  </si>
  <si>
    <t>Patrones con 501 hasta 1,000 asegurados</t>
  </si>
  <si>
    <t>Patrones con más de 1,000 asegurados</t>
  </si>
  <si>
    <t>Fuente: IIEG, con información del IMSS</t>
  </si>
  <si>
    <t>Sector de actividad económica</t>
  </si>
  <si>
    <t>Empleos nuevos</t>
  </si>
  <si>
    <t>Variación % mensual</t>
  </si>
  <si>
    <t>Ind. Elec. y Captación de Agua Potable</t>
  </si>
  <si>
    <t xml:space="preserve"> Baja California</t>
  </si>
  <si>
    <t xml:space="preserve">Oaxaca </t>
  </si>
  <si>
    <t xml:space="preserve">Nuevo León </t>
  </si>
  <si>
    <t xml:space="preserve">Sinaloa </t>
  </si>
  <si>
    <t xml:space="preserve">Tamaulipas </t>
  </si>
  <si>
    <t xml:space="preserve">Sonora </t>
  </si>
  <si>
    <t xml:space="preserve">Tabasco </t>
  </si>
  <si>
    <t>Lugar</t>
  </si>
  <si>
    <t>Unidades Vehiculares Eléctricas</t>
  </si>
  <si>
    <t>Unidades Vehiculares Híbridas Plugin (conectables)</t>
  </si>
  <si>
    <t>Unidades Vehiculares Hibridas</t>
  </si>
  <si>
    <t>Total Jalisco</t>
  </si>
  <si>
    <t>Total Nacional</t>
  </si>
  <si>
    <t>Octubre</t>
  </si>
  <si>
    <t>Noviembre</t>
  </si>
  <si>
    <t>Fuente: IIEG con información de INEGI a partir de la Asociación Mexicana de la Industria Automotriz.</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</si>
  <si>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</si>
  <si>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</si>
  <si>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</si>
  <si>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</si>
  <si>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</si>
  <si>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</si>
  <si>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</si>
  <si>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</si>
  <si>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</si>
  <si>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</si>
  <si>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</si>
  <si>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</si>
  <si>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</si>
  <si>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</si>
  <si>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</si>
  <si>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Fuente: IIEG, con información de INEGI, INPC.</t>
  </si>
  <si>
    <t>INPC Nacional</t>
  </si>
  <si>
    <t>INPC GDL</t>
  </si>
  <si>
    <t>INPC TEP</t>
  </si>
  <si>
    <t>Guadalajara</t>
  </si>
  <si>
    <t>Tepatitlán</t>
  </si>
  <si>
    <t>Inflación mes anterior Guadalajara</t>
  </si>
  <si>
    <t>Inflación promedio anual Guadalajara</t>
  </si>
  <si>
    <t>inf_acumulada_gdl</t>
  </si>
  <si>
    <t>Inflacián mes anterior Tepatitlán</t>
  </si>
  <si>
    <t>Inflacián promedio anual Tepatitlán</t>
  </si>
  <si>
    <t>Ene</t>
  </si>
  <si>
    <t>Feb</t>
  </si>
  <si>
    <t>Mar</t>
  </si>
  <si>
    <t>Abr</t>
  </si>
  <si>
    <t>May</t>
  </si>
  <si>
    <t>Jun</t>
  </si>
  <si>
    <t>Jul</t>
  </si>
  <si>
    <t>Ago</t>
  </si>
  <si>
    <t>Sep</t>
  </si>
  <si>
    <t>Oct</t>
  </si>
  <si>
    <t>Nov</t>
  </si>
  <si>
    <t>Dic</t>
  </si>
  <si>
    <t>posic</t>
  </si>
  <si>
    <t>Mexicali, B. C.</t>
  </si>
  <si>
    <t>Cd. Acuña, Coah.</t>
  </si>
  <si>
    <t>Cd. Juárez, Chih</t>
  </si>
  <si>
    <t>Matamoros, Tamps.</t>
  </si>
  <si>
    <t>Tampico, Tamps.</t>
  </si>
  <si>
    <t>Tijuana, B. C.</t>
  </si>
  <si>
    <t>Iguala, Gro.</t>
  </si>
  <si>
    <t>Toluca, Edo. de Méx.</t>
  </si>
  <si>
    <t>Esperanza, Son.</t>
  </si>
  <si>
    <t>Morelia, Mich</t>
  </si>
  <si>
    <t>Izúcar de Matamoros, Pue.</t>
  </si>
  <si>
    <t>Tuxtla Gutiérrez, Chis.</t>
  </si>
  <si>
    <t>Coatzacoalcos, Ver.</t>
  </si>
  <si>
    <t>Monclova, Coah.</t>
  </si>
  <si>
    <t>Cortazar, Gto.</t>
  </si>
  <si>
    <t>Tlaxcala, Tlax.</t>
  </si>
  <si>
    <t>Zacatecas, Zac.</t>
  </si>
  <si>
    <t>Atlacomulco, Méx.</t>
  </si>
  <si>
    <t>Tapachula, Chis.</t>
  </si>
  <si>
    <t>Fresnillo, Zac.</t>
  </si>
  <si>
    <t>Pachuca, Hgo.</t>
  </si>
  <si>
    <t>Veracruz, Ver.</t>
  </si>
  <si>
    <t>Culiacán, Sin.</t>
  </si>
  <si>
    <t>Hermosillo, Son.</t>
  </si>
  <si>
    <t>Tepic, Nay.</t>
  </si>
  <si>
    <t>Tulancingo, Hgo.</t>
  </si>
  <si>
    <t>Cuernavaca, Mor.</t>
  </si>
  <si>
    <t>Córdoba, Ver.</t>
  </si>
  <si>
    <t>Huatabampo, Son.</t>
  </si>
  <si>
    <t>Guadalajara, Jal.</t>
  </si>
  <si>
    <t>Oaxaca, Oax.</t>
  </si>
  <si>
    <t>San Luis Potosí, S. L. P.</t>
  </si>
  <si>
    <t>Cd. Jiménez, Chih.</t>
  </si>
  <si>
    <t>Aguascalientes, Ags.</t>
  </si>
  <si>
    <t>Monterrey, N. L.</t>
  </si>
  <si>
    <t>Saltillo, Coah.</t>
  </si>
  <si>
    <t>Colima, Col.</t>
  </si>
  <si>
    <t>CDMX</t>
  </si>
  <si>
    <t>Villahermosa, Tab.</t>
  </si>
  <si>
    <t>Mérida, Yuc.</t>
  </si>
  <si>
    <t>Jacona, Mich.</t>
  </si>
  <si>
    <t>Tepatitlán, Jal.</t>
  </si>
  <si>
    <t>Campeche, Camp.</t>
  </si>
  <si>
    <t>Chihuahua, Chih.</t>
  </si>
  <si>
    <t>Puebla, Pue.</t>
  </si>
  <si>
    <t>Durango, Dgo.</t>
  </si>
  <si>
    <t>Acapulco, Gro.</t>
  </si>
  <si>
    <t>Chetumal, Q. R.</t>
  </si>
  <si>
    <t>León, Gto.</t>
  </si>
  <si>
    <t>San Andrés Tuxtla, Ver.</t>
  </si>
  <si>
    <t>Torreón, Coah.</t>
  </si>
  <si>
    <t>Querétaro, Qro.</t>
  </si>
  <si>
    <t>Cancún, Q. Roo.</t>
  </si>
  <si>
    <t>Tehuantepec, Oax.</t>
  </si>
  <si>
    <t>Figura 97</t>
  </si>
  <si>
    <t>Figura 98</t>
  </si>
  <si>
    <t>Figura 99</t>
  </si>
  <si>
    <t>Jesús María</t>
  </si>
  <si>
    <t>Gómez Farías</t>
  </si>
  <si>
    <t>Cocula</t>
  </si>
  <si>
    <t>San Marcos</t>
  </si>
  <si>
    <t>El Arenal</t>
  </si>
  <si>
    <t>Atemajac de Brizuela</t>
  </si>
  <si>
    <t>Atoyac</t>
  </si>
  <si>
    <t>Ayotlán</t>
  </si>
  <si>
    <t>Ayutla</t>
  </si>
  <si>
    <t>Cañadas de Obregón</t>
  </si>
  <si>
    <t>Chiquilistlán</t>
  </si>
  <si>
    <t>Cihuatlán</t>
  </si>
  <si>
    <t>Cuautla</t>
  </si>
  <si>
    <t>Degollado</t>
  </si>
  <si>
    <t>Ejutla</t>
  </si>
  <si>
    <t>El Grullo</t>
  </si>
  <si>
    <t>El Limón</t>
  </si>
  <si>
    <t>Encarnación de Díaz</t>
  </si>
  <si>
    <t>Etzatlán</t>
  </si>
  <si>
    <t>Hostotipaquillo</t>
  </si>
  <si>
    <t>Jilotlán de los Dolores</t>
  </si>
  <si>
    <t>Mexticacán</t>
  </si>
  <si>
    <t>Mixtlán</t>
  </si>
  <si>
    <t>Ojuelos de Jalisco</t>
  </si>
  <si>
    <t>San Diego de Alejandría</t>
  </si>
  <si>
    <t>San Juan de los Lagos</t>
  </si>
  <si>
    <t>Santa María de los Ángeles</t>
  </si>
  <si>
    <t>Santa María del Oro</t>
  </si>
  <si>
    <t>Tecalitlán</t>
  </si>
  <si>
    <t>Techaluta de Montenegro</t>
  </si>
  <si>
    <t>Valle de Guadalupe</t>
  </si>
  <si>
    <t>Valle de Juárez</t>
  </si>
  <si>
    <t>Villa Corona</t>
  </si>
  <si>
    <t>Zacoalco de Torres</t>
  </si>
  <si>
    <t>Zapotlán del Rey</t>
  </si>
  <si>
    <t>Villa Guerrero</t>
  </si>
  <si>
    <t>Tuxpan</t>
  </si>
  <si>
    <t>Villa Hidalgo</t>
  </si>
  <si>
    <t>Tolimán</t>
  </si>
  <si>
    <t>Amacueca</t>
  </si>
  <si>
    <t>Mascota</t>
  </si>
  <si>
    <t>Concepción de Buenos Aires</t>
  </si>
  <si>
    <t>Acatic</t>
  </si>
  <si>
    <t>Pihuamo</t>
  </si>
  <si>
    <t>Talpa de Allende</t>
  </si>
  <si>
    <t>Tenamaxtlán</t>
  </si>
  <si>
    <t>Huejuquilla el Alto</t>
  </si>
  <si>
    <t>San Ignacio Cerro Gordo</t>
  </si>
  <si>
    <t>Totatiche</t>
  </si>
  <si>
    <t>Bolaños</t>
  </si>
  <si>
    <t>Mazamitla</t>
  </si>
  <si>
    <t>Magdalena</t>
  </si>
  <si>
    <t>Guachinango</t>
  </si>
  <si>
    <t>San Martín de Bolaños</t>
  </si>
  <si>
    <t>Tequila</t>
  </si>
  <si>
    <t>Tuxcacuesco</t>
  </si>
  <si>
    <t>Atengo</t>
  </si>
  <si>
    <t>Amatitán</t>
  </si>
  <si>
    <t>Tomatlán</t>
  </si>
  <si>
    <t>Jalostotitlán</t>
  </si>
  <si>
    <t>San Cristóbal de la Barranca</t>
  </si>
  <si>
    <t>La Manzanilla de la Paz</t>
  </si>
  <si>
    <t>Juanacatlán</t>
  </si>
  <si>
    <t>Huejúcar</t>
  </si>
  <si>
    <t>Teuchitlán</t>
  </si>
  <si>
    <t>San Julián</t>
  </si>
  <si>
    <t>Zapotitlán de Vadillo</t>
  </si>
  <si>
    <t>Chimaltitán</t>
  </si>
  <si>
    <t>San Gabriel</t>
  </si>
  <si>
    <t>Quitupan</t>
  </si>
  <si>
    <t>Juchitlán</t>
  </si>
  <si>
    <t>San Miguel el Alto</t>
  </si>
  <si>
    <t>Teocuitatlán de Corona</t>
  </si>
  <si>
    <t>Tonila</t>
  </si>
  <si>
    <t>Tonaya</t>
  </si>
  <si>
    <t>Tecolotlán</t>
  </si>
  <si>
    <t>San Sebastián del Oeste</t>
  </si>
  <si>
    <t>Atenguillo</t>
  </si>
  <si>
    <t>Tonalá</t>
  </si>
  <si>
    <t>Mezquitic</t>
  </si>
  <si>
    <t>Tuxcueca</t>
  </si>
  <si>
    <t>Tizapán el Alto</t>
  </si>
  <si>
    <t>Atotonilco el Alto</t>
  </si>
  <si>
    <t>Cuautitlán de García Barragán</t>
  </si>
  <si>
    <t>Jamay</t>
  </si>
  <si>
    <t>Cuquío</t>
  </si>
  <si>
    <t>San Juanito de Escobedo</t>
  </si>
  <si>
    <t>Tototlán</t>
  </si>
  <si>
    <t>Villa Purificación</t>
  </si>
  <si>
    <t>Zapotiltic</t>
  </si>
  <si>
    <t>Unión de Tula</t>
  </si>
  <si>
    <t>Cabo Corrientes</t>
  </si>
  <si>
    <t>Casimiro Castillo</t>
  </si>
  <si>
    <t>Ixtlahuacán del Río</t>
  </si>
  <si>
    <t>Colotlán</t>
  </si>
  <si>
    <t>Teocaltiche</t>
  </si>
  <si>
    <t>Yahualica de González Gallo</t>
  </si>
  <si>
    <t>Arandas</t>
  </si>
  <si>
    <t>Unión de San Antonio</t>
  </si>
  <si>
    <t>Ameca</t>
  </si>
  <si>
    <t>Acatlán de Juárez</t>
  </si>
  <si>
    <t>Tamazula de Gordiano</t>
  </si>
  <si>
    <t>San Martín Hidalgo</t>
  </si>
  <si>
    <t>Tapalpa</t>
  </si>
  <si>
    <t>Zapotlanejo</t>
  </si>
  <si>
    <t>La Huerta</t>
  </si>
  <si>
    <t>Ixtlahuacán de los Membrillos</t>
  </si>
  <si>
    <t>Lagos de Moreno</t>
  </si>
  <si>
    <t>Poncitlán</t>
  </si>
  <si>
    <t>Sayula</t>
  </si>
  <si>
    <t>Ahualulco de Mercado</t>
  </si>
  <si>
    <t>Autlán de Navarro</t>
  </si>
  <si>
    <t>Tala</t>
  </si>
  <si>
    <t>Chapala</t>
  </si>
  <si>
    <t>Jocotepec</t>
  </si>
  <si>
    <t>La Barca</t>
  </si>
  <si>
    <t>Ocotlán</t>
  </si>
  <si>
    <t>El Salto</t>
  </si>
  <si>
    <t>Tepatitlán de Morelos</t>
  </si>
  <si>
    <t>Zapotlán el Grande</t>
  </si>
  <si>
    <t>Tlajomulco de Zúñiga</t>
  </si>
  <si>
    <t>Puerto Vallarta</t>
  </si>
  <si>
    <t>Tlaquepaque</t>
  </si>
  <si>
    <t>Zapopan</t>
  </si>
  <si>
    <t>Variación promedio</t>
  </si>
  <si>
    <t>Actividad</t>
  </si>
  <si>
    <t>Industrias manufactureras</t>
  </si>
  <si>
    <t>Fuente: IIEG, con información de INEGI, ENEC.</t>
  </si>
  <si>
    <t>Fecha</t>
  </si>
  <si>
    <t>Valor de la producción</t>
  </si>
  <si>
    <t>Promedio</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</si>
  <si>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</si>
  <si>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</si>
  <si>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</si>
  <si>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</si>
  <si>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</si>
  <si>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</si>
  <si>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</si>
  <si>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</si>
  <si>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</si>
  <si>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</si>
  <si>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</si>
  <si>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</si>
  <si>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EMEC.</t>
  </si>
  <si>
    <t>Nota: Las variaciones se refieren al cambio porcentual respecto al mismo mes del año anterior.</t>
  </si>
  <si>
    <t>Estado de México</t>
  </si>
  <si>
    <t>Fuente: IIEG, con información de INEGI, Sacrificio de Ganado en Rastros Municipales.</t>
  </si>
  <si>
    <t>Cabezas Sacrificadas Total</t>
  </si>
  <si>
    <t>Producción de carne en canal</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</si>
  <si>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</si>
  <si>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</si>
  <si>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</si>
  <si>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</si>
  <si>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AÑO</t>
  </si>
  <si>
    <t>MES</t>
  </si>
  <si>
    <t>2017 - 2018</t>
  </si>
  <si>
    <t>2018 - 2019</t>
  </si>
  <si>
    <t>2018-2019</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</si>
  <si>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</si>
  <si>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</si>
  <si>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Participación</t>
  </si>
  <si>
    <t>Variación absoluta</t>
  </si>
  <si>
    <t>Variación porcentual</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</si>
  <si>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</si>
  <si>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</si>
  <si>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</si>
  <si>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</si>
  <si>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</si>
  <si>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</si>
  <si>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</si>
  <si>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</si>
  <si>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</si>
  <si>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</si>
  <si>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</si>
  <si>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</si>
  <si>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</si>
  <si>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</si>
  <si>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</si>
  <si>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Nota: Las variaciones se refieren al cambio porcentual respecto al mismo mes del año anterior. Los ingresos se refieren a los ingresos totales por suministro de bienes y servicios.</t>
  </si>
  <si>
    <t>Comercio al por mayor</t>
  </si>
  <si>
    <t>Comercio al por menor</t>
  </si>
  <si>
    <t>Personal Ocupado</t>
  </si>
  <si>
    <t>Remuneración Media</t>
  </si>
  <si>
    <t>Ingresos</t>
  </si>
  <si>
    <t>Cabezas Sacrificadas</t>
  </si>
  <si>
    <t>Variación 2017/ 2018</t>
  </si>
  <si>
    <t>Ganado bovino</t>
  </si>
  <si>
    <t>Ganado porcino</t>
  </si>
  <si>
    <t>Ganado ovino</t>
  </si>
  <si>
    <t>Ganado caprino</t>
  </si>
  <si>
    <t>Valor de la Producción de Carne en Canal</t>
  </si>
  <si>
    <t>Tabla 12</t>
  </si>
  <si>
    <t>Tabla 13</t>
  </si>
  <si>
    <t>Tabla 14</t>
  </si>
  <si>
    <t>Municipios</t>
  </si>
  <si>
    <t>Ganaron</t>
  </si>
  <si>
    <t>Perdieron</t>
  </si>
  <si>
    <t>Sin cambios</t>
  </si>
  <si>
    <t>Regresar al índice</t>
  </si>
  <si>
    <t>2019/Octubre</t>
  </si>
  <si>
    <t>Ingresos_g</t>
  </si>
  <si>
    <t>Personal_Ocupado_g</t>
  </si>
  <si>
    <t>Total de Unidades</t>
  </si>
  <si>
    <t>Población</t>
  </si>
  <si>
    <t>Tasa por cada millón de habitantes</t>
  </si>
  <si>
    <t>Total general</t>
  </si>
  <si>
    <t>San Pedro Tlaquepaque</t>
  </si>
  <si>
    <t>Nacional *</t>
  </si>
  <si>
    <t>variación</t>
  </si>
  <si>
    <t>COMERCIO</t>
  </si>
  <si>
    <t>SERVICIOS PARA EMPRESAS, PERSONAS Y EL HOGAR</t>
  </si>
  <si>
    <t>AGRICULTURA, GANADERIA, SILVICULTURA, PESCA Y CAZA</t>
  </si>
  <si>
    <t>INDUSTRIAS DE TRANSFORMACION</t>
  </si>
  <si>
    <t>SERVICIOS SOCIALES Y COMUNALES</t>
  </si>
  <si>
    <t>TRANSPORTES Y COMUNICACIONES</t>
  </si>
  <si>
    <t>INDUSTRIA DE LA CONSTRUCCION</t>
  </si>
  <si>
    <t>IND.ELECTRICA Y CAPTACION Y SUMINISTRO DE AGUA POT</t>
  </si>
  <si>
    <t>INDUSTRIAS EXTRACTIVAS</t>
  </si>
  <si>
    <t xml:space="preserve"> </t>
  </si>
  <si>
    <t>CLAVE</t>
  </si>
  <si>
    <t>III</t>
  </si>
  <si>
    <t>I</t>
  </si>
  <si>
    <t>II</t>
  </si>
  <si>
    <t>Tabla 15</t>
  </si>
  <si>
    <t>Tabla 16</t>
  </si>
  <si>
    <t>Figura 51</t>
  </si>
  <si>
    <t>Figura 52</t>
  </si>
  <si>
    <t>var % 19/18</t>
  </si>
  <si>
    <t>var abs 19/18</t>
  </si>
  <si>
    <t>2019/Diciembre</t>
  </si>
  <si>
    <t>var-19/18</t>
  </si>
  <si>
    <t>abs-19/18</t>
  </si>
  <si>
    <t>Otros</t>
  </si>
  <si>
    <t>var abs dic19/nov19</t>
  </si>
  <si>
    <t>var % dic19/nov19</t>
  </si>
  <si>
    <t>var-dic19/nov19</t>
  </si>
  <si>
    <t>diferencia</t>
  </si>
  <si>
    <t>Clave</t>
  </si>
  <si>
    <t>Patrones por tamaño</t>
  </si>
  <si>
    <t>Número de viviendas</t>
  </si>
  <si>
    <t>Mediana</t>
  </si>
  <si>
    <t>Tlajomulco</t>
  </si>
  <si>
    <t>AMG</t>
  </si>
  <si>
    <t>Nota: Cifras preliminares para enero-noviembre 2019.</t>
  </si>
  <si>
    <t>fecha</t>
  </si>
  <si>
    <t>2018/12</t>
  </si>
  <si>
    <t>Trimestre</t>
  </si>
  <si>
    <t>IV</t>
  </si>
  <si>
    <t>General</t>
  </si>
  <si>
    <t>Alimentos</t>
  </si>
  <si>
    <t>Ropa</t>
  </si>
  <si>
    <t>Vivienda</t>
  </si>
  <si>
    <t>Muebles</t>
  </si>
  <si>
    <t>Salud</t>
  </si>
  <si>
    <t>Transporte</t>
  </si>
  <si>
    <t>Educación</t>
  </si>
  <si>
    <t>Otros servicios</t>
  </si>
  <si>
    <t>Var Ali</t>
  </si>
  <si>
    <t>Var Rop</t>
  </si>
  <si>
    <t>Var Viv Anual</t>
  </si>
  <si>
    <t>Var Mueb</t>
  </si>
  <si>
    <t>Var Salud</t>
  </si>
  <si>
    <t>Var Transp</t>
  </si>
  <si>
    <t>Var Edu</t>
  </si>
  <si>
    <t>Var Otr</t>
  </si>
  <si>
    <t>2006/12</t>
  </si>
  <si>
    <t>2007/12</t>
  </si>
  <si>
    <t>2008/12</t>
  </si>
  <si>
    <t>2009/12</t>
  </si>
  <si>
    <t>2010/12</t>
  </si>
  <si>
    <t>2011/12</t>
  </si>
  <si>
    <t>2012/12</t>
  </si>
  <si>
    <t>2013/12</t>
  </si>
  <si>
    <t>2014/12</t>
  </si>
  <si>
    <t>2015/12</t>
  </si>
  <si>
    <t>2016/12</t>
  </si>
  <si>
    <t>2017/12</t>
  </si>
  <si>
    <t>2019/12</t>
  </si>
  <si>
    <t>NOV %</t>
  </si>
  <si>
    <t>NOV PROM</t>
  </si>
  <si>
    <t>NOV $</t>
  </si>
  <si>
    <t>NOV EST</t>
  </si>
  <si>
    <t>Nota: Cifras preliminares para noviembre 2019.</t>
  </si>
  <si>
    <t>https://www.inegi.org.mx/programas/sacrificioganado/default.html#Datos_abiertos</t>
  </si>
  <si>
    <t>Nota 2: Cifras preliminares para noviembre de 2019.</t>
  </si>
  <si>
    <t>Nota 1: Carne en canal se refiere al cuerpo del animal sacrificado, sangrado, desollado, eviscerado, sin cabeza ni extremidades. La canal es el producto primario; es un paso intermedio en la producción de carne, que es el producto terminado. Nota 2: Cifras preliminares para noviembre 2019.</t>
  </si>
  <si>
    <t>Tabla 17</t>
  </si>
  <si>
    <t>Colonias con información</t>
  </si>
  <si>
    <t>Colonias sin información</t>
  </si>
  <si>
    <t>Total de colonias</t>
  </si>
  <si>
    <t>% de colonias con información</t>
  </si>
  <si>
    <t>Rango de precio</t>
  </si>
  <si>
    <t>Colonias</t>
  </si>
  <si>
    <t>% de colonias</t>
  </si>
  <si>
    <t>Tabla 3. Distribución de colonias por rangos de precio promedio</t>
  </si>
  <si>
    <t>Colonia</t>
  </si>
  <si>
    <t>Oferta</t>
  </si>
  <si>
    <t>COLINAS DE SAN JAVIER</t>
  </si>
  <si>
    <t>LOMAS DEL VALLE</t>
  </si>
  <si>
    <t>CONDOMINIO CAMPO DE GOLF SANTA ANITA</t>
  </si>
  <si>
    <t>REAL DEL VALLE</t>
  </si>
  <si>
    <t>Diciembre
2019</t>
  </si>
  <si>
    <t>Enero
2020</t>
  </si>
  <si>
    <t>2020/Enero</t>
  </si>
  <si>
    <t>var  % ene 20/dic 19</t>
  </si>
  <si>
    <t>var abs ene 20/dic 19</t>
  </si>
  <si>
    <t>var ene20/dic 19</t>
  </si>
  <si>
    <t>abs-ene 20/dic 19</t>
  </si>
  <si>
    <t>Promedio de Recámaras</t>
  </si>
  <si>
    <t>Tonala</t>
  </si>
  <si>
    <t>Fuente: IIEG. Elaboración propia con información de sitios web de renta de propiedades. Nota: Se quitaron colonias duplicadas.</t>
  </si>
  <si>
    <t>Fuente: IIEG. Elaboración propia con información de sitios web de renta de propiedades.</t>
  </si>
  <si>
    <t xml:space="preserve">Menor a $10,000 </t>
  </si>
  <si>
    <t>$10,000 - $19,999</t>
  </si>
  <si>
    <t>$20,000 - $29,999</t>
  </si>
  <si>
    <t>$30,000 - $39,999</t>
  </si>
  <si>
    <t xml:space="preserve">         Mayor o igual a  $40,000</t>
  </si>
  <si>
    <t>Fuente: IIEG. Elaboración propia con información de sitios web de renta de propiedades. Nota: Se excluyeron de la lista las colonias con 1 o 2 viviendas en renta.</t>
  </si>
  <si>
    <t>Top 20  más caras del AMG</t>
  </si>
  <si>
    <t>RANCHO CONTENTO</t>
  </si>
  <si>
    <t>CENTRO</t>
  </si>
  <si>
    <t>PINAR DE LA VENTA</t>
  </si>
  <si>
    <t>PUERTA DEL ROBLE</t>
  </si>
  <si>
    <t>PUERTA DE HIERRO</t>
  </si>
  <si>
    <t>VALLARTA UNIVERSIDAD</t>
  </si>
  <si>
    <t>CIUDAD DEL SOL</t>
  </si>
  <si>
    <t>VALLE REAL</t>
  </si>
  <si>
    <t>MEZQUITAN</t>
  </si>
  <si>
    <t>PUERTA DEL TULE</t>
  </si>
  <si>
    <t>LAS FLORES</t>
  </si>
  <si>
    <t>VALLARTA SAN JORGE</t>
  </si>
  <si>
    <t>COUNTRY CLUB</t>
  </si>
  <si>
    <t>PUERTA REAL</t>
  </si>
  <si>
    <t>PROVIDENCIA 2a SECCION</t>
  </si>
  <si>
    <t>LOMAS ALTAS</t>
  </si>
  <si>
    <t>Top 20  más baratas del AMG</t>
  </si>
  <si>
    <t>VILLAS FONTANA</t>
  </si>
  <si>
    <t>LAS TERRAZAS</t>
  </si>
  <si>
    <t>LOMAS DE ZAPOPAN</t>
  </si>
  <si>
    <t>VALLE DE LAS FLORES</t>
  </si>
  <si>
    <t>ELEMENT</t>
  </si>
  <si>
    <t>ARROYO SECO</t>
  </si>
  <si>
    <t>FORESTA SANTA ANITA</t>
  </si>
  <si>
    <t>EL ORIGEN RESIDENCIAL</t>
  </si>
  <si>
    <t>VILLA CALIFORNIA</t>
  </si>
  <si>
    <t>EL FORTIN</t>
  </si>
  <si>
    <t>SANTA ANA TEPETITLAN</t>
  </si>
  <si>
    <t>LA AURORA</t>
  </si>
  <si>
    <t>PRADOS VALLARTA</t>
  </si>
  <si>
    <t>PARQUES DEL BOSQUE</t>
  </si>
  <si>
    <t>EL COLLI URBANO</t>
  </si>
  <si>
    <t>JARDINES DE LA CRUZ</t>
  </si>
  <si>
    <t>SANTA ANITA</t>
  </si>
  <si>
    <t>LAS POMAS</t>
  </si>
  <si>
    <t>NUEVA GALICIA</t>
  </si>
  <si>
    <t>Tabla 1. Precio promedio de renta de vivienda por municipio</t>
  </si>
  <si>
    <t>Figura 1.   Mapa de renta de vivienda en el Área Metropolitana de Guadalajara</t>
  </si>
  <si>
    <t>Fuente: Elaboración propia con información de sitios web de renta de propiedades.</t>
  </si>
  <si>
    <t>Fuente: IIEG. Elaboración propia con información de sitios web de renta de propiedades. Precios en moneda nacional.</t>
  </si>
  <si>
    <t>Tabla 2. Colonias con información de renta de viviendas por municipio</t>
  </si>
  <si>
    <t>Tabla 4. Listado de las 20 colonias con los precios de renta más altos</t>
  </si>
  <si>
    <t>Tabla 5. Listado de las 20 colonias con los precios de renta más bajos</t>
  </si>
  <si>
    <t xml:space="preserve">Fuente: IIEG. Elaboración propia con información de sitios web de renta de propiedades. Nota: Se excluyeron de la lista las colonias con 1 o 2 viviendas en renta.
</t>
  </si>
  <si>
    <t>year</t>
  </si>
  <si>
    <t>trim</t>
  </si>
  <si>
    <t>2005</t>
  </si>
  <si>
    <t>2006</t>
  </si>
  <si>
    <t>2007</t>
  </si>
  <si>
    <t>2008</t>
  </si>
  <si>
    <t>2009</t>
  </si>
  <si>
    <t>2010</t>
  </si>
  <si>
    <t>2011</t>
  </si>
  <si>
    <t>2012</t>
  </si>
  <si>
    <t>Instituto Nacional de Estadística y Geografía</t>
  </si>
  <si>
    <t>Encuesta Nacional de Ocupación y Empleo trimestral. Indicadores estratégicos</t>
  </si>
  <si>
    <t>Indicadores</t>
  </si>
  <si>
    <t>Cuarto trimestre</t>
  </si>
  <si>
    <t>1. Población</t>
  </si>
  <si>
    <t>   15 años y más</t>
  </si>
  <si>
    <t>2. Población de 15 años y más</t>
  </si>
  <si>
    <t>   2.1. Población económicamente activa</t>
  </si>
  <si>
    <t>      Población ocupada</t>
  </si>
  <si>
    <t>      Población desocupada</t>
  </si>
  <si>
    <t>   2.2. Población no económicamente activa</t>
  </si>
  <si>
    <t>      Población disponible</t>
  </si>
  <si>
    <t>      Población no disponible</t>
  </si>
  <si>
    <t>PEA Ocupada</t>
  </si>
  <si>
    <t>PEA Desocupada</t>
  </si>
  <si>
    <t>PNEA Disponible</t>
  </si>
  <si>
    <t>PNEA No disponible</t>
  </si>
  <si>
    <t>Tasa_desempleo</t>
  </si>
  <si>
    <t>Informalidad</t>
  </si>
  <si>
    <t>Tipo de ocupación</t>
  </si>
  <si>
    <t>Miles de personas</t>
  </si>
  <si>
    <t>Porcentaje dentro de la PEA</t>
  </si>
  <si>
    <t>Porcentaje dentro de la PEA ocupada</t>
  </si>
  <si>
    <t>PEA</t>
  </si>
  <si>
    <t>Ocupados</t>
  </si>
  <si>
    <t xml:space="preserve">         Trabajadores subordinados y</t>
  </si>
  <si>
    <t>3. Población ocupada por:</t>
  </si>
  <si>
    <t xml:space="preserve">         Empleadores</t>
  </si>
  <si>
    <t>   3.1. Posición en la ocupación</t>
  </si>
  <si>
    <t xml:space="preserve">         Trabajadores por cuenta propia</t>
  </si>
  <si>
    <t>      Trabajadores subordinados y remunerados</t>
  </si>
  <si>
    <t xml:space="preserve">         Trabajadores no remunerados</t>
  </si>
  <si>
    <t>      Empleadores</t>
  </si>
  <si>
    <t>Desocupados</t>
  </si>
  <si>
    <t>      Trabajadores por cuenta propia</t>
  </si>
  <si>
    <t>      Trabajadores no remunerados</t>
  </si>
  <si>
    <t>Figura 7. Tasa de desocupación trimestral de Jalisco y Nacional, T1 2005 – T4 2019</t>
  </si>
  <si>
    <t>Fuente: IIEG, con datos del Banco de Información Economía (BIE) a partir de la ENOE, INEGI.</t>
  </si>
  <si>
    <t>Nota: Cifras desestacionalizadas. Tasa de desocupación entendida como el porcentaje de personas con respecto a la Población Económicamente Activa (PEA), que no trabajó, pero estuvo buscando trabajo.</t>
  </si>
  <si>
    <t>Figura 8. Tasa de desocupación por entidad federativa, T4 2019</t>
  </si>
  <si>
    <t>Nota: Cifras desestacionalizadas. Tasa de desocupación entendida como el porcentaje de personas con respecto a la Población Económicamente Activa (PEA) que no trabajó, pero estuvo buscando trabajo.</t>
  </si>
  <si>
    <t>Figura 9. Diferencia en puntos porcentuales de la tasa de desocupación por entidad federativa, T3 –T4 2019</t>
  </si>
  <si>
    <t>Nota: Series desestacionalizadas.</t>
  </si>
  <si>
    <t>Figura 10. Tasa de informalidad laboral por entidad federativa, T4 2019</t>
  </si>
  <si>
    <t>Fuente: IIEG con información de la ENOE, cuarto trimestre 2019 de INEGI.</t>
  </si>
  <si>
    <t>Nota: Los porcentajes son respecto a la PEA ocupada. Cifras originales con ajuste a las proyecciones demográficas del Consejo Nacional de Población (CONAPO), 2010-2050 realizado por INEGI.</t>
  </si>
  <si>
    <t>Figura 11. Composición de la población de 15 años y más de Jalisco, miles de personas y porcentaje, T4 2019</t>
  </si>
  <si>
    <t>Nota: Los porcentajes son respecto a la Población de 15 años y más. Cifras originales con ajuste a las proyecciones demográficas del Consejo Nacional de Población (CONAPO), 2010-2050 realizado por INEGI.</t>
  </si>
  <si>
    <t>Tabla 6. Composición de la población ocupada en Jalisco, cifras originales, T4 2019</t>
  </si>
  <si>
    <t>Nota: Cifras originales con ajuste a las proyecciones demográficas del Consejo Nacional de Población (CONAPO), 2010-2050 realizado por INEGI.</t>
  </si>
  <si>
    <t>Monterrey</t>
  </si>
  <si>
    <t>Puebla-Tlaxcala</t>
  </si>
  <si>
    <t>Toluca</t>
  </si>
  <si>
    <t>Valle de México</t>
  </si>
  <si>
    <t>Indice</t>
  </si>
  <si>
    <t>var_trim_anterior</t>
  </si>
  <si>
    <t>var_trimestral</t>
  </si>
  <si>
    <t>var_promedio_trim</t>
  </si>
  <si>
    <t>Indice 4to t 2018</t>
  </si>
  <si>
    <t>Indice 3er t</t>
  </si>
  <si>
    <t>indice 4to t</t>
  </si>
  <si>
    <t>MunEdo</t>
  </si>
  <si>
    <t>Apizaco, Tlax</t>
  </si>
  <si>
    <t>Gómez Palacio</t>
  </si>
  <si>
    <t>Durango, Dur</t>
  </si>
  <si>
    <t>Apizaco</t>
  </si>
  <si>
    <t>Tlaxcala, Tlax</t>
  </si>
  <si>
    <t>Mexicali</t>
  </si>
  <si>
    <t>Veracruz de Ignacio de la Llave</t>
  </si>
  <si>
    <t>Coatzacoalcos</t>
  </si>
  <si>
    <t>Veracruz, Ver</t>
  </si>
  <si>
    <t>Tijuana</t>
  </si>
  <si>
    <t>Zumpango</t>
  </si>
  <si>
    <t>Toluca, Edomex</t>
  </si>
  <si>
    <t>La Paz</t>
  </si>
  <si>
    <t>Tecámac</t>
  </si>
  <si>
    <t>Zumpango, Edomex</t>
  </si>
  <si>
    <t>Los Cabos</t>
  </si>
  <si>
    <t>Coahuila de Zaragoza</t>
  </si>
  <si>
    <t>Saltillo</t>
  </si>
  <si>
    <t>Torreón, Coah</t>
  </si>
  <si>
    <t>Torreón</t>
  </si>
  <si>
    <t>Saltillo, Coah</t>
  </si>
  <si>
    <t>Carmen</t>
  </si>
  <si>
    <t>Soledad de Graciano Sánchez</t>
  </si>
  <si>
    <t>San Luis Potosí, SLP</t>
  </si>
  <si>
    <t>Tapachula</t>
  </si>
  <si>
    <t>Temixco</t>
  </si>
  <si>
    <t>Temixco, Mor</t>
  </si>
  <si>
    <t>Tuxtla Gutiérrez</t>
  </si>
  <si>
    <t>Coatzacoalcos, Ver</t>
  </si>
  <si>
    <t>Mineral de la Reforma</t>
  </si>
  <si>
    <t>Mineral de la Reforma, Hdo</t>
  </si>
  <si>
    <t>San Juan Bautista Tuxtepec</t>
  </si>
  <si>
    <t>San Juan Bautista Tuxtepec, Oax</t>
  </si>
  <si>
    <t>Centro</t>
  </si>
  <si>
    <t>Centro, Tab</t>
  </si>
  <si>
    <t>Nacajuca</t>
  </si>
  <si>
    <t>Nacajuca, Tab</t>
  </si>
  <si>
    <t>Manzanillo</t>
  </si>
  <si>
    <t>Zihuatanejo de Azueta</t>
  </si>
  <si>
    <t>Acapulco de Juárez, Gue</t>
  </si>
  <si>
    <t>Villa de Álvarez</t>
  </si>
  <si>
    <t>Tizayuca</t>
  </si>
  <si>
    <t>Tizayuca, Hdo</t>
  </si>
  <si>
    <t>Gustavo A. Madero</t>
  </si>
  <si>
    <t>Matamoros</t>
  </si>
  <si>
    <t>Reynosa, Tamps</t>
  </si>
  <si>
    <t>Iztapalapa</t>
  </si>
  <si>
    <t>Tapachula, Chis</t>
  </si>
  <si>
    <t>Tecámac, Edomex</t>
  </si>
  <si>
    <t>Cuauhtémoc</t>
  </si>
  <si>
    <t>El Marqués</t>
  </si>
  <si>
    <t>El Marqués, Qro</t>
  </si>
  <si>
    <t>Gómez Palacio, Dur</t>
  </si>
  <si>
    <t>Juárez</t>
  </si>
  <si>
    <t>Chihuahua, Chih</t>
  </si>
  <si>
    <t>Celaya</t>
  </si>
  <si>
    <t>Michoacán de Ocampo</t>
  </si>
  <si>
    <t>Uruapan</t>
  </si>
  <si>
    <t>León</t>
  </si>
  <si>
    <t>Guadalupe</t>
  </si>
  <si>
    <t>Guadalupe, Zac</t>
  </si>
  <si>
    <t>Acapulco de Juárez</t>
  </si>
  <si>
    <t>Zihuatanejo de Azueta, Gue</t>
  </si>
  <si>
    <t>Emiliano Zapata</t>
  </si>
  <si>
    <t>Emiliano Zapata, Mor</t>
  </si>
  <si>
    <t>Apodaca</t>
  </si>
  <si>
    <t>Juárez, NL</t>
  </si>
  <si>
    <t>Cajeme</t>
  </si>
  <si>
    <t>Cajeme, Son</t>
  </si>
  <si>
    <t>Reynosa</t>
  </si>
  <si>
    <t>Matamoros, Tamps</t>
  </si>
  <si>
    <t>Benito Juárez, CDMX</t>
  </si>
  <si>
    <t>Apodaca, NL</t>
  </si>
  <si>
    <t>Huejotzingo</t>
  </si>
  <si>
    <t>Huejotzingo, Pue</t>
  </si>
  <si>
    <t>Zacatecas, Zac</t>
  </si>
  <si>
    <t>Juárez, Chih</t>
  </si>
  <si>
    <t>Morelia</t>
  </si>
  <si>
    <t>García</t>
  </si>
  <si>
    <t>García, NL</t>
  </si>
  <si>
    <t>Campeche, Camp</t>
  </si>
  <si>
    <t>Tuxtla Gutiérrez, Chis</t>
  </si>
  <si>
    <t>Iztapalapa, CDMX</t>
  </si>
  <si>
    <t>Tepic</t>
  </si>
  <si>
    <t>Kanasín</t>
  </si>
  <si>
    <t>Kanasín, Yuc</t>
  </si>
  <si>
    <t>Bahía de Banderas</t>
  </si>
  <si>
    <t>Jesús María, Ags</t>
  </si>
  <si>
    <t>Celaya, Gto</t>
  </si>
  <si>
    <t>Mexicali, BC</t>
  </si>
  <si>
    <t>Querétaro, Qro</t>
  </si>
  <si>
    <t>Manzanillo, Col</t>
  </si>
  <si>
    <t>Tlacolula de Matamoros</t>
  </si>
  <si>
    <t>Villa de Álvarez, Col</t>
  </si>
  <si>
    <t>Tlacolula de Matamoros, Oax</t>
  </si>
  <si>
    <t>Soledad de Graciano Sánchez, SLP</t>
  </si>
  <si>
    <t>Benito Juárez</t>
  </si>
  <si>
    <t>Cuauhtémoc, CDMX</t>
  </si>
  <si>
    <t>Hermosillo</t>
  </si>
  <si>
    <t>Hermosillo, Son</t>
  </si>
  <si>
    <t>Carmen, Camp</t>
  </si>
  <si>
    <t>Solidaridad</t>
  </si>
  <si>
    <t>Gustavo A. Madero, CDMX</t>
  </si>
  <si>
    <t>Puebla, Pue</t>
  </si>
  <si>
    <t>Mérida</t>
  </si>
  <si>
    <t>Mérida, Yuc</t>
  </si>
  <si>
    <t>Culiacán</t>
  </si>
  <si>
    <t>Aguascalientes, Ags</t>
  </si>
  <si>
    <t>Mazatlán</t>
  </si>
  <si>
    <t>Uruapan, Mich</t>
  </si>
  <si>
    <t>Tepic, Nay</t>
  </si>
  <si>
    <t>Los Cabos, BCS</t>
  </si>
  <si>
    <t>La Paz, BCS</t>
  </si>
  <si>
    <t>León, Gto</t>
  </si>
  <si>
    <t>Bahía de Banderas, Nay</t>
  </si>
  <si>
    <t>Benito Juárez, Qroo</t>
  </si>
  <si>
    <t>Solidaridad, Qroo</t>
  </si>
  <si>
    <t>Mazatlán, Sin</t>
  </si>
  <si>
    <t>Tijuana, BC</t>
  </si>
  <si>
    <t>San Pedro Tlaquepaque, Jal</t>
  </si>
  <si>
    <t>Culiacán, Sin</t>
  </si>
  <si>
    <t>Tlajomulco de Zúñiga, Jal</t>
  </si>
  <si>
    <t>Zapopan, Jal</t>
  </si>
  <si>
    <t>Var % mun seleccionados</t>
  </si>
  <si>
    <t>Figura 14. Comparativo municipal de la variación anual del Índice de Precios de la Vivienda de la Sociedad Hipotecaria Federal, cuarto trimestre de 2019</t>
  </si>
  <si>
    <t>Fuente: IIEG, con información de la Sociedad Hipotecaria Federal (SHF).</t>
  </si>
  <si>
    <t>Figura 12. Variación porcentual anual de los precios de las viviendas en las principales zonas metropolitanas, primer trimestre de 2013 al cuarto trimestre de 2019</t>
  </si>
  <si>
    <t xml:space="preserve">Figura 13. Comparativo estatal de la variación anual del Índice de Precios de la Vivienda de la Sociedad Hipotecaria Federal, cuarto trimestre de 2019 </t>
  </si>
  <si>
    <t>Nota: El promedio nacional considera los movimientos en el índice de precios de las viviendas nuevas y usadas, sola o en condominio, económica-social y media-residencial, por lo que el promedio de estados pudiera no coincidir.</t>
  </si>
  <si>
    <t>var-ene20/dic19</t>
  </si>
  <si>
    <t>abs-ene20/dic19</t>
  </si>
  <si>
    <t>2020/Ene</t>
  </si>
  <si>
    <t>Fuente: IIEG, elaborado con datos de Banxico. Cifras en millones de dólares</t>
  </si>
  <si>
    <t>Trim</t>
  </si>
  <si>
    <t>Fuente: IIEG, elaborado con datos de Banxico. Porcentaje del total de ingresos por remesas durante el cuarto trimestre de 2019.</t>
  </si>
  <si>
    <t>Porcentaje</t>
  </si>
  <si>
    <t>Fuente: IIEG, elaborado con datos de Banxico. Variación de los ingresos por remesas respecto al cuarto trimestre de 2018.</t>
  </si>
  <si>
    <t>Remesas_var</t>
  </si>
  <si>
    <t>Fuente: IIEG, elaborado con datos de Banxico. Porcentaje del total de ingresos por remesas durante el año 2019. Para ver el nombre del municipio referirse a la sección A10.</t>
  </si>
  <si>
    <t>porcentaje</t>
  </si>
  <si>
    <t xml:space="preserve"> Acatic</t>
  </si>
  <si>
    <t xml:space="preserve"> Acatlán de Juárez</t>
  </si>
  <si>
    <t xml:space="preserve"> Ahualulco de Mercado</t>
  </si>
  <si>
    <t xml:space="preserve"> Amacueca</t>
  </si>
  <si>
    <t xml:space="preserve"> Amatitán</t>
  </si>
  <si>
    <t xml:space="preserve"> Ameca</t>
  </si>
  <si>
    <t xml:space="preserve"> Arandas</t>
  </si>
  <si>
    <t xml:space="preserve"> Atemajac de Brizuela</t>
  </si>
  <si>
    <t xml:space="preserve"> Atengo</t>
  </si>
  <si>
    <t xml:space="preserve"> Atenguillo</t>
  </si>
  <si>
    <t xml:space="preserve"> Atotonilco el Alto</t>
  </si>
  <si>
    <t xml:space="preserve"> Atoyac</t>
  </si>
  <si>
    <t xml:space="preserve"> Autlán de Navarro</t>
  </si>
  <si>
    <t xml:space="preserve"> Ayotlán</t>
  </si>
  <si>
    <t xml:space="preserve"> Ayutla</t>
  </si>
  <si>
    <t xml:space="preserve"> Bolaños</t>
  </si>
  <si>
    <t xml:space="preserve"> Cabo Corrientes</t>
  </si>
  <si>
    <t xml:space="preserve"> Casimiro Castillo</t>
  </si>
  <si>
    <t xml:space="preserve"> Cañadas de Obregón</t>
  </si>
  <si>
    <t xml:space="preserve"> Chapala</t>
  </si>
  <si>
    <t xml:space="preserve"> Chimaltitán</t>
  </si>
  <si>
    <t xml:space="preserve"> Chiquilistlán</t>
  </si>
  <si>
    <t xml:space="preserve"> Cihuatlán</t>
  </si>
  <si>
    <t xml:space="preserve"> Cocula</t>
  </si>
  <si>
    <t xml:space="preserve"> Colotlán</t>
  </si>
  <si>
    <t xml:space="preserve"> Concepción de Buenos Aires</t>
  </si>
  <si>
    <t xml:space="preserve"> Cuautitlán de García Barragán</t>
  </si>
  <si>
    <t xml:space="preserve"> Cuautla</t>
  </si>
  <si>
    <t xml:space="preserve"> Cuquío</t>
  </si>
  <si>
    <t xml:space="preserve"> Degollado</t>
  </si>
  <si>
    <t xml:space="preserve"> Ejutla</t>
  </si>
  <si>
    <t xml:space="preserve"> El Arenal</t>
  </si>
  <si>
    <t xml:space="preserve"> El Grullo</t>
  </si>
  <si>
    <t xml:space="preserve"> El Limón</t>
  </si>
  <si>
    <t xml:space="preserve"> El Salto</t>
  </si>
  <si>
    <t xml:space="preserve"> Encarnación de Díaz</t>
  </si>
  <si>
    <t xml:space="preserve"> Etzatlán</t>
  </si>
  <si>
    <t xml:space="preserve"> Guachinango</t>
  </si>
  <si>
    <t xml:space="preserve"> Guadalajara</t>
  </si>
  <si>
    <t xml:space="preserve"> Gómez Farías</t>
  </si>
  <si>
    <t xml:space="preserve"> Hostotipaquillo</t>
  </si>
  <si>
    <t xml:space="preserve"> Huejuquilla el Alto</t>
  </si>
  <si>
    <t xml:space="preserve"> Huejúcar</t>
  </si>
  <si>
    <t xml:space="preserve"> Ixtlahuacán de los Membrillos</t>
  </si>
  <si>
    <t xml:space="preserve"> Ixtlahuacán del Río</t>
  </si>
  <si>
    <t xml:space="preserve"> Jalostotitlán</t>
  </si>
  <si>
    <t xml:space="preserve"> Jamay</t>
  </si>
  <si>
    <t xml:space="preserve"> Jesús María</t>
  </si>
  <si>
    <t xml:space="preserve"> Jilotlán de los Dolores</t>
  </si>
  <si>
    <t xml:space="preserve"> Jocotepec</t>
  </si>
  <si>
    <t xml:space="preserve"> Juanacatlán</t>
  </si>
  <si>
    <t xml:space="preserve"> Juchitlán</t>
  </si>
  <si>
    <t xml:space="preserve"> La Barca</t>
  </si>
  <si>
    <t xml:space="preserve"> La Huerta</t>
  </si>
  <si>
    <t xml:space="preserve"> La Manzanilla de la Paz</t>
  </si>
  <si>
    <t xml:space="preserve"> Lagos de Moreno</t>
  </si>
  <si>
    <t xml:space="preserve"> Magdalena</t>
  </si>
  <si>
    <t xml:space="preserve"> Mascota</t>
  </si>
  <si>
    <t xml:space="preserve"> Mazamitla</t>
  </si>
  <si>
    <t xml:space="preserve"> Mexticacán</t>
  </si>
  <si>
    <t xml:space="preserve"> Mezquitic</t>
  </si>
  <si>
    <t xml:space="preserve"> Mixtlán</t>
  </si>
  <si>
    <t xml:space="preserve"> No identificado</t>
  </si>
  <si>
    <t xml:space="preserve"> Ocotlán</t>
  </si>
  <si>
    <t xml:space="preserve"> Ojuelos de Jalisco</t>
  </si>
  <si>
    <t xml:space="preserve"> Pihuamo</t>
  </si>
  <si>
    <t xml:space="preserve"> Poncitlán</t>
  </si>
  <si>
    <t xml:space="preserve"> Puerto Vallarta</t>
  </si>
  <si>
    <t xml:space="preserve"> Quitupan</t>
  </si>
  <si>
    <t xml:space="preserve"> San Cristóbal de la Barranca</t>
  </si>
  <si>
    <t xml:space="preserve"> San Diego de Alejandría</t>
  </si>
  <si>
    <t xml:space="preserve"> San Gabriel</t>
  </si>
  <si>
    <t xml:space="preserve"> San Ignacio Cerro Gordo</t>
  </si>
  <si>
    <t xml:space="preserve"> San Juan de los Lagos</t>
  </si>
  <si>
    <t xml:space="preserve"> San Juanito de Escobedo</t>
  </si>
  <si>
    <t xml:space="preserve"> San Julián</t>
  </si>
  <si>
    <t xml:space="preserve"> San Marcos</t>
  </si>
  <si>
    <t xml:space="preserve"> San Martín Hidalgo</t>
  </si>
  <si>
    <t xml:space="preserve"> San Martín de Bolaños</t>
  </si>
  <si>
    <t xml:space="preserve"> San Miguel el Alto</t>
  </si>
  <si>
    <t xml:space="preserve"> San Sebastián del Oeste</t>
  </si>
  <si>
    <t xml:space="preserve"> Santa María de los Ángeles</t>
  </si>
  <si>
    <t xml:space="preserve"> Santa María del Oro</t>
  </si>
  <si>
    <t xml:space="preserve"> Sayula</t>
  </si>
  <si>
    <t xml:space="preserve"> Tala</t>
  </si>
  <si>
    <t xml:space="preserve"> Talpa de Allende</t>
  </si>
  <si>
    <t xml:space="preserve"> Tamazula de Gordiano</t>
  </si>
  <si>
    <t xml:space="preserve"> Tapalpa</t>
  </si>
  <si>
    <t xml:space="preserve"> Tecalitlán</t>
  </si>
  <si>
    <t xml:space="preserve"> Techaluta de Montenegro</t>
  </si>
  <si>
    <t xml:space="preserve"> Tecolotlán</t>
  </si>
  <si>
    <t xml:space="preserve"> Tenamaxtlán</t>
  </si>
  <si>
    <t xml:space="preserve"> Teocaltiche</t>
  </si>
  <si>
    <t xml:space="preserve"> Teocuitatlán de Corona</t>
  </si>
  <si>
    <t xml:space="preserve"> Tepatitlán de Morelos</t>
  </si>
  <si>
    <t xml:space="preserve"> Tequila</t>
  </si>
  <si>
    <t xml:space="preserve"> Teuchitlán</t>
  </si>
  <si>
    <t xml:space="preserve"> Tizapán el Alto</t>
  </si>
  <si>
    <t xml:space="preserve"> Tlajomulco de Zúñiga</t>
  </si>
  <si>
    <t xml:space="preserve"> Tlaquepaque</t>
  </si>
  <si>
    <t xml:space="preserve"> Tolimán</t>
  </si>
  <si>
    <t xml:space="preserve"> Tomatlán</t>
  </si>
  <si>
    <t xml:space="preserve"> Tonalá</t>
  </si>
  <si>
    <t xml:space="preserve"> Tonaya</t>
  </si>
  <si>
    <t xml:space="preserve"> Tonila</t>
  </si>
  <si>
    <t xml:space="preserve"> Totatiche</t>
  </si>
  <si>
    <t xml:space="preserve"> Tototlán</t>
  </si>
  <si>
    <t xml:space="preserve"> Tuxcacuesco</t>
  </si>
  <si>
    <t xml:space="preserve"> Tuxcueca</t>
  </si>
  <si>
    <t xml:space="preserve"> Tuxpan</t>
  </si>
  <si>
    <t xml:space="preserve"> Unión de San Antonio</t>
  </si>
  <si>
    <t xml:space="preserve"> Unión de Tula</t>
  </si>
  <si>
    <t xml:space="preserve"> Valle de Guadalupe</t>
  </si>
  <si>
    <t xml:space="preserve"> Valle de Juárez</t>
  </si>
  <si>
    <t xml:space="preserve"> Villa Corona</t>
  </si>
  <si>
    <t xml:space="preserve"> Villa Guerrero</t>
  </si>
  <si>
    <t xml:space="preserve"> Villa Hidalgo</t>
  </si>
  <si>
    <t xml:space="preserve"> Villa Purificación</t>
  </si>
  <si>
    <t xml:space="preserve"> Yahualica de González Gallo</t>
  </si>
  <si>
    <t xml:space="preserve"> Zacoalco de Torres</t>
  </si>
  <si>
    <t xml:space="preserve"> Zapopan</t>
  </si>
  <si>
    <t xml:space="preserve"> Zapotiltic</t>
  </si>
  <si>
    <t xml:space="preserve"> Zapotitlán de Vadillo</t>
  </si>
  <si>
    <t xml:space="preserve"> Zapotlanejo</t>
  </si>
  <si>
    <t xml:space="preserve"> Zapotlán del Rey</t>
  </si>
  <si>
    <t xml:space="preserve"> Zapotlán el Grande</t>
  </si>
  <si>
    <t>Estatal</t>
  </si>
  <si>
    <t>Fuente: IIEG, elaborado con datos de Banxico. Variación de los ingresos por remesas respecto al año 2018. Para ver el nombre del municipio referirse a la sección A10.</t>
  </si>
  <si>
    <t>Figura 2. Ingresos por remesas, millones de dólares. T1 2003 – T4 2019</t>
  </si>
  <si>
    <t>Figura 3. Porcentaje de los ingresos por remesas por entidad federativa respecto al total nacional, T4 2019</t>
  </si>
  <si>
    <t>Figura 4. Variación porcentual anual de los ingresos por remesas por entidad federativa, T4 2019.</t>
  </si>
  <si>
    <t>Figura 5. Porcentaje de los ingresos por remesas por municipio respecto al total estatal, acumulado durante 2019.</t>
  </si>
  <si>
    <t>Figura 6. Variación porcentual anual de los ingresos por remesas por municipio, 2019</t>
  </si>
  <si>
    <t>Var % trim anterior</t>
  </si>
  <si>
    <t>Diferencia abs</t>
  </si>
  <si>
    <t>Nuevas inversiones</t>
  </si>
  <si>
    <t>Reinversión de utilidades</t>
  </si>
  <si>
    <t>Cuentas entre compañías</t>
  </si>
  <si>
    <t>Variacion %</t>
  </si>
  <si>
    <t>ene-dic 2017</t>
  </si>
  <si>
    <t>ene-dic 2018</t>
  </si>
  <si>
    <t>ene-dic 2019</t>
  </si>
  <si>
    <t>Dif</t>
  </si>
  <si>
    <t>Var anual</t>
  </si>
  <si>
    <t>Sector económico</t>
  </si>
  <si>
    <t>Var abs</t>
  </si>
  <si>
    <t>11 Agricultura, cría y explotación de animales, aprovechamiento forestal, pesca y caza</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</si>
  <si>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</si>
  <si>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</si>
  <si>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</si>
  <si>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</si>
  <si>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</si>
  <si>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</si>
  <si>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</si>
  <si>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</si>
  <si>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</si>
  <si>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</si>
  <si>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</si>
  <si>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</si>
  <si>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</si>
  <si>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C</t>
  </si>
  <si>
    <t>71 Servicios de esparcimiento culturales y deportivos, y otros servicios recreativos</t>
  </si>
  <si>
    <t>72 Servicios de alojamiento temporal y de preparación de alimentos y bebidas</t>
  </si>
  <si>
    <t>81 Otros servicios excepto actividades gubernamentales</t>
  </si>
  <si>
    <t>Figura 15. Inversión Extranjera Directa, enero-diciembre de 2018 y 2019 en Jalisco, con cifras preliminares, millones de dólares</t>
  </si>
  <si>
    <t>Fuente: IIEG con información de la Secretaría de Economía.</t>
  </si>
  <si>
    <t>Figura 16. Inversión Extranjera Directa por tipo, enero-diciembre de 2018 y 2019 en Jalisco, con cifras preliminares, millones de dólares</t>
  </si>
  <si>
    <t>Figura 17. Inversión Extranjera Directa trimestral en Jalisco 2018-2019 con cifras preliminares, millones de dólares</t>
  </si>
  <si>
    <t>Figura 18. Inversión Extranjera Directa por entidad federativa, enero-diciembre 2018-2019, con cifras preliminares, millones de dólares</t>
  </si>
  <si>
    <t>Tabla 7. Inversión Extranjera Directa en Jalisco por sector de actividad económica, enero-diciembre de 2018 y 2019 con cifras preliminares, millones de dólares</t>
  </si>
  <si>
    <t>Fuente: IIEG; Instituto de Información Estadística y Geográfica, con datos de Secretaría de Economía.</t>
  </si>
  <si>
    <t>Nota: C (confidencial), la información a nivel de empresa que obra en el Registro Nacional de Inversiones Extranjeras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estas celdas no se muestra debido a que corresponde a una o dos empresas.</t>
  </si>
  <si>
    <t>% var anual</t>
  </si>
  <si>
    <t>Venezuela, República Bolivariana de</t>
  </si>
  <si>
    <t>Austria</t>
  </si>
  <si>
    <t>Dinamarca</t>
  </si>
  <si>
    <t>Ecuador</t>
  </si>
  <si>
    <t>El Salvador</t>
  </si>
  <si>
    <t>Filipinas</t>
  </si>
  <si>
    <t>Guatemala</t>
  </si>
  <si>
    <t>Hong Kong (RAE de China)</t>
  </si>
  <si>
    <t>Polonia</t>
  </si>
  <si>
    <t>Portugal</t>
  </si>
  <si>
    <t>Puerto Rico</t>
  </si>
  <si>
    <t>República Checa</t>
  </si>
  <si>
    <t>Sudáfrica</t>
  </si>
  <si>
    <t>Argentina</t>
  </si>
  <si>
    <t>Finlandia</t>
  </si>
  <si>
    <t>Colombia</t>
  </si>
  <si>
    <t>Irlanda</t>
  </si>
  <si>
    <t>Chile</t>
  </si>
  <si>
    <t>China, República Popular de</t>
  </si>
  <si>
    <t>Singapur</t>
  </si>
  <si>
    <t>Otros países</t>
  </si>
  <si>
    <t>Japón</t>
  </si>
  <si>
    <t>Países Bajos</t>
  </si>
  <si>
    <t>Brasil</t>
  </si>
  <si>
    <t>Francia</t>
  </si>
  <si>
    <t>Canadá</t>
  </si>
  <si>
    <t>Suiza</t>
  </si>
  <si>
    <t>Australia</t>
  </si>
  <si>
    <t>Italia</t>
  </si>
  <si>
    <t>Reino Unido de la Gran Bretaña e Irlanda del Norte</t>
  </si>
  <si>
    <t>Alemania</t>
  </si>
  <si>
    <t>España</t>
  </si>
  <si>
    <t>Estados Unidos de América</t>
  </si>
  <si>
    <t>Bélgica</t>
  </si>
  <si>
    <t>Belice</t>
  </si>
  <si>
    <t>Corea, República de</t>
  </si>
  <si>
    <t>Costa Rica</t>
  </si>
  <si>
    <t>Federación de Rusia</t>
  </si>
  <si>
    <t>India</t>
  </si>
  <si>
    <t>Israel</t>
  </si>
  <si>
    <t>Luxemburgo</t>
  </si>
  <si>
    <t>Malasia</t>
  </si>
  <si>
    <t>Nicaragua</t>
  </si>
  <si>
    <t>Noruega</t>
  </si>
  <si>
    <t>Nueva Zelandia</t>
  </si>
  <si>
    <t>Panamá</t>
  </si>
  <si>
    <t>Perú</t>
  </si>
  <si>
    <t>Suecia</t>
  </si>
  <si>
    <t>Taiwán (Provincia de China)</t>
  </si>
  <si>
    <t>Uruguay</t>
  </si>
  <si>
    <t>Figura 19. Inversión Extranjera Directa en Jalisco por país de origen, enero-diciembre de 2019 con cifras preliminares, millones de dólares</t>
  </si>
  <si>
    <t>Nota: Solo se graficaron los primeros 20 países que tenían inversión positiva durante el periodo enero a diciembre de 2019.</t>
  </si>
  <si>
    <t xml:space="preserve">Tabla 8. Número de empresas extranjeras y empresas mexicanas con capital extranjero en Jalisco </t>
  </si>
  <si>
    <t>Fuente: IIEG con información de RNIE, Secretaría de Economía, al 30 de noviembre de 2019.</t>
  </si>
  <si>
    <t>Empresas extranjeras</t>
  </si>
  <si>
    <t>Empresas mexicanas con capital extranjero</t>
  </si>
  <si>
    <t xml:space="preserve">                                  -   </t>
  </si>
  <si>
    <t>Total ZMG</t>
  </si>
  <si>
    <t>Fuera de ZMG</t>
  </si>
  <si>
    <t xml:space="preserve">
Tabla 9. Número de empresas extranjeras y empresas mexicanas con capital extranjero en la ZMG por país de origen</t>
  </si>
  <si>
    <t>País de origen</t>
  </si>
  <si>
    <t>Estados Unidos</t>
  </si>
  <si>
    <t>Chipre</t>
  </si>
  <si>
    <t xml:space="preserve">                                             -   </t>
  </si>
  <si>
    <t>Reino Unido</t>
  </si>
  <si>
    <t>China</t>
  </si>
  <si>
    <t>Figura 20. Inflación mensual anualizada, enero 2013 - enero 2020</t>
  </si>
  <si>
    <t>V2</t>
  </si>
  <si>
    <t>V1</t>
  </si>
  <si>
    <t>2020</t>
  </si>
  <si>
    <t>dic 2019 - ene 2020</t>
  </si>
  <si>
    <t>ene 2020 - ene 2020</t>
  </si>
  <si>
    <t>La Paz, B. C. S.</t>
  </si>
  <si>
    <t>Figura 21. Inflación mensual anualizada de enero 2020 por ciudades</t>
  </si>
  <si>
    <t>Var anual enero 2020</t>
  </si>
  <si>
    <t>Figura 22. Variación anual del índice de precios por objeto de gasto en Jalisco, agosto 2019-enero 2020</t>
  </si>
  <si>
    <t>Nota: Estos son; servicios de restaurantes, bares y similares, servicios profesionales y servicios diversos. Ver http://internet.contenidos.inegi.org.mx/contenidos/Productos/prod_serv/contenidos/espanol/bvinegi/productos/nueva_estruc/702825104177.pdf</t>
  </si>
  <si>
    <t>Figura 23. Inflación anual general por entidad federativa, enero 2020</t>
  </si>
  <si>
    <t>Figura 24. Inflación anual del rubro de alimentos, bebidas y tabaco por entidad federativa, enero 2020</t>
  </si>
  <si>
    <t>Figura 25. Inflación anual del rubro de ropa, calzado y accesorios por entidad federativa, enero 2020</t>
  </si>
  <si>
    <t>Figura 26. Inflación anual del rubro de gasto en vivienda por entidad federativa, enero 2020</t>
  </si>
  <si>
    <t>Figura 27. Inflación anual del rubro de muebles, aparatos y accesorios domésticos por entidad federativa, enero 2020</t>
  </si>
  <si>
    <t>Figura 28. Inflación anual del rubro de gasto en salud y cuidado personal por entidad federativa, enero 2020</t>
  </si>
  <si>
    <t>Figura 29. Inflación anual del rubro de gasto en transporte por entidad federativa, enero 2020</t>
  </si>
  <si>
    <t>Figura 30. Inflación anual del rubro de educación y esparcimiento por entidad federativa, enero 2020</t>
  </si>
  <si>
    <t>Figura 31. Inflación anual del rubro de otros servicios por entidad federativa, enero 2020</t>
  </si>
  <si>
    <t>Nota: Otros servicios son; servicios de restaurantes, bares y similares, servicios profesionales y servicios diversos</t>
  </si>
  <si>
    <t>Diésel</t>
  </si>
  <si>
    <t>ene 2020=100</t>
  </si>
  <si>
    <t xml:space="preserve">Figura 33. Precio promedio mensual de la gasolina regular en Jalisco y México, enero 2017 - enero 2020, a pesos constantes </t>
  </si>
  <si>
    <t>Figura 32. Precio promedio mensual de la gasolina regular, premium y diésel en Jalisco, diciembre 2019-enero 2020, pesos constantes</t>
  </si>
  <si>
    <t>Figura 34. Precio promedio mensual de la gasolina premium Jalisco y México, enero 2017 a enero 2020, a pesos constantes</t>
  </si>
  <si>
    <t>Figura 35. Precio promedio mensual de diésel en Jalisco y México, enero 2017 - enero 2020, a pesos constantes</t>
  </si>
  <si>
    <t>Figura 36. Precio promedio gasolina regular, premium, diésel, enero 2020</t>
  </si>
  <si>
    <t>1998/Jan</t>
  </si>
  <si>
    <t>1999/Jan</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</si>
  <si>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</si>
  <si>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</si>
  <si>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</si>
  <si>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</si>
  <si>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</si>
  <si>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</si>
  <si>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</si>
  <si>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</si>
  <si>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</si>
  <si>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</si>
  <si>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</si>
  <si>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</si>
  <si>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</si>
  <si>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</si>
  <si>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</si>
  <si>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</si>
  <si>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</si>
  <si>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</si>
  <si>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</si>
  <si>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</si>
  <si>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</si>
  <si>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Figura 37. Empleos formales generados en enero en Jalisco, 1998-2020</t>
  </si>
  <si>
    <t>Figura 38. Empleos formales generados por entidad federativa, enero 2020</t>
  </si>
  <si>
    <t>Nota: La información presentada es con base en la información por delegación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</si>
  <si>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Figura 39. Variación porcentual mensual de empleos generados por entidad federativa, enero 2020</t>
  </si>
  <si>
    <t>Figura 40. Variación porcentual anual de empleo formal, enero 2020</t>
  </si>
  <si>
    <t>enero 2020 Totales</t>
  </si>
  <si>
    <t>enero 2020 Permanentes</t>
  </si>
  <si>
    <t>diciembre 2019 Totales</t>
  </si>
  <si>
    <t>diciembre 2019 Permanentes</t>
  </si>
  <si>
    <t>Permanente</t>
  </si>
  <si>
    <t>Figura 41. Empleos formales temporales y permanentes por entidad federativa, enero 2020</t>
  </si>
  <si>
    <t>Nota: La información presentada es con base en la información por delegaciones del IMSS que publica en su plataforma, la cual difiere para algunos estados con la que posteriormente envía al IIEG por entidad federativa. Para Baja California, Baja California Sur, Coahuila, Colima, Guanajuato, Michoacán, Nuevo León, Oaxaca, Sonora, Tamaulipas y Veracruz, las cifras por delegación y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</si>
  <si>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TA_dic19</t>
  </si>
  <si>
    <t>TP_dic19</t>
  </si>
  <si>
    <t>TA_ene20</t>
  </si>
  <si>
    <t>TP_ene20</t>
  </si>
  <si>
    <t>Figura 42-45.  Eventuales y Permanentes diciembre 2019 - enero 2020</t>
  </si>
  <si>
    <t>Figura 46. Trabajadores asegurados en Jalisco por sector, 2013-enero 2020</t>
  </si>
  <si>
    <t>Figura 47. Porcentaje de participación de trabajadores asegurados por división de actividad económica en Jalisco, enero 2020</t>
  </si>
  <si>
    <t>Figura 48. Serie histórica de trabajadores asegurados del sector agricultura, ganadería, silvicultura, pesca y caza de Jalisco, 2013-enero 2020</t>
  </si>
  <si>
    <t xml:space="preserve">Figura 49. Distribución porcentual de los trabajadores asegurados del sector agropecuario de Jalisco por subsector, enero 2020 </t>
  </si>
  <si>
    <t>Figura 50. Serie histórica del empleo formal en el sector industria de la transformación de Jalisco, 2013-enero 2020</t>
  </si>
  <si>
    <t>Figura 51.	Distribución porcentual de los trabajadores asegurados del sector industria de la transformación de Jalisco por subsector, enero 2020</t>
  </si>
  <si>
    <t xml:space="preserve">Figura 52. Serie histórica de los trabajadores asegurados en el IMSS del sector comercio de Jalisco, 2013-enero 2020 </t>
  </si>
  <si>
    <t>Figura 53.	Distribución porcentual de los trabajadores asegurados del sector comercio de Jalisco por subsector, enero 2020</t>
  </si>
  <si>
    <t>Figura 54. Serie histórica de los trabajadores asegurados al IMSS del sector servicios de Jalisco, 2013-enero 2020</t>
  </si>
  <si>
    <t>Figura 55.	Porcentaje de participación de los trabajadores asegurados del sector servicios, enero 2020</t>
  </si>
  <si>
    <t>Figura 56.	Patrones registrados en el IMSS en Jalisco, 201-enero -2020</t>
  </si>
  <si>
    <t>Figura 57.	Patrones de Jalisco registrados en el IMSS, por división económica enero de 2020</t>
  </si>
  <si>
    <t>Figura 58.	Patrones de Jalisco registrados en el IMSS, por tamaño, enero de 2020</t>
  </si>
  <si>
    <t>2006/01</t>
  </si>
  <si>
    <t>2007/01</t>
  </si>
  <si>
    <t>2008/01</t>
  </si>
  <si>
    <t>2009/01</t>
  </si>
  <si>
    <t>2010/01</t>
  </si>
  <si>
    <t>2011/01</t>
  </si>
  <si>
    <t>2012/01</t>
  </si>
  <si>
    <t>2013/01</t>
  </si>
  <si>
    <t>2014/01</t>
  </si>
  <si>
    <t>2015/01</t>
  </si>
  <si>
    <t>2016/01</t>
  </si>
  <si>
    <t>2017/01</t>
  </si>
  <si>
    <t>2018/01</t>
  </si>
  <si>
    <t>2019/01</t>
  </si>
  <si>
    <t>2020/01</t>
  </si>
  <si>
    <t>valor</t>
  </si>
  <si>
    <t>Figura 59. Tasa de desocupación de Jalisco en enero, 2006-2020</t>
  </si>
  <si>
    <t xml:space="preserve">Fuente: IIEG con información de la Encuesta Nacional de Ocupación y Empleo mensual INEGI. </t>
  </si>
  <si>
    <t>Figura 60. Tasa de desocupación mensual por entidad federativa, enero 2020</t>
  </si>
  <si>
    <t>Fuente: IIEG con información de la ENOE mensual del INEGI. Nota: La cifra Nacional* se refiere a la cifra desestacionalizada, mientras es Nacional es la cifra original.</t>
  </si>
  <si>
    <t>Figura 61. Variación mensual en puntos porcentuales de la tasa de desocupación por entidad federativa, enero 2020</t>
  </si>
  <si>
    <t>Fuente: IIEG, con información de INEGI, Cuentas Nacionales.</t>
  </si>
  <si>
    <t>Nota: La variación porcentual anual de las cifras acumuladas anuales se refiere a la variación respecto al mismo mes del año anterior de la suma de los últimos doce meses en pesos constantes.</t>
  </si>
  <si>
    <t>30.1%</t>
  </si>
  <si>
    <t>0.9%</t>
  </si>
  <si>
    <t>15.5%</t>
  </si>
  <si>
    <t>12.1%</t>
  </si>
  <si>
    <t>14.2%</t>
  </si>
  <si>
    <t>-0.3%</t>
  </si>
  <si>
    <t>12.2%</t>
  </si>
  <si>
    <t>11.2%</t>
  </si>
  <si>
    <t>6%</t>
  </si>
  <si>
    <t>-3.1%</t>
  </si>
  <si>
    <t>4.9%</t>
  </si>
  <si>
    <t>0.4%</t>
  </si>
  <si>
    <t>4%</t>
  </si>
  <si>
    <t>-2.2%</t>
  </si>
  <si>
    <t>2.4%</t>
  </si>
  <si>
    <t>-11.7%</t>
  </si>
  <si>
    <t>2.1%</t>
  </si>
  <si>
    <t>-10.3%</t>
  </si>
  <si>
    <t>2%</t>
  </si>
  <si>
    <t>-3.7%</t>
  </si>
  <si>
    <t>6.6%</t>
  </si>
  <si>
    <t>-6.1%</t>
  </si>
  <si>
    <t>100.0%</t>
  </si>
  <si>
    <t>1.8%</t>
  </si>
  <si>
    <t>24%</t>
  </si>
  <si>
    <t>3.8%</t>
  </si>
  <si>
    <t>20.3%</t>
  </si>
  <si>
    <t>2.7%</t>
  </si>
  <si>
    <t>9.5%</t>
  </si>
  <si>
    <t>-3.2%</t>
  </si>
  <si>
    <t>15.9%</t>
  </si>
  <si>
    <t>8.7%</t>
  </si>
  <si>
    <t>-1.2%</t>
  </si>
  <si>
    <t>5.3%</t>
  </si>
  <si>
    <t>4.3%</t>
  </si>
  <si>
    <t>-2.4%</t>
  </si>
  <si>
    <t>2.9%</t>
  </si>
  <si>
    <t>2.5%</t>
  </si>
  <si>
    <t>-1.5%</t>
  </si>
  <si>
    <t>3.5%</t>
  </si>
  <si>
    <t>10%</t>
  </si>
  <si>
    <t>2019-12-01</t>
  </si>
  <si>
    <t>2018-12-01</t>
  </si>
  <si>
    <t>DIC %</t>
  </si>
  <si>
    <t>DIC PROM</t>
  </si>
  <si>
    <t>DIC $</t>
  </si>
  <si>
    <t>DIC EST</t>
  </si>
  <si>
    <t>2018-12-01 EST</t>
  </si>
  <si>
    <t>En-2019</t>
  </si>
  <si>
    <t>feb-2019</t>
  </si>
  <si>
    <t>mar-2019</t>
  </si>
  <si>
    <t>abr-2019</t>
  </si>
  <si>
    <t>may-2019</t>
  </si>
  <si>
    <t>jun-2019</t>
  </si>
  <si>
    <t>jul-2019</t>
  </si>
  <si>
    <t>ago-2019</t>
  </si>
  <si>
    <t>sept-2019</t>
  </si>
  <si>
    <t>oct-2019</t>
  </si>
  <si>
    <t>nov-2019</t>
  </si>
  <si>
    <t>dic-2019</t>
  </si>
  <si>
    <t>Michoacán de Ocampo</t>
  </si>
  <si>
    <t>Figura 62. Variación porcentual con respecto al mismo periodo del año anterior del IMAIEF de actividades secundarias de Jalisco y su promedio de últimos doce meses, enero 2013-octubre 2019</t>
  </si>
  <si>
    <t>Figura 63. Variación porcentual con respecto al mismo periodo del año anterior del IMAIEF de actividades secundarias por entidad federativa, enero 2013-octubre 2019</t>
  </si>
  <si>
    <t>Figura 64. Variación porcentual con respecto al mismo periodo del año anterior del IMAIEF de actividades secundarias, industria de la construcción e industrias manufactureras de Jalisco, enero 2013-octubre 2019</t>
  </si>
  <si>
    <t>Figura 65. Variación porcentual con respecto al mismo periodo del año anterior del IMAIEF de construcción de Jalisco y su promedio de últimos doce meses, enero 2013-octubre 2019</t>
  </si>
  <si>
    <t>Figura 66. Variación porcentual con respecto al mismo periodo del año anterior del IMAIEF de construcción por entidad federativa, enero 2013-octubre 2019</t>
  </si>
  <si>
    <t>Figura 67. Variación porcentual con respecto al mismo periodo del año anterior del IMAIEF de industrias manufactureras de Jalisco y su promedio de últimos doce meses, enero 2013-octubre 2019</t>
  </si>
  <si>
    <t>Figura 68. Variación porcentual con respecto al mismo periodo del año anterior del IMAIEF de industrias manufactureras por entidad federativa, enero 2013-octubre 2019</t>
  </si>
  <si>
    <t>Figura 69. Valor de la producción de la industria de la construcción en Jalisco, cifras mensuales en millones de pesos constantes, abril 2006-diciembre 2019</t>
  </si>
  <si>
    <t>Figura 70. Valor de la producción de la industria de la construcción en Jalisco, cifras mensuales en millones de pesos constantes, enero 2013-diciembre 2019</t>
  </si>
  <si>
    <t>Figura 71. Variación porcentual anual de la producción de los últimos doce meses de la industria de la construcción en Jalisco, enero 2013-diciembre 2019</t>
  </si>
  <si>
    <t>Figura 72. Distribución porcentual de la producción de la industria de la construcción por entidad federativa, diciembre 2019</t>
  </si>
  <si>
    <t>Figura 73. Variación porcentual anual de la producción de la industria de la construcción por entidad federativa, diciembre 2019</t>
  </si>
  <si>
    <t>Figura 74. Variación porcentual anual del personal ocupado de las industrias manufactureras por entidad federativa, diciembre 2019</t>
  </si>
  <si>
    <t>Figura 75. Variación porcentual anual de las horas trabajadas en industrias manufactureras por entidad federativa, diciembre 2019</t>
  </si>
  <si>
    <t>Figura 76. Ingresos provenientes del mercado extranjero que obtuvieron los establecimientos manufactureros del programa IMMEX en Jalisco. Cifras mensuales en millones de pesos,  enero 2013-diciembre 2019</t>
  </si>
  <si>
    <t>Figura 77. Ingresos provenientes del mercado extranjero que obtuvieron los establecimientos no manufactureros en el programa IMMEX en Jalisco. Cifras mensuales en millones de pesos,  enero 2013-diciembre 2019</t>
  </si>
  <si>
    <t>Figura 78. Ingresos provenientes del mercado extranjero que obtuvieron los establecimientos manufactureros y no manufactureros en el programa IMMEX en Jalisco.  Cifras acumuladas anuales en millones de pesos y su variación anual,  enero 2013-diciembre 2019</t>
  </si>
  <si>
    <t>Figura 79. Número de establecimientos manufactureros y no manufactureros en el programa IMMEX en Jalisco,  enero 2013-diciembre 2019</t>
  </si>
  <si>
    <t>Figura 80. Distribución porcentual de los establecimientos manufactureros y no manufactureros con programa IMMEX por entidad federativa,  diciembre 2019</t>
  </si>
  <si>
    <t>Figura 81. Personal ocupado en establecimientos manufactureros y no manufactureros en el programa IMMEX en Jalisco,  enero 2013-diciembre 2019</t>
  </si>
  <si>
    <t>Figura 82. Variación porcentual anual de personal ocupado en establecimientos manufactureros y no manufactureros en el programa IMMEX en Jalisco,  enero 2013-diciembre 2019</t>
  </si>
  <si>
    <t>Figura 83. Distribución porcentual del personal ocupado de los establecimientos manufactureros y no manufactureros con programa IMMEX por entidad federativa,  diciembre 2019</t>
  </si>
  <si>
    <t>Figura 84. Variación porcentual anual de los ingresos por suministro de bienes y servicios de empresas de comercio al por mayor por entidad federativa, diciembre de 2019</t>
  </si>
  <si>
    <t>Figura 85. Variación porcentual anual del personal ocupado de las empresas de comercio al por mayor, diciembre de 2019</t>
  </si>
  <si>
    <t>Figura 86. Variación porcentual anual de los ingresos por suministro de bienes y servicios de empresas de comercio al por menor por entidad federativa, diciembre de 2019</t>
  </si>
  <si>
    <t>Figura 87. Variación porcentual anual del personal ocupado de las empresas de comercio al por menor, diciembre de 2019</t>
  </si>
  <si>
    <t>Unidades Vehiculares Híbridas</t>
  </si>
  <si>
    <t>Figura 89. Distribución porcentual de unidades vendidas de vehículos híbridos (conectables y no conectables) en Jalisco e noviembre 2019</t>
  </si>
  <si>
    <t>Figura 90. Vehículos híbridos y eléctricos vendidos por entidad federativa, noviembre 2019</t>
  </si>
  <si>
    <t>Figura 91. Vehículos híbridos y eléctricos vendidos por cada millón de habitantes por entidad federativa, noviembre 2019</t>
  </si>
  <si>
    <t>Figura 88. Unidades vendidas de vehículos eléctricos e híbridos (conectables y no conectables) en Jalisco, mensual 2016-2019</t>
  </si>
  <si>
    <t>Asegurados enero 2020</t>
  </si>
  <si>
    <t>Asegurados diciembre 2019</t>
  </si>
  <si>
    <t>Participación diciembre</t>
  </si>
  <si>
    <t>Participación enero</t>
  </si>
  <si>
    <t>Figura 101-111.  Empleo por municipios</t>
  </si>
  <si>
    <t>Tabla 10. Empleos en Jalisco por sector de actividad económica, enero 2020</t>
  </si>
  <si>
    <t>Tabla 12. Participación porcentual y variación anual del personal ocupado en principales subsectores manufactureros en Jalisco, diciembre 2019</t>
  </si>
  <si>
    <t>Tabla 11. Participación porcentual y variación anual del valor de la producción de principales subsectores manufactureros en Jalisco, diciembre 2019</t>
  </si>
  <si>
    <t>Figura 13. Indicadores de empresas comerciales de Jalisco en 2019, variación porcentual anualizada, últimos doce meses</t>
  </si>
  <si>
    <t>Tabla 17. Distribución del total de empleos de municipios, noviembre 2019</t>
  </si>
  <si>
    <t>Enero-Diciembre 2019 1/</t>
  </si>
  <si>
    <t>% Participación Jalisco en el Nacional                           (Ene-Dic 2019)</t>
  </si>
  <si>
    <t>Tabla 14. Número de cabezas sacrificadas. Nacional y Jalisco, anual 2017-2018, enero-diciembre 2019</t>
  </si>
  <si>
    <t>Nota: Cifras preliminares para enero-diciembre 2019.</t>
  </si>
  <si>
    <t>Tabla 15. Producción de carne en canal. Nacional y Jalisco, anual 2017-2018, enero-diciembre 2019, Toneladas</t>
  </si>
  <si>
    <t>Tabla 16. Valor de producción de carne en canal, nacional y Jalisco, anual 2017-2018, enero-diceimbre 2019, Miles de pesos enero-diciembre 2019, Toneladas</t>
  </si>
  <si>
    <t>Nota 2: Cifras preliminares para enero-diciembre de 2019.</t>
  </si>
  <si>
    <t>Figura 92. Número de cabezas sacrificadas en Jalisco en diciembre 2008 – 2019</t>
  </si>
  <si>
    <t>Figura 93. Producción de carne en canal en Jalisco en diciembre 2008 – 2019, Toneladas</t>
  </si>
  <si>
    <t>ene-dic 2008</t>
  </si>
  <si>
    <t>ene-dic 2009</t>
  </si>
  <si>
    <t>ene-dic 2010</t>
  </si>
  <si>
    <t>ene-dic 2011</t>
  </si>
  <si>
    <t>ene-dic 2012</t>
  </si>
  <si>
    <t>ene-dic 2013</t>
  </si>
  <si>
    <t>ene-dic 2014</t>
  </si>
  <si>
    <t>ene-dic 2015</t>
  </si>
  <si>
    <t>ene-dic 2016</t>
  </si>
  <si>
    <t>Figura 94. Número de cabezas sacrificadas en Jalisco en enero-diciembre 2008 – 2019</t>
  </si>
  <si>
    <t>Figura 95.	Producción de carne en canal en Jalisco en enero-diciembre 2008 – 2019, Toneladas</t>
  </si>
  <si>
    <t>Rank Dic 2019</t>
  </si>
  <si>
    <t>Figura 96.	Producción de carne en canal de ganado bovino por entidad federativa, diciembre 2019, Toneladas</t>
  </si>
  <si>
    <t>Figura 97. Producción de carne en canal de ganado porcino por entidad federativa, diciembre 2019, Toneladas</t>
  </si>
  <si>
    <t>Figura 98. Producción de carne en canal de ganado ovino por entidad federativa, diciembre 2019, Toneladas</t>
  </si>
  <si>
    <t xml:space="preserve">Figura 99. Producción de carne en canal de ganado caprino por entidad federativa, diciembre 2019, Toneladas </t>
  </si>
  <si>
    <t>Figura 100-1.  Variación porcentual anual de la producción de carne en canal, nacional y Jalisco, 2018-enero-diciembre 2019</t>
  </si>
  <si>
    <t>Figura 100-2.	Variación porcentual anual de la producción de carne en canal, nacional y Jalisco, 2018-enero-diciembre 2019</t>
  </si>
  <si>
    <t>Figura 100-3.	Variación porcentual anual de la producción de carne en canal, nacional y Jalisco, 2018-enero-diciembre 2019</t>
  </si>
  <si>
    <t>Figura 100-4.	Variación porcentual anual de la producción de carne en canal, nacional y Jalisco, 2018-enero-diciembre 2019</t>
  </si>
  <si>
    <t>IIEG, 28/02/2020</t>
  </si>
  <si>
    <t>Figura 42-45</t>
  </si>
  <si>
    <t>Figura 47</t>
  </si>
  <si>
    <t>Figura 48</t>
  </si>
  <si>
    <t>Figura 49</t>
  </si>
  <si>
    <t>Figura 50</t>
  </si>
  <si>
    <t>Figura 100-1</t>
  </si>
  <si>
    <t>Figura 100-2</t>
  </si>
  <si>
    <t>Figura 100-3</t>
  </si>
  <si>
    <t>Figura 100-4</t>
  </si>
  <si>
    <t>Figura 101-111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</si>
</sst>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00_);_(* \(#,##0.00\);_(* &quot;-&quot;??_);_(@_)"/>
    <numFmt numFmtId="165" formatCode="0.0%"/>
    <numFmt numFmtId="166" formatCode="_-* #,##0_-;\-* #,##0_-;_-* &quot;-&quot;??_-;_-@_-"/>
    <numFmt numFmtId="167" formatCode="0.0"/>
    <numFmt numFmtId="168" formatCode="#,##0.0_ ;[Red]\-#,##0.0\ "/>
    <numFmt numFmtId="169" formatCode="#,##0.0"/>
    <numFmt numFmtId="170" formatCode="0.000"/>
    <numFmt numFmtId="171" formatCode="#,##0_ ;\-#,##0\ "/>
    <numFmt numFmtId="172" formatCode="#,###"/>
  </numFmts>
  <fonts count="6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Arial"/>
      <family val="2"/>
    </font>
    <font>
      <sz val="11"/>
      <color rgb="FF000000"/>
      <name val="Calibri"/>
      <family val="2"/>
      <scheme val="minor"/>
    </font>
    <font>
      <sz val="11"/>
      <name val="Calibri"/>
      <family val="2"/>
    </font>
    <font>
      <sz val="10"/>
      <name val="Arial"/>
      <family val="2"/>
    </font>
    <font>
      <sz val="11"/>
      <name val="Calibri"/>
      <family val="2"/>
    </font>
    <font>
      <sz val="11"/>
      <color indexed="8"/>
      <name val="Calibri"/>
      <family val="2"/>
      <scheme val="minor"/>
    </font>
    <font>
      <sz val="12"/>
      <color theme="1"/>
      <name val="Arial"/>
      <family val="2"/>
    </font>
    <font>
      <sz val="12"/>
      <name val="Helv"/>
    </font>
    <font>
      <sz val="10"/>
      <name val="MS Sans Serif"/>
      <family val="2"/>
    </font>
    <font>
      <sz val="10"/>
      <name val="MS Sans Serif"/>
      <family val="2"/>
    </font>
    <font>
      <b/>
      <sz val="10"/>
      <color theme="1"/>
      <name val="Arial"/>
      <family val="2"/>
    </font>
    <font>
      <sz val="11"/>
      <color theme="1"/>
      <name val="Arial"/>
      <family val="2"/>
    </font>
    <font>
      <b/>
      <sz val="11"/>
      <color theme="1"/>
      <name val="Arial"/>
      <family val="2"/>
    </font>
    <font>
      <sz val="9"/>
      <color rgb="FF000000"/>
      <name val="Arial"/>
      <family val="2"/>
    </font>
    <font>
      <b/>
      <sz val="9"/>
      <color rgb="FF000000"/>
      <name val="Arial"/>
      <family val="2"/>
    </font>
    <font>
      <b/>
      <sz val="10"/>
      <color rgb="FFFFFFFF"/>
      <name val="Arial"/>
      <family val="2"/>
    </font>
    <font>
      <sz val="10"/>
      <color rgb="FF000000"/>
      <name val="Arial"/>
      <family val="2"/>
    </font>
    <font>
      <b/>
      <sz val="10"/>
      <color rgb="FF000000"/>
      <name val="Arial"/>
      <family val="2"/>
    </font>
    <font>
      <b/>
      <sz val="11"/>
      <color rgb="FFFFFFFF"/>
      <name val="Arial"/>
      <family val="2"/>
    </font>
    <font>
      <sz val="11"/>
      <color rgb="FF000000"/>
      <name val="Arial"/>
      <family val="2"/>
    </font>
    <font>
      <b/>
      <sz val="11"/>
      <color rgb="FF000000"/>
      <name val="Arial"/>
      <family val="2"/>
    </font>
    <font>
      <b/>
      <sz val="9"/>
      <color theme="1"/>
      <name val="Arial"/>
      <family val="2"/>
    </font>
    <font>
      <b/>
      <sz val="10"/>
      <color theme="0"/>
      <name val="Arial"/>
      <family val="2"/>
    </font>
    <font>
      <b/>
      <sz val="10"/>
      <color theme="1"/>
      <name val="Calibri"/>
      <family val="2"/>
      <scheme val="minor"/>
    </font>
    <font>
      <b/>
      <sz val="10"/>
      <color theme="0"/>
      <name val="Calibri"/>
      <family val="2"/>
      <scheme val="minor"/>
    </font>
    <font>
      <sz val="9"/>
      <color theme="1"/>
      <name val="Arial"/>
      <family val="2"/>
    </font>
    <font>
      <sz val="11"/>
      <name val="Calibri"/>
    </font>
    <font>
      <b/>
      <sz val="10"/>
      <name val="Arial"/>
      <family val="2"/>
    </font>
    <font>
      <sz val="11"/>
      <color theme="1"/>
      <name val="Calibri"/>
      <family val="2"/>
    </font>
    <font>
      <sz val="8"/>
      <color theme="1"/>
      <name val="Arial"/>
      <family val="2"/>
    </font>
    <font>
      <b/>
      <sz val="9"/>
      <color rgb="FFFFFFFF"/>
      <name val="Arial"/>
      <family val="2"/>
    </font>
    <font>
      <sz val="9"/>
      <color rgb="FFFF0000"/>
      <name val="Arial"/>
      <family val="2"/>
    </font>
    <font>
      <b/>
      <sz val="11"/>
      <color theme="1"/>
      <name val="Calibri"/>
      <family val="2"/>
      <scheme val="minor"/>
    </font>
    <font>
      <sz val="9"/>
      <color theme="1"/>
      <name val="Century Gothic"/>
      <family val="2"/>
    </font>
    <font>
      <b/>
      <sz val="12"/>
      <color rgb="FFFFFFFF"/>
      <name val="Arial"/>
      <family val="2"/>
    </font>
    <font>
      <sz val="10"/>
      <color indexed="8"/>
      <name val="Arial"/>
      <family val="2"/>
    </font>
    <font>
      <b/>
      <sz val="11"/>
      <color theme="0"/>
      <name val="Arial"/>
      <family val="2"/>
    </font>
    <font>
      <b/>
      <sz val="11"/>
      <name val="Arial"/>
      <family val="2"/>
    </font>
    <font>
      <sz val="11"/>
      <name val="Arial"/>
      <family val="2"/>
    </font>
    <font>
      <sz val="10"/>
      <color rgb="FF000000"/>
      <name val="Aril"/>
    </font>
    <font>
      <b/>
      <sz val="9"/>
      <name val="Arial"/>
      <family val="2"/>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3B3838"/>
        <bgColor indexed="64"/>
      </patternFill>
    </fill>
    <fill>
      <patternFill patternType="solid">
        <fgColor rgb="FFFFFFFF"/>
        <bgColor indexed="64"/>
      </patternFill>
    </fill>
    <fill>
      <patternFill patternType="solid">
        <fgColor rgb="FFD9D9D9"/>
        <bgColor indexed="64"/>
      </patternFill>
    </fill>
    <fill>
      <patternFill patternType="solid">
        <fgColor rgb="FFFFC000"/>
        <bgColor indexed="64"/>
      </patternFill>
    </fill>
    <fill>
      <patternFill patternType="solid">
        <fgColor rgb="FF3A3838"/>
        <bgColor indexed="64"/>
      </patternFill>
    </fill>
    <fill>
      <patternFill patternType="solid">
        <fgColor rgb="FFFBBB27"/>
        <bgColor indexed="64"/>
      </patternFill>
    </fill>
    <fill>
      <patternFill patternType="solid">
        <fgColor rgb="FFBFBFBF"/>
        <bgColor indexed="64"/>
      </patternFill>
    </fill>
    <fill>
      <patternFill patternType="solid">
        <fgColor rgb="FF5A5E62"/>
        <bgColor indexed="64"/>
      </patternFill>
    </fill>
    <fill>
      <patternFill patternType="solid">
        <fgColor rgb="FFDBDBDB"/>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theme="2" tint="-0.749992370372631"/>
        <bgColor indexed="64"/>
      </patternFill>
    </fill>
    <fill>
      <patternFill patternType="solid">
        <fgColor theme="0" tint="-0.14999847407452621"/>
        <bgColor indexed="64"/>
      </patternFill>
    </fill>
    <fill>
      <patternFill patternType="solid">
        <fgColor rgb="FFEFEFF0"/>
        <bgColor indexed="64"/>
      </patternFill>
    </fill>
    <fill>
      <patternFill patternType="solid">
        <fgColor rgb="FFBF9000"/>
        <bgColor indexed="64"/>
      </patternFill>
    </fill>
    <fill>
      <patternFill patternType="solid">
        <fgColor rgb="FFDB9803"/>
        <bgColor indexed="64"/>
      </patternFill>
    </fill>
    <fill>
      <patternFill patternType="solid">
        <fgColor rgb="FF595959"/>
        <bgColor indexed="64"/>
      </patternFill>
    </fill>
    <fill>
      <patternFill patternType="solid">
        <fgColor rgb="FFFFD966"/>
        <bgColor indexed="64"/>
      </patternFill>
    </fill>
    <fill>
      <patternFill patternType="solid">
        <fgColor rgb="FF80808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s>
  <borders count="17">
    <border>
      <left/>
      <right/>
      <top/>
      <bottom/>
      <diagonal/>
    </border>
    <border>
      <left/>
      <right/>
      <top/>
      <bottom style="medium">
        <color indexed="64"/>
      </bottom>
      <diagonal/>
    </border>
    <border>
      <left/>
      <right/>
      <top style="medium">
        <color indexed="64"/>
      </top>
      <bottom style="medium">
        <color indexed="64"/>
      </bottom>
      <diagonal/>
    </border>
    <border>
      <left/>
      <right/>
      <top/>
      <bottom style="medium">
        <color rgb="FFA6A6A6"/>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right/>
      <top/>
      <bottom style="thin">
        <color theme="4" tint="0.39997558519241921"/>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s>
  <cellStyleXfs count="69">
    <xf numFmtId="0" fontId="0" fillId="0" borderId="0"/>
    <xf numFmtId="0" fontId="17" fillId="0" borderId="0" applyNumberFormat="0" applyFill="0" applyBorder="0" applyAlignment="0" applyProtection="0"/>
    <xf numFmtId="0" fontId="18" fillId="0" borderId="0"/>
    <xf numFmtId="0" fontId="20" fillId="0" borderId="0"/>
    <xf numFmtId="0" fontId="22" fillId="0" borderId="0"/>
    <xf numFmtId="164" fontId="22" fillId="0" borderId="0" applyFont="0" applyFill="0" applyBorder="0" applyAlignment="0" applyProtection="0"/>
    <xf numFmtId="9" fontId="22" fillId="0" borderId="0" applyFont="0" applyFill="0" applyBorder="0" applyAlignment="0" applyProtection="0"/>
    <xf numFmtId="0" fontId="23" fillId="0" borderId="0"/>
    <xf numFmtId="43"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4" fillId="0" borderId="0"/>
    <xf numFmtId="0" fontId="16" fillId="0" borderId="0"/>
    <xf numFmtId="39" fontId="26" fillId="0" borderId="0"/>
    <xf numFmtId="9" fontId="16" fillId="0" borderId="0" applyFont="0" applyFill="0" applyBorder="0" applyAlignment="0" applyProtection="0"/>
    <xf numFmtId="0" fontId="27" fillId="0" borderId="0"/>
    <xf numFmtId="9" fontId="28" fillId="0" borderId="0" applyFont="0" applyFill="0" applyBorder="0" applyAlignment="0" applyProtection="0"/>
    <xf numFmtId="0" fontId="18" fillId="0" borderId="0"/>
    <xf numFmtId="43" fontId="20"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18" fillId="0" borderId="0" applyFont="0" applyFill="0" applyBorder="0" applyAlignment="0" applyProtection="0"/>
    <xf numFmtId="43" fontId="16" fillId="0" borderId="0" applyFont="0" applyFill="0" applyBorder="0" applyAlignment="0" applyProtection="0"/>
    <xf numFmtId="9" fontId="24" fillId="0" borderId="0" applyFont="0" applyFill="0" applyBorder="0" applyAlignment="0" applyProtection="0"/>
    <xf numFmtId="43" fontId="15" fillId="0" borderId="0" applyFont="0" applyFill="0" applyBorder="0" applyAlignment="0" applyProtection="0"/>
    <xf numFmtId="0" fontId="2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5" fillId="0" borderId="0"/>
    <xf numFmtId="43" fontId="45" fillId="0" borderId="0" applyFont="0" applyFill="0" applyBorder="0" applyAlignment="0" applyProtection="0"/>
    <xf numFmtId="9" fontId="45" fillId="0" borderId="0" applyFont="0" applyFill="0" applyBorder="0" applyAlignment="0" applyProtection="0"/>
    <xf numFmtId="44" fontId="45" fillId="0" borderId="0" applyFont="0" applyFill="0" applyBorder="0" applyAlignment="0" applyProtection="0"/>
    <xf numFmtId="9" fontId="20" fillId="0" borderId="0" applyFont="0" applyFill="0" applyBorder="0" applyAlignment="0" applyProtection="0"/>
    <xf numFmtId="43" fontId="4"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43" fontId="19"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302">
    <xf numFmtId="0" fontId="0" fillId="0" borderId="0" xfId="0"/>
    <xf numFmtId="0" fontId="29" fillId="0" borderId="0" xfId="0" applyFont="1"/>
    <xf numFmtId="0" fontId="17" fillId="0" borderId="0" xfId="1"/>
    <xf numFmtId="0" fontId="31" fillId="0" borderId="0" xfId="0" applyFont="1"/>
    <xf numFmtId="0" fontId="30" fillId="0" borderId="0" xfId="0" applyFont="1" applyAlignment="1">
      <alignment horizontal="center"/>
    </xf>
    <xf numFmtId="0" fontId="0" fillId="2" borderId="0" xfId="0" applyFill="1"/>
    <xf numFmtId="0" fontId="17" fillId="0" borderId="0" xfId="1" applyAlignment="1">
      <alignment wrapText="1"/>
    </xf>
    <xf numFmtId="0" fontId="0" fillId="3" borderId="0" xfId="0" applyFill="1"/>
    <xf numFmtId="0" fontId="0" fillId="0" borderId="0" xfId="0" applyAlignment="1"/>
    <xf numFmtId="0" fontId="38" fillId="5" borderId="2" xfId="0" applyFont="1" applyFill="1" applyBorder="1" applyAlignment="1">
      <alignment horizontal="left" vertical="center" wrapText="1"/>
    </xf>
    <xf numFmtId="3" fontId="38" fillId="5" borderId="2" xfId="0" applyNumberFormat="1" applyFont="1" applyFill="1" applyBorder="1" applyAlignment="1">
      <alignment horizontal="right" vertical="center"/>
    </xf>
    <xf numFmtId="10" fontId="38" fillId="5" borderId="2" xfId="0" applyNumberFormat="1" applyFont="1" applyFill="1" applyBorder="1" applyAlignment="1">
      <alignment horizontal="right" vertical="center"/>
    </xf>
    <xf numFmtId="0" fontId="38" fillId="5" borderId="1" xfId="0" applyFont="1" applyFill="1" applyBorder="1" applyAlignment="1">
      <alignment horizontal="left" vertical="center"/>
    </xf>
    <xf numFmtId="3" fontId="38" fillId="5" borderId="1" xfId="0" applyNumberFormat="1" applyFont="1" applyFill="1" applyBorder="1" applyAlignment="1">
      <alignment horizontal="right" vertical="center"/>
    </xf>
    <xf numFmtId="0" fontId="38" fillId="5" borderId="1" xfId="0" applyFont="1" applyFill="1" applyBorder="1" applyAlignment="1">
      <alignment horizontal="left" vertical="center" wrapText="1"/>
    </xf>
    <xf numFmtId="0" fontId="39" fillId="7" borderId="1" xfId="0" applyFont="1" applyFill="1" applyBorder="1" applyAlignment="1">
      <alignment horizontal="left" vertical="center"/>
    </xf>
    <xf numFmtId="3" fontId="39" fillId="7" borderId="1" xfId="0" applyNumberFormat="1" applyFont="1" applyFill="1" applyBorder="1" applyAlignment="1">
      <alignment horizontal="right" vertical="center"/>
    </xf>
    <xf numFmtId="0" fontId="40" fillId="9" borderId="0" xfId="0" applyFont="1" applyFill="1" applyAlignment="1">
      <alignment horizontal="center" vertical="center"/>
    </xf>
    <xf numFmtId="3" fontId="32" fillId="0" borderId="0" xfId="0" applyNumberFormat="1" applyFont="1" applyAlignment="1">
      <alignment horizontal="right" vertical="center"/>
    </xf>
    <xf numFmtId="3" fontId="32" fillId="14" borderId="0" xfId="0" applyNumberFormat="1" applyFont="1" applyFill="1" applyAlignment="1">
      <alignment horizontal="right" vertical="center"/>
    </xf>
    <xf numFmtId="0" fontId="32" fillId="0" borderId="0" xfId="0" applyFont="1" applyAlignment="1">
      <alignment horizontal="right" vertical="center"/>
    </xf>
    <xf numFmtId="0" fontId="32" fillId="14" borderId="0" xfId="0" applyFont="1" applyFill="1" applyAlignment="1">
      <alignment horizontal="right" vertical="center"/>
    </xf>
    <xf numFmtId="0" fontId="37" fillId="15" borderId="0" xfId="0" applyFont="1" applyFill="1" applyAlignment="1">
      <alignment horizontal="center" vertical="center"/>
    </xf>
    <xf numFmtId="0" fontId="30" fillId="15" borderId="0" xfId="0" applyFont="1" applyFill="1" applyAlignment="1">
      <alignment horizontal="left" vertical="center"/>
    </xf>
    <xf numFmtId="0" fontId="30" fillId="5" borderId="0" xfId="0" applyFont="1" applyFill="1" applyAlignment="1">
      <alignment horizontal="center" vertical="center"/>
    </xf>
    <xf numFmtId="3" fontId="30" fillId="5" borderId="0" xfId="0" applyNumberFormat="1" applyFont="1" applyFill="1" applyAlignment="1">
      <alignment horizontal="center" vertical="center"/>
    </xf>
    <xf numFmtId="0" fontId="30" fillId="10" borderId="0" xfId="0" applyFont="1" applyFill="1" applyAlignment="1">
      <alignment horizontal="center" vertical="center"/>
    </xf>
    <xf numFmtId="3" fontId="30" fillId="10" borderId="0" xfId="0" applyNumberFormat="1" applyFont="1" applyFill="1" applyAlignment="1">
      <alignment horizontal="center" vertical="center"/>
    </xf>
    <xf numFmtId="3" fontId="30" fillId="0" borderId="2" xfId="0" applyNumberFormat="1" applyFont="1" applyBorder="1"/>
    <xf numFmtId="10" fontId="39" fillId="7" borderId="2" xfId="0" applyNumberFormat="1" applyFont="1" applyFill="1" applyBorder="1" applyAlignment="1">
      <alignment horizontal="right" vertical="center"/>
    </xf>
    <xf numFmtId="0" fontId="0" fillId="0" borderId="0" xfId="0"/>
    <xf numFmtId="0" fontId="0" fillId="0" borderId="0" xfId="0"/>
    <xf numFmtId="17" fontId="0" fillId="0" borderId="0" xfId="0" applyNumberFormat="1"/>
    <xf numFmtId="165" fontId="0" fillId="0" borderId="0" xfId="52" applyNumberFormat="1" applyFont="1"/>
    <xf numFmtId="10" fontId="0" fillId="0" borderId="0" xfId="52" applyNumberFormat="1" applyFont="1"/>
    <xf numFmtId="3" fontId="0" fillId="0" borderId="0" xfId="0" applyNumberFormat="1"/>
    <xf numFmtId="0" fontId="0" fillId="0" borderId="0" xfId="0"/>
    <xf numFmtId="0" fontId="5" fillId="0" borderId="0" xfId="53"/>
    <xf numFmtId="0" fontId="41" fillId="16" borderId="5" xfId="53" applyFont="1" applyFill="1" applyBorder="1" applyAlignment="1">
      <alignment horizontal="center" vertical="center"/>
    </xf>
    <xf numFmtId="0" fontId="19" fillId="0" borderId="5" xfId="53" applyFont="1" applyBorder="1" applyAlignment="1">
      <alignment horizontal="center"/>
    </xf>
    <xf numFmtId="166" fontId="19" fillId="0" borderId="5" xfId="54" applyNumberFormat="1" applyFont="1" applyBorder="1" applyAlignment="1"/>
    <xf numFmtId="1" fontId="19" fillId="0" borderId="5" xfId="53" applyNumberFormat="1" applyFont="1" applyBorder="1" applyAlignment="1">
      <alignment horizontal="center"/>
    </xf>
    <xf numFmtId="166" fontId="19" fillId="0" borderId="5" xfId="54" applyNumberFormat="1" applyFont="1" applyBorder="1" applyAlignment="1">
      <alignment horizontal="center"/>
    </xf>
    <xf numFmtId="0" fontId="19" fillId="17" borderId="5" xfId="53" applyFont="1" applyFill="1" applyBorder="1" applyAlignment="1">
      <alignment horizontal="center"/>
    </xf>
    <xf numFmtId="166" fontId="19" fillId="17" borderId="5" xfId="54" applyNumberFormat="1" applyFont="1" applyFill="1" applyBorder="1" applyAlignment="1"/>
    <xf numFmtId="1" fontId="19" fillId="17" borderId="5" xfId="53" applyNumberFormat="1" applyFont="1" applyFill="1" applyBorder="1" applyAlignment="1">
      <alignment horizontal="center"/>
    </xf>
    <xf numFmtId="166" fontId="19" fillId="17" borderId="5" xfId="54" applyNumberFormat="1" applyFont="1" applyFill="1" applyBorder="1" applyAlignment="1">
      <alignment horizontal="center"/>
    </xf>
    <xf numFmtId="10" fontId="0" fillId="0" borderId="0" xfId="55" applyNumberFormat="1" applyFont="1"/>
    <xf numFmtId="0" fontId="29" fillId="7" borderId="5" xfId="53" applyFont="1" applyFill="1" applyBorder="1" applyAlignment="1">
      <alignment horizontal="center"/>
    </xf>
    <xf numFmtId="166" fontId="29" fillId="7" borderId="5" xfId="54" applyNumberFormat="1" applyFont="1" applyFill="1" applyBorder="1" applyAlignment="1"/>
    <xf numFmtId="43" fontId="29" fillId="7" borderId="5" xfId="54" applyFont="1" applyFill="1" applyBorder="1" applyAlignment="1"/>
    <xf numFmtId="1" fontId="29" fillId="7" borderId="5" xfId="53" applyNumberFormat="1" applyFont="1" applyFill="1" applyBorder="1" applyAlignment="1">
      <alignment horizontal="center"/>
    </xf>
    <xf numFmtId="166" fontId="29" fillId="7" borderId="5" xfId="54" applyNumberFormat="1" applyFont="1" applyFill="1" applyBorder="1" applyAlignment="1">
      <alignment horizontal="center"/>
    </xf>
    <xf numFmtId="0" fontId="19" fillId="0" borderId="0" xfId="53" applyFont="1" applyAlignment="1">
      <alignment vertical="center"/>
    </xf>
    <xf numFmtId="0" fontId="18" fillId="0" borderId="5" xfId="53" applyFont="1" applyFill="1" applyBorder="1" applyAlignment="1">
      <alignment horizontal="center" vertical="center"/>
    </xf>
    <xf numFmtId="0" fontId="18" fillId="0" borderId="5" xfId="53" applyFont="1" applyFill="1" applyBorder="1" applyAlignment="1">
      <alignment horizontal="center" vertical="center" wrapText="1"/>
    </xf>
    <xf numFmtId="9" fontId="18" fillId="0" borderId="5" xfId="53" applyNumberFormat="1" applyFont="1" applyFill="1" applyBorder="1" applyAlignment="1">
      <alignment horizontal="center" vertical="center" wrapText="1"/>
    </xf>
    <xf numFmtId="9" fontId="19" fillId="0" borderId="5" xfId="55" applyFont="1" applyBorder="1" applyAlignment="1">
      <alignment horizontal="center"/>
    </xf>
    <xf numFmtId="9" fontId="19" fillId="17" borderId="5" xfId="55" applyFont="1" applyFill="1" applyBorder="1" applyAlignment="1">
      <alignment horizontal="center"/>
    </xf>
    <xf numFmtId="9" fontId="29" fillId="7" borderId="5" xfId="55" applyFont="1" applyFill="1" applyBorder="1" applyAlignment="1">
      <alignment horizontal="center"/>
    </xf>
    <xf numFmtId="0" fontId="35" fillId="0" borderId="5" xfId="53" applyFont="1" applyBorder="1" applyAlignment="1">
      <alignment horizontal="center" vertical="center"/>
    </xf>
    <xf numFmtId="9" fontId="35" fillId="0" borderId="5" xfId="53" applyNumberFormat="1" applyFont="1" applyBorder="1" applyAlignment="1">
      <alignment horizontal="center" vertical="center"/>
    </xf>
    <xf numFmtId="0" fontId="35" fillId="6" borderId="5" xfId="53" applyFont="1" applyFill="1" applyBorder="1" applyAlignment="1">
      <alignment horizontal="center" vertical="center"/>
    </xf>
    <xf numFmtId="9" fontId="35" fillId="6" borderId="5" xfId="53" applyNumberFormat="1" applyFont="1" applyFill="1" applyBorder="1" applyAlignment="1">
      <alignment horizontal="center" vertical="center"/>
    </xf>
    <xf numFmtId="0" fontId="35" fillId="0" borderId="5" xfId="53" applyFont="1" applyBorder="1" applyAlignment="1">
      <alignment horizontal="justify" vertical="center"/>
    </xf>
    <xf numFmtId="0" fontId="36" fillId="7" borderId="5" xfId="53" applyFont="1" applyFill="1" applyBorder="1" applyAlignment="1">
      <alignment horizontal="center" vertical="center"/>
    </xf>
    <xf numFmtId="10" fontId="36" fillId="7" borderId="5" xfId="53" applyNumberFormat="1" applyFont="1" applyFill="1" applyBorder="1" applyAlignment="1">
      <alignment horizontal="center" vertical="center"/>
    </xf>
    <xf numFmtId="0" fontId="43" fillId="16" borderId="0" xfId="53" applyFont="1" applyFill="1"/>
    <xf numFmtId="0" fontId="43" fillId="16" borderId="0" xfId="53" applyFont="1" applyFill="1" applyAlignment="1">
      <alignment horizontal="center" vertical="center"/>
    </xf>
    <xf numFmtId="0" fontId="43" fillId="16" borderId="0" xfId="53" applyFont="1" applyFill="1" applyAlignment="1">
      <alignment horizontal="center" vertical="center" wrapText="1"/>
    </xf>
    <xf numFmtId="0" fontId="44" fillId="17" borderId="0" xfId="53" applyFont="1" applyFill="1" applyAlignment="1">
      <alignment horizontal="center" vertical="center"/>
    </xf>
    <xf numFmtId="166" fontId="44" fillId="17" borderId="0" xfId="54" applyNumberFormat="1" applyFont="1" applyFill="1" applyAlignment="1">
      <alignment horizontal="center" vertical="center"/>
    </xf>
    <xf numFmtId="0" fontId="44" fillId="0" borderId="0" xfId="53" applyFont="1" applyAlignment="1">
      <alignment horizontal="center" vertical="center"/>
    </xf>
    <xf numFmtId="166" fontId="44" fillId="0" borderId="0" xfId="54" applyNumberFormat="1" applyFont="1" applyAlignment="1">
      <alignment horizontal="center" vertical="center"/>
    </xf>
    <xf numFmtId="0" fontId="0" fillId="0" borderId="0" xfId="0" applyAlignment="1">
      <alignment horizontal="left" vertical="center"/>
    </xf>
    <xf numFmtId="0" fontId="0" fillId="0" borderId="0" xfId="53" applyFont="1" applyAlignment="1">
      <alignment vertical="center"/>
    </xf>
    <xf numFmtId="0" fontId="0" fillId="0" borderId="0" xfId="53" applyFont="1" applyAlignment="1">
      <alignment horizontal="left" vertical="center"/>
    </xf>
    <xf numFmtId="0" fontId="45" fillId="0" borderId="0" xfId="56"/>
    <xf numFmtId="2" fontId="45" fillId="0" borderId="0" xfId="56" applyNumberFormat="1"/>
    <xf numFmtId="14" fontId="45" fillId="0" borderId="0" xfId="56" applyNumberFormat="1" applyBorder="1"/>
    <xf numFmtId="2" fontId="45" fillId="0" borderId="0" xfId="56" applyNumberFormat="1" applyBorder="1"/>
    <xf numFmtId="43" fontId="0" fillId="0" borderId="0" xfId="57" applyFont="1"/>
    <xf numFmtId="43" fontId="0" fillId="0" borderId="0" xfId="57" applyNumberFormat="1" applyFont="1" applyBorder="1"/>
    <xf numFmtId="43" fontId="0" fillId="0" borderId="0" xfId="58" applyNumberFormat="1" applyFont="1"/>
    <xf numFmtId="43" fontId="0" fillId="0" borderId="0" xfId="57" applyFont="1" applyBorder="1"/>
    <xf numFmtId="166" fontId="0" fillId="0" borderId="0" xfId="57" applyNumberFormat="1" applyFont="1"/>
    <xf numFmtId="10" fontId="0" fillId="0" borderId="0" xfId="58" applyNumberFormat="1" applyFont="1"/>
    <xf numFmtId="0" fontId="21" fillId="0" borderId="0" xfId="56" applyFont="1"/>
    <xf numFmtId="43" fontId="0" fillId="0" borderId="0" xfId="57" applyNumberFormat="1" applyFont="1"/>
    <xf numFmtId="43" fontId="45" fillId="0" borderId="0" xfId="56" applyNumberFormat="1"/>
    <xf numFmtId="0" fontId="34" fillId="4" borderId="0" xfId="56" applyFont="1" applyFill="1" applyAlignment="1">
      <alignment horizontal="center" vertical="center"/>
    </xf>
    <xf numFmtId="0" fontId="34" fillId="4" borderId="0" xfId="56" applyFont="1" applyFill="1" applyAlignment="1">
      <alignment horizontal="center" vertical="center" wrapText="1"/>
    </xf>
    <xf numFmtId="0" fontId="46" fillId="9" borderId="1" xfId="56" applyFont="1" applyFill="1" applyBorder="1" applyAlignment="1">
      <alignment horizontal="left" vertical="center"/>
    </xf>
    <xf numFmtId="43" fontId="46" fillId="12" borderId="1" xfId="57" applyNumberFormat="1" applyFont="1" applyFill="1" applyBorder="1" applyAlignment="1">
      <alignment horizontal="right" vertical="center"/>
    </xf>
    <xf numFmtId="9" fontId="46" fillId="12" borderId="1" xfId="56" applyNumberFormat="1" applyFont="1" applyFill="1" applyBorder="1" applyAlignment="1">
      <alignment horizontal="right" vertical="center"/>
    </xf>
    <xf numFmtId="0" fontId="46" fillId="12" borderId="1" xfId="56" applyFont="1" applyFill="1" applyBorder="1" applyAlignment="1">
      <alignment horizontal="right" vertical="center" wrapText="1"/>
    </xf>
    <xf numFmtId="0" fontId="46" fillId="9" borderId="0" xfId="56" applyFont="1" applyFill="1" applyBorder="1" applyAlignment="1">
      <alignment horizontal="left" vertical="center"/>
    </xf>
    <xf numFmtId="43" fontId="46" fillId="0" borderId="0" xfId="57" applyNumberFormat="1" applyFont="1" applyBorder="1" applyAlignment="1">
      <alignment horizontal="right" vertical="center"/>
    </xf>
    <xf numFmtId="9" fontId="46" fillId="0" borderId="0" xfId="56" applyNumberFormat="1" applyFont="1" applyBorder="1" applyAlignment="1">
      <alignment horizontal="right" vertical="center" wrapText="1"/>
    </xf>
    <xf numFmtId="0" fontId="46" fillId="9" borderId="0" xfId="56" applyFont="1" applyFill="1" applyAlignment="1">
      <alignment horizontal="left" vertical="center"/>
    </xf>
    <xf numFmtId="43" fontId="18" fillId="0" borderId="0" xfId="57" applyNumberFormat="1" applyFont="1" applyAlignment="1">
      <alignment horizontal="right" vertical="center"/>
    </xf>
    <xf numFmtId="43" fontId="18" fillId="12" borderId="0" xfId="57" applyNumberFormat="1" applyFont="1" applyFill="1" applyAlignment="1">
      <alignment horizontal="right" vertical="center"/>
    </xf>
    <xf numFmtId="43" fontId="18" fillId="0" borderId="1" xfId="57" applyNumberFormat="1" applyFont="1" applyBorder="1" applyAlignment="1">
      <alignment horizontal="right" vertical="center"/>
    </xf>
    <xf numFmtId="2" fontId="0" fillId="0" borderId="0" xfId="59" applyNumberFormat="1" applyFont="1"/>
    <xf numFmtId="0" fontId="45" fillId="0" borderId="0" xfId="56" applyBorder="1" applyAlignment="1">
      <alignment horizontal="left"/>
    </xf>
    <xf numFmtId="43" fontId="0" fillId="0" borderId="0" xfId="57" applyNumberFormat="1" applyFont="1" applyBorder="1" applyAlignment="1">
      <alignment horizontal="right"/>
    </xf>
    <xf numFmtId="0" fontId="21" fillId="0" borderId="0" xfId="56" applyFont="1" applyBorder="1" applyAlignment="1">
      <alignment horizontal="left"/>
    </xf>
    <xf numFmtId="0" fontId="45" fillId="18" borderId="0" xfId="56" applyFill="1" applyBorder="1" applyAlignment="1">
      <alignment horizontal="left"/>
    </xf>
    <xf numFmtId="43" fontId="0" fillId="18" borderId="0" xfId="57" applyNumberFormat="1" applyFont="1" applyFill="1" applyBorder="1" applyAlignment="1">
      <alignment horizontal="right"/>
    </xf>
    <xf numFmtId="0" fontId="20" fillId="0" borderId="0" xfId="21"/>
    <xf numFmtId="167" fontId="20" fillId="0" borderId="0" xfId="21" applyNumberFormat="1"/>
    <xf numFmtId="2" fontId="20" fillId="0" borderId="0" xfId="21" applyNumberFormat="1"/>
    <xf numFmtId="165" fontId="0" fillId="0" borderId="0" xfId="60" applyNumberFormat="1" applyFont="1"/>
    <xf numFmtId="43" fontId="0" fillId="0" borderId="0" xfId="18" applyFont="1"/>
    <xf numFmtId="10" fontId="0" fillId="0" borderId="0" xfId="60" applyNumberFormat="1" applyFont="1"/>
    <xf numFmtId="14" fontId="0" fillId="0" borderId="0" xfId="0" applyNumberFormat="1"/>
    <xf numFmtId="0" fontId="18" fillId="0" borderId="0" xfId="56" applyFont="1"/>
    <xf numFmtId="14" fontId="18" fillId="0" borderId="0" xfId="56" applyNumberFormat="1" applyFont="1" applyBorder="1"/>
    <xf numFmtId="1" fontId="18" fillId="0" borderId="0" xfId="56" applyNumberFormat="1" applyFont="1" applyBorder="1"/>
    <xf numFmtId="166" fontId="18" fillId="0" borderId="0" xfId="57" applyNumberFormat="1" applyFont="1" applyBorder="1"/>
    <xf numFmtId="4" fontId="45" fillId="0" borderId="0" xfId="56" applyNumberFormat="1"/>
    <xf numFmtId="43" fontId="18" fillId="0" borderId="0" xfId="57" applyFont="1"/>
    <xf numFmtId="166" fontId="18" fillId="0" borderId="0" xfId="56" applyNumberFormat="1" applyFont="1"/>
    <xf numFmtId="10" fontId="18" fillId="0" borderId="0" xfId="58" applyNumberFormat="1" applyFont="1"/>
    <xf numFmtId="10" fontId="0" fillId="0" borderId="0" xfId="58" applyNumberFormat="1" applyFont="1" applyBorder="1"/>
    <xf numFmtId="0" fontId="0" fillId="0" borderId="0" xfId="0"/>
    <xf numFmtId="165" fontId="0" fillId="0" borderId="0" xfId="24" applyNumberFormat="1" applyFont="1"/>
    <xf numFmtId="167" fontId="0" fillId="0" borderId="0" xfId="24" applyNumberFormat="1" applyFont="1"/>
    <xf numFmtId="0" fontId="0" fillId="0" borderId="0" xfId="0" applyAlignment="1">
      <alignment horizontal="center" vertical="center"/>
    </xf>
    <xf numFmtId="167" fontId="0" fillId="0" borderId="0" xfId="0" applyNumberFormat="1" applyAlignment="1">
      <alignment horizontal="center" vertical="center"/>
    </xf>
    <xf numFmtId="0" fontId="0" fillId="0" borderId="0" xfId="0" applyFont="1"/>
    <xf numFmtId="0" fontId="0" fillId="0" borderId="0" xfId="0" applyFont="1" applyAlignment="1"/>
    <xf numFmtId="168" fontId="0" fillId="0" borderId="0" xfId="0" applyNumberFormat="1"/>
    <xf numFmtId="169" fontId="0" fillId="0" borderId="0" xfId="0" applyNumberFormat="1" applyFont="1" applyFill="1"/>
    <xf numFmtId="169" fontId="0" fillId="0" borderId="0" xfId="0" applyNumberFormat="1"/>
    <xf numFmtId="167" fontId="0" fillId="0" borderId="0" xfId="0" applyNumberFormat="1"/>
    <xf numFmtId="0" fontId="48" fillId="0" borderId="0" xfId="0" applyFont="1" applyAlignment="1">
      <alignment horizontal="left" vertical="center"/>
    </xf>
    <xf numFmtId="0" fontId="48" fillId="0" borderId="0" xfId="0" applyFont="1" applyAlignment="1">
      <alignment horizontal="left"/>
    </xf>
    <xf numFmtId="0" fontId="47" fillId="0" borderId="0" xfId="0" applyFont="1" applyAlignment="1">
      <alignment vertical="center" wrapText="1"/>
    </xf>
    <xf numFmtId="0" fontId="32" fillId="5" borderId="7" xfId="0" applyFont="1" applyFill="1" applyBorder="1" applyAlignment="1">
      <alignment horizontal="left" vertical="center"/>
    </xf>
    <xf numFmtId="0" fontId="32" fillId="5" borderId="0" xfId="0" applyFont="1" applyFill="1" applyAlignment="1">
      <alignment horizontal="center" vertical="center"/>
    </xf>
    <xf numFmtId="0" fontId="32" fillId="5" borderId="8" xfId="0" applyFont="1" applyFill="1" applyBorder="1" applyAlignment="1">
      <alignment horizontal="center" vertical="center"/>
    </xf>
    <xf numFmtId="9" fontId="32" fillId="5" borderId="0" xfId="0" applyNumberFormat="1" applyFont="1" applyFill="1" applyAlignment="1">
      <alignment horizontal="center" vertical="center"/>
    </xf>
    <xf numFmtId="0" fontId="50" fillId="5" borderId="8" xfId="0" applyFont="1" applyFill="1" applyBorder="1" applyAlignment="1">
      <alignment horizontal="center" vertical="center"/>
    </xf>
    <xf numFmtId="0" fontId="50" fillId="5" borderId="0" xfId="0" applyFont="1" applyFill="1" applyAlignment="1">
      <alignment horizontal="center" vertical="center"/>
    </xf>
    <xf numFmtId="0" fontId="32" fillId="5" borderId="12" xfId="0" applyFont="1" applyFill="1" applyBorder="1" applyAlignment="1">
      <alignment horizontal="center" vertical="center"/>
    </xf>
    <xf numFmtId="0" fontId="33" fillId="6" borderId="9" xfId="0" applyFont="1" applyFill="1" applyBorder="1" applyAlignment="1">
      <alignment horizontal="left" vertical="center" wrapText="1"/>
    </xf>
    <xf numFmtId="0" fontId="33" fillId="6" borderId="10" xfId="0" applyFont="1" applyFill="1" applyBorder="1" applyAlignment="1">
      <alignment horizontal="center" vertical="center" wrapText="1"/>
    </xf>
    <xf numFmtId="4" fontId="33" fillId="20" borderId="12" xfId="0" applyNumberFormat="1" applyFont="1" applyFill="1" applyBorder="1" applyAlignment="1">
      <alignment horizontal="center" vertical="center" wrapText="1"/>
    </xf>
    <xf numFmtId="10" fontId="33" fillId="6" borderId="10" xfId="0" applyNumberFormat="1" applyFont="1" applyFill="1" applyBorder="1" applyAlignment="1">
      <alignment horizontal="center" vertical="center" wrapText="1"/>
    </xf>
    <xf numFmtId="0" fontId="0" fillId="0" borderId="0" xfId="0"/>
    <xf numFmtId="0" fontId="0" fillId="0" borderId="0" xfId="0" applyAlignment="1">
      <alignment horizontal="center"/>
    </xf>
    <xf numFmtId="0" fontId="52" fillId="0" borderId="0" xfId="11" applyFont="1" applyFill="1" applyBorder="1"/>
    <xf numFmtId="0" fontId="24" fillId="0" borderId="0" xfId="11"/>
    <xf numFmtId="169" fontId="52" fillId="0" borderId="0" xfId="11" applyNumberFormat="1" applyFont="1" applyFill="1" applyBorder="1"/>
    <xf numFmtId="0" fontId="53" fillId="21" borderId="0" xfId="0" applyFont="1" applyFill="1" applyAlignment="1">
      <alignment horizontal="center" vertical="center" wrapText="1"/>
    </xf>
    <xf numFmtId="0" fontId="38" fillId="22" borderId="0" xfId="0" applyFont="1" applyFill="1" applyAlignment="1">
      <alignment horizontal="left" vertical="center"/>
    </xf>
    <xf numFmtId="0" fontId="38" fillId="5" borderId="0" xfId="0" applyFont="1" applyFill="1" applyAlignment="1">
      <alignment horizontal="left" vertical="center"/>
    </xf>
    <xf numFmtId="3" fontId="38" fillId="5" borderId="0" xfId="0" applyNumberFormat="1" applyFont="1" applyFill="1" applyAlignment="1">
      <alignment horizontal="left" vertical="center"/>
    </xf>
    <xf numFmtId="0" fontId="38" fillId="10" borderId="0" xfId="0" applyFont="1" applyFill="1" applyAlignment="1">
      <alignment horizontal="left" vertical="center"/>
    </xf>
    <xf numFmtId="0" fontId="39" fillId="22" borderId="0" xfId="0" applyFont="1" applyFill="1" applyAlignment="1">
      <alignment horizontal="left" vertical="center"/>
    </xf>
    <xf numFmtId="0" fontId="39" fillId="23" borderId="0" xfId="0" applyFont="1" applyFill="1" applyAlignment="1">
      <alignment horizontal="left" vertical="center"/>
    </xf>
    <xf numFmtId="3" fontId="39" fillId="23" borderId="0" xfId="0" applyNumberFormat="1" applyFont="1" applyFill="1" applyAlignment="1">
      <alignment horizontal="left" vertical="center"/>
    </xf>
    <xf numFmtId="0" fontId="39" fillId="5" borderId="0" xfId="0" applyFont="1" applyFill="1" applyAlignment="1">
      <alignment horizontal="left" vertical="center"/>
    </xf>
    <xf numFmtId="0" fontId="0" fillId="0" borderId="0" xfId="0" applyAlignment="1">
      <alignment vertical="center"/>
    </xf>
    <xf numFmtId="0" fontId="2" fillId="0" borderId="0" xfId="66"/>
    <xf numFmtId="17" fontId="2" fillId="0" borderId="0" xfId="66" applyNumberFormat="1"/>
    <xf numFmtId="10" fontId="0" fillId="0" borderId="0" xfId="67" applyNumberFormat="1" applyFont="1"/>
    <xf numFmtId="0" fontId="51" fillId="0" borderId="13" xfId="66" applyFont="1" applyBorder="1" applyAlignment="1">
      <alignment horizontal="left"/>
    </xf>
    <xf numFmtId="0" fontId="2" fillId="0" borderId="0" xfId="66" applyAlignment="1">
      <alignment horizontal="left" indent="1"/>
    </xf>
    <xf numFmtId="0" fontId="0" fillId="0" borderId="0" xfId="68" applyNumberFormat="1" applyFont="1"/>
    <xf numFmtId="10" fontId="2" fillId="0" borderId="0" xfId="66" applyNumberFormat="1"/>
    <xf numFmtId="0" fontId="0" fillId="0" borderId="0" xfId="67" applyNumberFormat="1" applyFont="1"/>
    <xf numFmtId="166" fontId="0" fillId="0" borderId="0" xfId="68" applyNumberFormat="1" applyFont="1"/>
    <xf numFmtId="0" fontId="35" fillId="0" borderId="0" xfId="66" applyFont="1" applyAlignment="1">
      <alignment horizontal="left" vertical="center"/>
    </xf>
    <xf numFmtId="0" fontId="51" fillId="0" borderId="0" xfId="66" applyFont="1" applyAlignment="1">
      <alignment horizontal="center"/>
    </xf>
    <xf numFmtId="0" fontId="51" fillId="0" borderId="0" xfId="66" applyFont="1" applyAlignment="1">
      <alignment vertical="center"/>
    </xf>
    <xf numFmtId="17" fontId="42" fillId="0" borderId="0" xfId="66" applyNumberFormat="1" applyFont="1" applyFill="1" applyBorder="1" applyAlignment="1">
      <alignment horizontal="left" vertical="center" wrapText="1" indent="1"/>
    </xf>
    <xf numFmtId="2" fontId="2" fillId="0" borderId="0" xfId="66" applyNumberFormat="1"/>
    <xf numFmtId="2" fontId="2" fillId="0" borderId="0" xfId="66" applyNumberFormat="1" applyFont="1" applyFill="1" applyBorder="1" applyAlignment="1">
      <alignment horizontal="center" vertical="center" wrapText="1"/>
    </xf>
    <xf numFmtId="170" fontId="2" fillId="0" borderId="0" xfId="66" applyNumberFormat="1"/>
    <xf numFmtId="0" fontId="2" fillId="0" borderId="0" xfId="66" applyAlignment="1">
      <alignment wrapText="1"/>
    </xf>
    <xf numFmtId="0" fontId="51" fillId="0" borderId="0" xfId="66" applyFont="1"/>
    <xf numFmtId="165" fontId="0" fillId="2" borderId="0" xfId="67" applyNumberFormat="1" applyFont="1" applyFill="1"/>
    <xf numFmtId="2" fontId="2" fillId="2" borderId="0" xfId="66" applyNumberFormat="1" applyFill="1"/>
    <xf numFmtId="2" fontId="51" fillId="0" borderId="0" xfId="66" applyNumberFormat="1" applyFont="1"/>
    <xf numFmtId="0" fontId="2" fillId="0" borderId="0" xfId="66" applyAlignment="1">
      <alignment horizontal="center"/>
    </xf>
    <xf numFmtId="0" fontId="2" fillId="0" borderId="0" xfId="66" applyFont="1" applyFill="1" applyBorder="1" applyAlignment="1">
      <alignment vertical="center" wrapText="1"/>
    </xf>
    <xf numFmtId="2" fontId="2" fillId="0" borderId="0" xfId="66" applyNumberFormat="1" applyFont="1" applyFill="1" applyBorder="1" applyAlignment="1">
      <alignment horizontal="left" vertical="center" wrapText="1"/>
    </xf>
    <xf numFmtId="0" fontId="51" fillId="0" borderId="0" xfId="66" applyFont="1" applyFill="1" applyBorder="1" applyAlignment="1">
      <alignment vertical="center" wrapText="1"/>
    </xf>
    <xf numFmtId="2" fontId="51" fillId="0" borderId="0" xfId="66" applyNumberFormat="1" applyFont="1" applyFill="1" applyBorder="1" applyAlignment="1">
      <alignment horizontal="left" vertical="center" wrapText="1"/>
    </xf>
    <xf numFmtId="0" fontId="19" fillId="0" borderId="0" xfId="66" applyFont="1"/>
    <xf numFmtId="0" fontId="46" fillId="0" borderId="0" xfId="66" applyFont="1"/>
    <xf numFmtId="0" fontId="29" fillId="0" borderId="0" xfId="66" applyFont="1"/>
    <xf numFmtId="2" fontId="19" fillId="2" borderId="0" xfId="66" applyNumberFormat="1" applyFont="1" applyFill="1" applyAlignment="1">
      <alignment vertical="center"/>
    </xf>
    <xf numFmtId="2" fontId="19" fillId="2" borderId="0" xfId="66" applyNumberFormat="1" applyFont="1" applyFill="1"/>
    <xf numFmtId="2" fontId="19" fillId="0" borderId="0" xfId="66" applyNumberFormat="1" applyFont="1"/>
    <xf numFmtId="0" fontId="19" fillId="2" borderId="0" xfId="66" applyFont="1" applyFill="1"/>
    <xf numFmtId="0" fontId="54" fillId="0" borderId="0" xfId="11" applyFont="1"/>
    <xf numFmtId="0" fontId="0" fillId="0" borderId="0" xfId="66" applyFont="1"/>
    <xf numFmtId="171" fontId="0" fillId="0" borderId="0" xfId="65" applyNumberFormat="1" applyFont="1"/>
    <xf numFmtId="3" fontId="20" fillId="0" borderId="0" xfId="21" applyNumberFormat="1"/>
    <xf numFmtId="3" fontId="20" fillId="0" borderId="0" xfId="21" applyNumberFormat="1" applyFont="1"/>
    <xf numFmtId="0" fontId="35" fillId="0" borderId="0" xfId="21" applyFont="1"/>
    <xf numFmtId="0" fontId="19" fillId="0" borderId="0" xfId="0" applyFont="1" applyAlignment="1">
      <alignment horizontal="justify" vertical="center"/>
    </xf>
    <xf numFmtId="0" fontId="19" fillId="0" borderId="0" xfId="0" applyFont="1"/>
    <xf numFmtId="3" fontId="35" fillId="0" borderId="0" xfId="21" applyNumberFormat="1" applyFont="1"/>
    <xf numFmtId="0" fontId="2" fillId="24" borderId="5" xfId="66" applyFill="1" applyBorder="1"/>
    <xf numFmtId="0" fontId="2" fillId="0" borderId="5" xfId="66" applyBorder="1"/>
    <xf numFmtId="0" fontId="2" fillId="24" borderId="0" xfId="66" applyFill="1" applyBorder="1"/>
    <xf numFmtId="0" fontId="2" fillId="0" borderId="0" xfId="66" applyBorder="1"/>
    <xf numFmtId="2" fontId="2" fillId="0" borderId="0" xfId="66" applyNumberFormat="1" applyBorder="1"/>
    <xf numFmtId="1" fontId="20" fillId="0" borderId="0" xfId="21" applyNumberFormat="1"/>
    <xf numFmtId="0" fontId="37" fillId="4" borderId="0" xfId="21" applyFont="1" applyFill="1" applyAlignment="1">
      <alignment horizontal="center" vertical="center" wrapText="1"/>
    </xf>
    <xf numFmtId="0" fontId="39" fillId="9" borderId="0" xfId="21" applyFont="1" applyFill="1" applyAlignment="1">
      <alignment horizontal="left" vertical="center" wrapText="1"/>
    </xf>
    <xf numFmtId="165" fontId="38" fillId="6" borderId="0" xfId="21" applyNumberFormat="1" applyFont="1" applyFill="1" applyAlignment="1">
      <alignment horizontal="center" vertical="center" wrapText="1"/>
    </xf>
    <xf numFmtId="3" fontId="38" fillId="6" borderId="0" xfId="21" applyNumberFormat="1" applyFont="1" applyFill="1" applyAlignment="1">
      <alignment horizontal="center" vertical="center" wrapText="1"/>
    </xf>
    <xf numFmtId="165" fontId="38" fillId="5" borderId="0" xfId="21" applyNumberFormat="1" applyFont="1" applyFill="1" applyAlignment="1">
      <alignment horizontal="center" vertical="center" wrapText="1"/>
    </xf>
    <xf numFmtId="3" fontId="38" fillId="5" borderId="0" xfId="21" applyNumberFormat="1" applyFont="1" applyFill="1" applyAlignment="1">
      <alignment horizontal="center" vertical="center" wrapText="1"/>
    </xf>
    <xf numFmtId="0" fontId="39" fillId="10" borderId="0" xfId="21" applyFont="1" applyFill="1" applyAlignment="1">
      <alignment horizontal="center" vertical="center" wrapText="1"/>
    </xf>
    <xf numFmtId="165" fontId="39" fillId="10" borderId="0" xfId="21" applyNumberFormat="1" applyFont="1" applyFill="1" applyAlignment="1">
      <alignment horizontal="center" vertical="center" wrapText="1"/>
    </xf>
    <xf numFmtId="3" fontId="39" fillId="10" borderId="0" xfId="21" applyNumberFormat="1" applyFont="1" applyFill="1" applyAlignment="1">
      <alignment horizontal="center" vertical="center" wrapText="1"/>
    </xf>
    <xf numFmtId="0" fontId="21" fillId="0" borderId="0" xfId="19"/>
    <xf numFmtId="0" fontId="55" fillId="13" borderId="0" xfId="19" applyFont="1" applyFill="1" applyAlignment="1">
      <alignment horizontal="center" vertical="center" wrapText="1"/>
    </xf>
    <xf numFmtId="0" fontId="55" fillId="13" borderId="16" xfId="19" applyFont="1" applyFill="1" applyBorder="1" applyAlignment="1">
      <alignment horizontal="center" vertical="center" wrapText="1"/>
    </xf>
    <xf numFmtId="0" fontId="56" fillId="9" borderId="0" xfId="19" applyFont="1" applyFill="1" applyAlignment="1">
      <alignment horizontal="center" vertical="center" wrapText="1"/>
    </xf>
    <xf numFmtId="10" fontId="57" fillId="25" borderId="0" xfId="20" applyNumberFormat="1" applyFont="1" applyFill="1" applyAlignment="1">
      <alignment horizontal="center" vertical="center" wrapText="1"/>
    </xf>
    <xf numFmtId="10" fontId="57" fillId="25" borderId="16" xfId="20" applyNumberFormat="1" applyFont="1" applyFill="1" applyBorder="1" applyAlignment="1">
      <alignment horizontal="center" vertical="center" wrapText="1"/>
    </xf>
    <xf numFmtId="10" fontId="57" fillId="26" borderId="0" xfId="20" applyNumberFormat="1" applyFont="1" applyFill="1" applyAlignment="1">
      <alignment horizontal="center" vertical="center" wrapText="1"/>
    </xf>
    <xf numFmtId="10" fontId="57" fillId="26" borderId="16" xfId="20" applyNumberFormat="1" applyFont="1" applyFill="1" applyBorder="1" applyAlignment="1">
      <alignment horizontal="center" vertical="center" wrapText="1"/>
    </xf>
    <xf numFmtId="2" fontId="21" fillId="0" borderId="0" xfId="19" applyNumberFormat="1"/>
    <xf numFmtId="0" fontId="51" fillId="24" borderId="5" xfId="66" applyFont="1" applyFill="1" applyBorder="1"/>
    <xf numFmtId="0" fontId="19" fillId="0" borderId="0" xfId="66" applyFont="1" applyBorder="1"/>
    <xf numFmtId="0" fontId="19" fillId="9" borderId="0" xfId="66" applyFont="1" applyFill="1" applyBorder="1"/>
    <xf numFmtId="0" fontId="29" fillId="24" borderId="0" xfId="66" applyFont="1" applyFill="1" applyBorder="1"/>
    <xf numFmtId="172" fontId="29" fillId="24" borderId="0" xfId="66" applyNumberFormat="1" applyFont="1" applyFill="1" applyBorder="1"/>
    <xf numFmtId="0" fontId="51" fillId="24" borderId="0" xfId="66" applyFont="1" applyFill="1" applyBorder="1"/>
    <xf numFmtId="0" fontId="0" fillId="0" borderId="0" xfId="0"/>
    <xf numFmtId="0" fontId="58" fillId="0" borderId="0" xfId="21" applyFont="1"/>
    <xf numFmtId="0" fontId="17" fillId="0" borderId="0" xfId="1" applyAlignment="1">
      <alignment horizontal="justify" vertical="center"/>
    </xf>
    <xf numFmtId="0" fontId="17" fillId="0" borderId="0" xfId="1" applyAlignment="1">
      <alignment horizontal="left"/>
    </xf>
    <xf numFmtId="0" fontId="59" fillId="9" borderId="0" xfId="0" applyFont="1" applyFill="1" applyBorder="1" applyAlignment="1">
      <alignment horizontal="center" vertical="center"/>
    </xf>
    <xf numFmtId="0" fontId="59" fillId="0" borderId="0" xfId="0" applyFont="1" applyFill="1" applyBorder="1"/>
    <xf numFmtId="3" fontId="44" fillId="0" borderId="0" xfId="0" applyNumberFormat="1" applyFont="1" applyFill="1" applyBorder="1"/>
    <xf numFmtId="165" fontId="44" fillId="0" borderId="0" xfId="52" applyNumberFormat="1" applyFont="1" applyFill="1" applyBorder="1" applyAlignment="1">
      <alignment horizontal="center"/>
    </xf>
    <xf numFmtId="0" fontId="59" fillId="14" borderId="0" xfId="0" applyFont="1" applyFill="1" applyBorder="1"/>
    <xf numFmtId="3" fontId="44" fillId="14" borderId="0" xfId="0" applyNumberFormat="1" applyFont="1" applyFill="1" applyBorder="1"/>
    <xf numFmtId="165" fontId="44" fillId="14" borderId="0" xfId="52" applyNumberFormat="1" applyFont="1" applyFill="1" applyBorder="1" applyAlignment="1">
      <alignment horizontal="center"/>
    </xf>
    <xf numFmtId="0" fontId="59" fillId="0" borderId="3" xfId="0" applyFont="1" applyFill="1" applyBorder="1"/>
    <xf numFmtId="3" fontId="40" fillId="0" borderId="3" xfId="0" applyNumberFormat="1" applyFont="1" applyFill="1" applyBorder="1"/>
    <xf numFmtId="165" fontId="40" fillId="0" borderId="3" xfId="52" applyNumberFormat="1" applyFont="1" applyFill="1" applyBorder="1" applyAlignment="1">
      <alignment horizontal="center"/>
    </xf>
    <xf numFmtId="0" fontId="40" fillId="9" borderId="0" xfId="0" applyFont="1" applyFill="1" applyAlignment="1">
      <alignment vertical="center"/>
    </xf>
    <xf numFmtId="165" fontId="19" fillId="0" borderId="0" xfId="52" applyNumberFormat="1" applyFont="1"/>
    <xf numFmtId="0" fontId="59" fillId="17" borderId="0" xfId="0" applyFont="1" applyFill="1" applyBorder="1"/>
    <xf numFmtId="3" fontId="44" fillId="17" borderId="0" xfId="0" applyNumberFormat="1" applyFont="1" applyFill="1" applyBorder="1"/>
    <xf numFmtId="165" fontId="44" fillId="17" borderId="0" xfId="52" applyNumberFormat="1" applyFont="1" applyFill="1" applyBorder="1" applyAlignment="1">
      <alignment horizontal="center"/>
    </xf>
    <xf numFmtId="0" fontId="30" fillId="0" borderId="0" xfId="0" applyFont="1"/>
    <xf numFmtId="17" fontId="30" fillId="0" borderId="0" xfId="0" applyNumberFormat="1" applyFont="1"/>
    <xf numFmtId="3" fontId="30" fillId="0" borderId="0" xfId="0" applyNumberFormat="1" applyFont="1"/>
    <xf numFmtId="0" fontId="30" fillId="0" borderId="0" xfId="0" applyFont="1" applyFill="1"/>
    <xf numFmtId="3" fontId="30" fillId="0" borderId="0" xfId="0" applyNumberFormat="1" applyFont="1" applyFill="1"/>
    <xf numFmtId="165" fontId="30" fillId="0" borderId="0" xfId="52" applyNumberFormat="1" applyFont="1"/>
    <xf numFmtId="166" fontId="0" fillId="0" borderId="0" xfId="65" applyNumberFormat="1" applyFont="1"/>
    <xf numFmtId="17" fontId="30" fillId="0" borderId="0" xfId="0" applyNumberFormat="1" applyFont="1" applyFill="1"/>
    <xf numFmtId="3" fontId="44" fillId="0" borderId="5" xfId="0" applyNumberFormat="1" applyFont="1" applyBorder="1" applyAlignment="1">
      <alignment horizontal="right" wrapText="1"/>
    </xf>
    <xf numFmtId="165" fontId="44" fillId="0" borderId="5" xfId="52" applyNumberFormat="1" applyFont="1" applyBorder="1"/>
    <xf numFmtId="165" fontId="44" fillId="0" borderId="0" xfId="52" applyNumberFormat="1" applyFont="1" applyBorder="1"/>
    <xf numFmtId="3" fontId="44" fillId="0" borderId="0" xfId="0" applyNumberFormat="1" applyFont="1" applyBorder="1" applyAlignment="1">
      <alignment horizontal="right" wrapText="1"/>
    </xf>
    <xf numFmtId="0" fontId="17" fillId="0" borderId="0" xfId="1" applyAlignment="1"/>
    <xf numFmtId="0" fontId="0" fillId="0" borderId="0" xfId="0" applyAlignment="1">
      <alignment horizontal="left"/>
    </xf>
    <xf numFmtId="0" fontId="41" fillId="16" borderId="0" xfId="53" applyFont="1" applyFill="1" applyBorder="1" applyAlignment="1">
      <alignment horizontal="center"/>
    </xf>
    <xf numFmtId="0" fontId="41" fillId="16" borderId="4" xfId="53" applyFont="1" applyFill="1" applyBorder="1" applyAlignment="1">
      <alignment horizontal="center"/>
    </xf>
    <xf numFmtId="0" fontId="41" fillId="16" borderId="0" xfId="53" applyFont="1" applyFill="1" applyBorder="1" applyAlignment="1">
      <alignment horizontal="center" vertical="center" wrapText="1"/>
    </xf>
    <xf numFmtId="0" fontId="41" fillId="16" borderId="4" xfId="53" applyFont="1" applyFill="1" applyBorder="1" applyAlignment="1">
      <alignment horizontal="center" vertical="center" wrapText="1"/>
    </xf>
    <xf numFmtId="0" fontId="17" fillId="3" borderId="0" xfId="1" applyFill="1" applyAlignment="1">
      <alignment horizontal="center"/>
    </xf>
    <xf numFmtId="0" fontId="41" fillId="16" borderId="0" xfId="53" applyFont="1" applyFill="1" applyBorder="1" applyAlignment="1">
      <alignment horizontal="center" vertical="center"/>
    </xf>
    <xf numFmtId="0" fontId="41" fillId="16" borderId="4" xfId="53" applyFont="1" applyFill="1" applyBorder="1" applyAlignment="1">
      <alignment horizontal="center" vertical="center"/>
    </xf>
    <xf numFmtId="0" fontId="34" fillId="8" borderId="0" xfId="53" applyFont="1" applyFill="1" applyAlignment="1">
      <alignment horizontal="center" vertical="center" wrapText="1"/>
    </xf>
    <xf numFmtId="0" fontId="34" fillId="8" borderId="0" xfId="53" applyFont="1" applyFill="1" applyBorder="1" applyAlignment="1">
      <alignment horizontal="center" vertical="center" wrapText="1"/>
    </xf>
    <xf numFmtId="0" fontId="42" fillId="7" borderId="0" xfId="53" applyFont="1" applyFill="1" applyAlignment="1">
      <alignment horizontal="center"/>
    </xf>
    <xf numFmtId="0" fontId="49" fillId="8" borderId="6" xfId="0" applyFont="1" applyFill="1" applyBorder="1" applyAlignment="1">
      <alignment horizontal="center" vertical="center" wrapText="1"/>
    </xf>
    <xf numFmtId="0" fontId="49" fillId="8" borderId="11" xfId="0" applyFont="1" applyFill="1" applyBorder="1" applyAlignment="1">
      <alignment horizontal="center" vertical="center" wrapText="1"/>
    </xf>
    <xf numFmtId="0" fontId="49" fillId="19" borderId="6" xfId="0" applyFont="1" applyFill="1" applyBorder="1" applyAlignment="1">
      <alignment horizontal="center" vertical="center" wrapText="1"/>
    </xf>
    <xf numFmtId="0" fontId="49" fillId="19" borderId="11" xfId="0" applyFont="1" applyFill="1" applyBorder="1" applyAlignment="1">
      <alignment horizontal="center" vertical="center" wrapText="1"/>
    </xf>
    <xf numFmtId="0" fontId="49" fillId="19" borderId="7" xfId="0" applyFont="1" applyFill="1" applyBorder="1" applyAlignment="1">
      <alignment horizontal="center" vertical="center" wrapText="1"/>
    </xf>
    <xf numFmtId="0" fontId="37" fillId="11" borderId="0" xfId="0" applyFont="1" applyFill="1" applyAlignment="1">
      <alignment horizontal="center" vertical="center" wrapText="1"/>
    </xf>
    <xf numFmtId="0" fontId="37" fillId="11" borderId="1" xfId="0" applyFont="1" applyFill="1" applyBorder="1" applyAlignment="1">
      <alignment horizontal="center" vertical="center" wrapText="1"/>
    </xf>
    <xf numFmtId="0" fontId="0" fillId="0" borderId="0" xfId="0"/>
    <xf numFmtId="0" fontId="37" fillId="11" borderId="0" xfId="0" applyFont="1" applyFill="1" applyBorder="1" applyAlignment="1">
      <alignment horizontal="center" vertical="center" wrapText="1"/>
    </xf>
    <xf numFmtId="0" fontId="55" fillId="13" borderId="0" xfId="19" applyFont="1" applyFill="1" applyAlignment="1">
      <alignment horizontal="center" vertical="center"/>
    </xf>
    <xf numFmtId="0" fontId="55" fillId="13" borderId="14" xfId="19" applyFont="1" applyFill="1" applyBorder="1" applyAlignment="1">
      <alignment horizontal="center" vertical="center"/>
    </xf>
    <xf numFmtId="0" fontId="55" fillId="13" borderId="15" xfId="19" applyFont="1" applyFill="1" applyBorder="1" applyAlignment="1">
      <alignment horizontal="center" vertical="center"/>
    </xf>
    <xf numFmtId="0" fontId="59" fillId="9" borderId="0" xfId="0" applyFont="1" applyFill="1" applyBorder="1" applyAlignment="1">
      <alignment horizontal="center" vertical="center" wrapText="1"/>
    </xf>
    <xf numFmtId="49" fontId="59" fillId="9" borderId="0" xfId="0" applyNumberFormat="1" applyFont="1" applyFill="1" applyBorder="1" applyAlignment="1">
      <alignment horizontal="center" vertical="center"/>
    </xf>
    <xf numFmtId="49" fontId="59" fillId="9" borderId="0" xfId="0" applyNumberFormat="1" applyFont="1" applyFill="1" applyBorder="1" applyAlignment="1">
      <alignment horizontal="center" vertical="center" wrapText="1"/>
    </xf>
    <xf numFmtId="0" fontId="59" fillId="9" borderId="0" xfId="0" applyFont="1" applyFill="1" applyBorder="1" applyAlignment="1">
      <alignment horizontal="center" wrapText="1"/>
    </xf>
    <xf numFmtId="0" fontId="20" fillId="0" borderId="0" xfId="21" applyAlignment="1">
      <alignment horizontal="center"/>
    </xf>
    <xf numFmtId="0" fontId="51" fillId="0" borderId="0" xfId="66" applyFont="1" applyAlignment="1">
      <alignment horizontal="center"/>
    </xf>
    <xf numFmtId="0" fontId="2" fillId="0" borderId="0" xfId="66" applyAlignment="1">
      <alignment horizontal="center"/>
    </xf>
    <xf numFmtId="2" fontId="2" fillId="0" borderId="0" xfId="66" applyNumberFormat="1" applyAlignment="1">
      <alignment horizontal="center"/>
    </xf>
    <xf numFmtId="0" fontId="0" fillId="0" borderId="0" xfId="0" applyAlignment="1">
      <alignment horizontal="center"/>
    </xf>
    <xf numFmtId="0" fontId="1" fillId="0" borderId="0" xfId="66" applyFont="1"/>
  </cellXfs>
  <cellStyles count="69">
    <cellStyle name="Hipervínculo" xfId="1" builtinId="8"/>
    <cellStyle name="Millares" xfId="65" builtinId="3"/>
    <cellStyle name="Millares 10" xfId="54" xr:uid="{00000000-0005-0000-0000-000001000000}"/>
    <cellStyle name="Millares 11" xfId="57" xr:uid="{00000000-0005-0000-0000-000002000000}"/>
    <cellStyle name="Millares 12" xfId="68" xr:uid="{B6618B3F-6BE6-4E44-8687-ED7C31576B42}"/>
    <cellStyle name="Millares 2" xfId="5" xr:uid="{00000000-0005-0000-0000-000003000000}"/>
    <cellStyle name="Millares 2 2" xfId="18" xr:uid="{00000000-0005-0000-0000-000004000000}"/>
    <cellStyle name="Millares 2 3" xfId="23" xr:uid="{00000000-0005-0000-0000-000005000000}"/>
    <cellStyle name="Millares 2 4" xfId="61" xr:uid="{00000000-0005-0000-0000-000006000000}"/>
    <cellStyle name="Millares 2 5" xfId="63" xr:uid="{00000000-0005-0000-0000-000007000000}"/>
    <cellStyle name="Millares 3" xfId="8" xr:uid="{00000000-0005-0000-0000-000008000000}"/>
    <cellStyle name="Millares 4" xfId="25" xr:uid="{00000000-0005-0000-0000-000009000000}"/>
    <cellStyle name="Millares 5" xfId="33" xr:uid="{00000000-0005-0000-0000-00000A000000}"/>
    <cellStyle name="Millares 6" xfId="36" xr:uid="{00000000-0005-0000-0000-00000B000000}"/>
    <cellStyle name="Millares 7" xfId="40" xr:uid="{00000000-0005-0000-0000-00000C000000}"/>
    <cellStyle name="Millares 8" xfId="42" xr:uid="{00000000-0005-0000-0000-00000D000000}"/>
    <cellStyle name="Millares 9" xfId="50" xr:uid="{00000000-0005-0000-0000-00000E000000}"/>
    <cellStyle name="Moneda 2" xfId="10" xr:uid="{00000000-0005-0000-0000-00000F000000}"/>
    <cellStyle name="Moneda 3" xfId="28" xr:uid="{00000000-0005-0000-0000-000010000000}"/>
    <cellStyle name="Moneda 4" xfId="59" xr:uid="{00000000-0005-0000-0000-000011000000}"/>
    <cellStyle name="Normal" xfId="0" builtinId="0" customBuiltin="1"/>
    <cellStyle name="Normal 10" xfId="41" xr:uid="{00000000-0005-0000-0000-000013000000}"/>
    <cellStyle name="Normal 10 3" xfId="17" xr:uid="{00000000-0005-0000-0000-000014000000}"/>
    <cellStyle name="Normal 11" xfId="44" xr:uid="{00000000-0005-0000-0000-000015000000}"/>
    <cellStyle name="Normal 12" xfId="46" xr:uid="{00000000-0005-0000-0000-000016000000}"/>
    <cellStyle name="Normal 13" xfId="47" xr:uid="{00000000-0005-0000-0000-000017000000}"/>
    <cellStyle name="Normal 14" xfId="49" xr:uid="{00000000-0005-0000-0000-000018000000}"/>
    <cellStyle name="Normal 15" xfId="53" xr:uid="{00000000-0005-0000-0000-000019000000}"/>
    <cellStyle name="Normal 16" xfId="56" xr:uid="{00000000-0005-0000-0000-00001A000000}"/>
    <cellStyle name="Normal 17" xfId="66" xr:uid="{4D353208-A5CD-4891-8C3D-84E82E7DD3D2}"/>
    <cellStyle name="Normal 2" xfId="4" xr:uid="{00000000-0005-0000-0000-00001B000000}"/>
    <cellStyle name="Normal 2 2" xfId="13" xr:uid="{00000000-0005-0000-0000-00001C000000}"/>
    <cellStyle name="Normal 2 3" xfId="12" xr:uid="{00000000-0005-0000-0000-00001D000000}"/>
    <cellStyle name="Normal 2 4" xfId="19" xr:uid="{00000000-0005-0000-0000-00001E000000}"/>
    <cellStyle name="Normal 2 5" xfId="21" xr:uid="{00000000-0005-0000-0000-00001F000000}"/>
    <cellStyle name="Normal 2 6" xfId="26" xr:uid="{00000000-0005-0000-0000-000020000000}"/>
    <cellStyle name="Normal 20" xfId="15" xr:uid="{00000000-0005-0000-0000-000021000000}"/>
    <cellStyle name="Normal 3" xfId="2" xr:uid="{00000000-0005-0000-0000-000022000000}"/>
    <cellStyle name="Normal 3 2" xfId="27" xr:uid="{00000000-0005-0000-0000-000023000000}"/>
    <cellStyle name="Normal 3 3" xfId="62" xr:uid="{00000000-0005-0000-0000-000024000000}"/>
    <cellStyle name="Normal 3 4" xfId="64" xr:uid="{00000000-0005-0000-0000-000025000000}"/>
    <cellStyle name="Normal 4" xfId="7" xr:uid="{00000000-0005-0000-0000-000026000000}"/>
    <cellStyle name="Normal 4 2" xfId="11" xr:uid="{00000000-0005-0000-0000-000027000000}"/>
    <cellStyle name="Normal 5" xfId="30" xr:uid="{00000000-0005-0000-0000-000028000000}"/>
    <cellStyle name="Normal 6" xfId="32" xr:uid="{00000000-0005-0000-0000-000029000000}"/>
    <cellStyle name="Normal 7" xfId="35" xr:uid="{00000000-0005-0000-0000-00002A000000}"/>
    <cellStyle name="Normal 8" xfId="38" xr:uid="{00000000-0005-0000-0000-00002B000000}"/>
    <cellStyle name="Normal 9" xfId="3" xr:uid="{00000000-0005-0000-0000-00002C000000}"/>
    <cellStyle name="Porcentaje" xfId="52" builtinId="5"/>
    <cellStyle name="Porcentaje 10" xfId="43" xr:uid="{00000000-0005-0000-0000-00002E000000}"/>
    <cellStyle name="Porcentaje 11" xfId="45" xr:uid="{00000000-0005-0000-0000-00002F000000}"/>
    <cellStyle name="Porcentaje 12" xfId="48" xr:uid="{00000000-0005-0000-0000-000030000000}"/>
    <cellStyle name="Porcentaje 13" xfId="51" xr:uid="{00000000-0005-0000-0000-000031000000}"/>
    <cellStyle name="Porcentaje 14" xfId="55" xr:uid="{00000000-0005-0000-0000-000032000000}"/>
    <cellStyle name="Porcentaje 15" xfId="58" xr:uid="{00000000-0005-0000-0000-000033000000}"/>
    <cellStyle name="Porcentaje 16" xfId="60" xr:uid="{00000000-0005-0000-0000-000034000000}"/>
    <cellStyle name="Porcentaje 17" xfId="67" xr:uid="{25D3D6D9-D443-4BA6-8787-A2043694B1A1}"/>
    <cellStyle name="Porcentaje 2" xfId="6" xr:uid="{00000000-0005-0000-0000-000035000000}"/>
    <cellStyle name="Porcentaje 2 2" xfId="16" xr:uid="{00000000-0005-0000-0000-000036000000}"/>
    <cellStyle name="Porcentaje 2 3" xfId="20" xr:uid="{00000000-0005-0000-0000-000037000000}"/>
    <cellStyle name="Porcentaje 2 4" xfId="22" xr:uid="{00000000-0005-0000-0000-000038000000}"/>
    <cellStyle name="Porcentaje 3" xfId="9" xr:uid="{00000000-0005-0000-0000-000039000000}"/>
    <cellStyle name="Porcentaje 3 2" xfId="14" xr:uid="{00000000-0005-0000-0000-00003A000000}"/>
    <cellStyle name="Porcentaje 4" xfId="24" xr:uid="{00000000-0005-0000-0000-00003B000000}"/>
    <cellStyle name="Porcentaje 5" xfId="29" xr:uid="{00000000-0005-0000-0000-00003C000000}"/>
    <cellStyle name="Porcentaje 6" xfId="31" xr:uid="{00000000-0005-0000-0000-00003D000000}"/>
    <cellStyle name="Porcentaje 7" xfId="34" xr:uid="{00000000-0005-0000-0000-00003E000000}"/>
    <cellStyle name="Porcentaje 8" xfId="37" xr:uid="{00000000-0005-0000-0000-00003F000000}"/>
    <cellStyle name="Porcentaje 9" xfId="39" xr:uid="{00000000-0005-0000-0000-000040000000}"/>
  </cellStyles>
  <dxfs count="0"/>
  <tableStyles count="0" defaultTableStyle="TableStyleMedium2" defaultPivotStyle="PivotStyleLight16"/>
  <colors>
    <mruColors>
      <color rgb="FF595959"/>
      <color rgb="FF7C878E"/>
      <color rgb="FF993300"/>
      <color rgb="FFFBBB27"/>
      <color rgb="FFAFB7BC"/>
      <color rgb="FFB9B7BB"/>
      <color rgb="FFFFE699"/>
      <color rgb="FFE5D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2.xml"/><Relationship Id="rId1" Type="http://schemas.microsoft.com/office/2011/relationships/chartStyle" Target="style12.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3.xml"/><Relationship Id="rId1" Type="http://schemas.microsoft.com/office/2011/relationships/chartStyle" Target="style13.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4.xml"/><Relationship Id="rId1" Type="http://schemas.microsoft.com/office/2011/relationships/chartStyle" Target="style1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5.xml"/><Relationship Id="rId1" Type="http://schemas.microsoft.com/office/2011/relationships/chartStyle" Target="style15.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6.xml"/><Relationship Id="rId1" Type="http://schemas.microsoft.com/office/2011/relationships/chartStyle" Target="style16.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7.xml"/><Relationship Id="rId1" Type="http://schemas.microsoft.com/office/2011/relationships/chartStyle" Target="style17.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8.xml"/><Relationship Id="rId1" Type="http://schemas.microsoft.com/office/2011/relationships/chartStyle" Target="style18.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9.xml"/><Relationship Id="rId1" Type="http://schemas.microsoft.com/office/2011/relationships/chartStyle" Target="style19.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20.xml"/><Relationship Id="rId1" Type="http://schemas.microsoft.com/office/2011/relationships/chartStyle" Target="style20.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21.xml"/><Relationship Id="rId1" Type="http://schemas.microsoft.com/office/2011/relationships/chartStyle" Target="style21.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22.xml"/><Relationship Id="rId1" Type="http://schemas.microsoft.com/office/2011/relationships/chartStyle" Target="style22.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23.xml"/><Relationship Id="rId1" Type="http://schemas.microsoft.com/office/2011/relationships/chartStyle" Target="style23.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24.xml"/><Relationship Id="rId1" Type="http://schemas.microsoft.com/office/2011/relationships/chartStyle" Target="style24.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25.xml"/><Relationship Id="rId1" Type="http://schemas.microsoft.com/office/2011/relationships/chartStyle" Target="style2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26.xml"/><Relationship Id="rId1" Type="http://schemas.microsoft.com/office/2011/relationships/chartStyle" Target="style26.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27.xml"/><Relationship Id="rId1" Type="http://schemas.microsoft.com/office/2011/relationships/chartStyle" Target="style27.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28.xml"/><Relationship Id="rId1" Type="http://schemas.microsoft.com/office/2011/relationships/chartStyle" Target="style28.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29.xml"/><Relationship Id="rId1" Type="http://schemas.microsoft.com/office/2011/relationships/chartStyle" Target="style29.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30.xml"/><Relationship Id="rId1" Type="http://schemas.microsoft.com/office/2011/relationships/chartStyle" Target="style30.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31.xml"/><Relationship Id="rId1" Type="http://schemas.microsoft.com/office/2011/relationships/chartStyle" Target="style31.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32.xml"/><Relationship Id="rId1" Type="http://schemas.microsoft.com/office/2011/relationships/chartStyle" Target="style3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33.xml"/><Relationship Id="rId1" Type="http://schemas.microsoft.com/office/2011/relationships/chartStyle" Target="style33.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34.xml"/><Relationship Id="rId1" Type="http://schemas.microsoft.com/office/2011/relationships/chartStyle" Target="style34.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35.xml"/><Relationship Id="rId1" Type="http://schemas.microsoft.com/office/2011/relationships/chartStyle" Target="style3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36.xml"/><Relationship Id="rId1" Type="http://schemas.microsoft.com/office/2011/relationships/chartStyle" Target="style36.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37.xml"/><Relationship Id="rId1" Type="http://schemas.microsoft.com/office/2011/relationships/chartStyle" Target="style37.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38.xml"/><Relationship Id="rId1" Type="http://schemas.microsoft.com/office/2011/relationships/chartStyle" Target="style38.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39.xml"/><Relationship Id="rId1" Type="http://schemas.microsoft.com/office/2011/relationships/chartStyle" Target="style39.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40.xml"/><Relationship Id="rId1" Type="http://schemas.microsoft.com/office/2011/relationships/chartStyle" Target="style40.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41.xml"/><Relationship Id="rId1" Type="http://schemas.microsoft.com/office/2011/relationships/chartStyle" Target="style4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42.xml"/><Relationship Id="rId1" Type="http://schemas.microsoft.com/office/2011/relationships/chartStyle" Target="style42.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43.xml"/><Relationship Id="rId1" Type="http://schemas.microsoft.com/office/2011/relationships/chartStyle" Target="style4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a:t>Remesas, millones de dólares</a:t>
            </a:r>
          </a:p>
        </c:rich>
      </c:tx>
      <c:overlay val="0"/>
      <c:spPr>
        <a:noFill/>
        <a:ln w="25400">
          <a:noFill/>
        </a:ln>
      </c:spPr>
    </c:title>
    <c:autoTitleDeleted val="0"/>
    <c:plotArea>
      <c:layout/>
      <c:lineChart>
        <c:grouping val="standard"/>
        <c:varyColors val="0"/>
        <c:ser>
          <c:idx val="0"/>
          <c:order val="0"/>
          <c:tx>
            <c:strRef>
              <c:f>'F2'!$F$6</c:f>
              <c:strCache>
                <c:ptCount val="1"/>
                <c:pt idx="0">
                  <c:v>Jalisco</c:v>
                </c:pt>
              </c:strCache>
            </c:strRef>
          </c:tx>
          <c:spPr>
            <a:ln w="28575" cap="rnd">
              <a:solidFill>
                <a:srgbClr val="FBBB27"/>
              </a:solidFill>
              <a:round/>
            </a:ln>
            <a:effectLst/>
          </c:spPr>
          <c:marker>
            <c:symbol val="none"/>
          </c:marker>
          <c:dLbls>
            <c:dLbl>
              <c:idx val="67"/>
              <c:layout>
                <c:manualLayout>
                  <c:x val="-8.5893615112947769E-2"/>
                  <c:y val="-4.8265448565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3-45BF-84B3-063AB2884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'F2'!$D$7:$E$74</c:f>
              <c:multiLvlStrCache>
                <c:ptCount val="6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lvl>
              </c:multiLvlStrCache>
            </c:multiLvlStrRef>
          </c:cat>
          <c:val>
            <c:numRef>
              <c:f>'F2'!$F$7:$F$74</c:f>
              <c:numCache>
                <c:formatCode>_-* #,##0_-;\-* #,##0_-;_-* "-"??_-;_-@_-</c:formatCode>
                <c:ptCount val="68"/>
                <c:pt idx="0">
                  <c:v>281.25029999999998</c:v>
                </c:pt>
                <c:pt idx="1">
                  <c:v>363.35930000000002</c:v>
                </c:pt>
                <c:pt idx="2">
                  <c:v>372.2595</c:v>
                </c:pt>
                <c:pt idx="3">
                  <c:v>318.19600000000003</c:v>
                </c:pt>
                <c:pt idx="4">
                  <c:v>314.24560000000002</c:v>
                </c:pt>
                <c:pt idx="5">
                  <c:v>390.99720000000002</c:v>
                </c:pt>
                <c:pt idx="6">
                  <c:v>383.63510000000002</c:v>
                </c:pt>
                <c:pt idx="7">
                  <c:v>373.35120000000001</c:v>
                </c:pt>
                <c:pt idx="8">
                  <c:v>374.55380000000002</c:v>
                </c:pt>
                <c:pt idx="9">
                  <c:v>438.80119999999999</c:v>
                </c:pt>
                <c:pt idx="10">
                  <c:v>440.71850000000001</c:v>
                </c:pt>
                <c:pt idx="11">
                  <c:v>441.66649999999998</c:v>
                </c:pt>
                <c:pt idx="12">
                  <c:v>451.93959999999998</c:v>
                </c:pt>
                <c:pt idx="13">
                  <c:v>520.15599999999995</c:v>
                </c:pt>
                <c:pt idx="14">
                  <c:v>502.42309999999998</c:v>
                </c:pt>
                <c:pt idx="15">
                  <c:v>500.9563</c:v>
                </c:pt>
                <c:pt idx="16">
                  <c:v>483.60079999999999</c:v>
                </c:pt>
                <c:pt idx="17">
                  <c:v>520.48469999999998</c:v>
                </c:pt>
                <c:pt idx="18">
                  <c:v>511.0421</c:v>
                </c:pt>
                <c:pt idx="19">
                  <c:v>481.53309999999999</c:v>
                </c:pt>
                <c:pt idx="20">
                  <c:v>453.31529999999998</c:v>
                </c:pt>
                <c:pt idx="21">
                  <c:v>507.89150000000001</c:v>
                </c:pt>
                <c:pt idx="22">
                  <c:v>473.53640000000001</c:v>
                </c:pt>
                <c:pt idx="23">
                  <c:v>480.05059999999997</c:v>
                </c:pt>
                <c:pt idx="24">
                  <c:v>455.3365</c:v>
                </c:pt>
                <c:pt idx="25">
                  <c:v>448.97969999999998</c:v>
                </c:pt>
                <c:pt idx="26">
                  <c:v>409.86810000000003</c:v>
                </c:pt>
                <c:pt idx="27">
                  <c:v>380.90750000000003</c:v>
                </c:pt>
                <c:pt idx="28">
                  <c:v>413.49209999999999</c:v>
                </c:pt>
                <c:pt idx="29">
                  <c:v>470.30650000000003</c:v>
                </c:pt>
                <c:pt idx="30">
                  <c:v>444.37740000000002</c:v>
                </c:pt>
                <c:pt idx="31">
                  <c:v>427.39339999999999</c:v>
                </c:pt>
                <c:pt idx="32">
                  <c:v>438.07350000000002</c:v>
                </c:pt>
                <c:pt idx="33">
                  <c:v>486.71379999999999</c:v>
                </c:pt>
                <c:pt idx="34">
                  <c:v>504.24520000000001</c:v>
                </c:pt>
                <c:pt idx="35">
                  <c:v>466.75389999999999</c:v>
                </c:pt>
                <c:pt idx="36">
                  <c:v>463.43389999999999</c:v>
                </c:pt>
                <c:pt idx="37">
                  <c:v>542.90390000000002</c:v>
                </c:pt>
                <c:pt idx="38">
                  <c:v>436.4033</c:v>
                </c:pt>
                <c:pt idx="39">
                  <c:v>440.76440000000002</c:v>
                </c:pt>
                <c:pt idx="40">
                  <c:v>402.7842</c:v>
                </c:pt>
                <c:pt idx="41">
                  <c:v>479.92959999999999</c:v>
                </c:pt>
                <c:pt idx="42">
                  <c:v>438.79599999999999</c:v>
                </c:pt>
                <c:pt idx="43">
                  <c:v>433.50580000000002</c:v>
                </c:pt>
                <c:pt idx="44">
                  <c:v>459.30739999999997</c:v>
                </c:pt>
                <c:pt idx="45">
                  <c:v>489.02929999999998</c:v>
                </c:pt>
                <c:pt idx="46">
                  <c:v>464.12490000000003</c:v>
                </c:pt>
                <c:pt idx="47">
                  <c:v>547.39120000000003</c:v>
                </c:pt>
                <c:pt idx="48">
                  <c:v>539.39319999999998</c:v>
                </c:pt>
                <c:pt idx="49">
                  <c:v>549.94979999999998</c:v>
                </c:pt>
                <c:pt idx="50">
                  <c:v>577.65</c:v>
                </c:pt>
                <c:pt idx="51">
                  <c:v>551.58860000000004</c:v>
                </c:pt>
                <c:pt idx="52">
                  <c:v>587.31209999999999</c:v>
                </c:pt>
                <c:pt idx="53">
                  <c:v>651.80370000000005</c:v>
                </c:pt>
                <c:pt idx="54">
                  <c:v>636.18830000000003</c:v>
                </c:pt>
                <c:pt idx="55">
                  <c:v>645.49800000000005</c:v>
                </c:pt>
                <c:pt idx="56">
                  <c:v>652.44740000000002</c:v>
                </c:pt>
                <c:pt idx="57">
                  <c:v>720.10469999999998</c:v>
                </c:pt>
                <c:pt idx="58">
                  <c:v>727.20370000000003</c:v>
                </c:pt>
                <c:pt idx="59">
                  <c:v>781.68610000000001</c:v>
                </c:pt>
                <c:pt idx="60">
                  <c:v>710.56399999999996</c:v>
                </c:pt>
                <c:pt idx="61">
                  <c:v>906.6662</c:v>
                </c:pt>
                <c:pt idx="62">
                  <c:v>800.33910000000003</c:v>
                </c:pt>
                <c:pt idx="63">
                  <c:v>887.24109999999996</c:v>
                </c:pt>
                <c:pt idx="64">
                  <c:v>773.84860000000003</c:v>
                </c:pt>
                <c:pt idx="65">
                  <c:v>899.50900000000001</c:v>
                </c:pt>
                <c:pt idx="66">
                  <c:v>932.73569999999995</c:v>
                </c:pt>
                <c:pt idx="67">
                  <c:v>892.9742</c:v>
                </c:pt>
              </c:numCache>
            </c:numRef>
          </c:val>
          <c:smooth val="0"/>
          <c:extLst>
            <c:ext xmlns:c16="http://schemas.microsoft.com/office/drawing/2014/chart" uri="{C3380CC4-5D6E-409C-BE32-E72D297353CC}">
              <c16:uniqueId val="{00000001-5763-45BF-84B3-063AB2884934}"/>
            </c:ext>
          </c:extLst>
        </c:ser>
        <c:dLbls>
          <c:showLegendKey val="0"/>
          <c:showVal val="0"/>
          <c:showCatName val="0"/>
          <c:showSerName val="0"/>
          <c:showPercent val="0"/>
          <c:showBubbleSize val="0"/>
        </c:dLbls>
        <c:marker val="1"/>
        <c:smooth val="0"/>
        <c:axId val="176891776"/>
        <c:axId val="176893312"/>
      </c:lineChart>
      <c:lineChart>
        <c:grouping val="standard"/>
        <c:varyColors val="0"/>
        <c:ser>
          <c:idx val="1"/>
          <c:order val="1"/>
          <c:tx>
            <c:strRef>
              <c:f>'F2'!$G$6</c:f>
              <c:strCache>
                <c:ptCount val="1"/>
                <c:pt idx="0">
                  <c:v>Nacional</c:v>
                </c:pt>
              </c:strCache>
            </c:strRef>
          </c:tx>
          <c:spPr>
            <a:ln w="28575" cap="rnd">
              <a:solidFill>
                <a:srgbClr val="95682B"/>
              </a:solidFill>
              <a:round/>
            </a:ln>
            <a:effectLst/>
          </c:spPr>
          <c:marker>
            <c:symbol val="none"/>
          </c:marker>
          <c:dLbls>
            <c:dLbl>
              <c:idx val="67"/>
              <c:layout>
                <c:manualLayout>
                  <c:x val="-5.9464810462810089E-2"/>
                  <c:y val="0.14479634569747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63-45BF-84B3-063AB2884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'F2'!$D$7:$E$74</c:f>
              <c:multiLvlStrCache>
                <c:ptCount val="6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lvl>
              </c:multiLvlStrCache>
            </c:multiLvlStrRef>
          </c:cat>
          <c:val>
            <c:numRef>
              <c:f>'F2'!$G$7:$G$74</c:f>
              <c:numCache>
                <c:formatCode>_-* #,##0_-;\-* #,##0_-;_-* "-"??_-;_-@_-</c:formatCode>
                <c:ptCount val="68"/>
                <c:pt idx="0">
                  <c:v>3170.1266999999998</c:v>
                </c:pt>
                <c:pt idx="1">
                  <c:v>3904.6473000000001</c:v>
                </c:pt>
                <c:pt idx="2">
                  <c:v>4128.1166999999996</c:v>
                </c:pt>
                <c:pt idx="3">
                  <c:v>3935.7957000000001</c:v>
                </c:pt>
                <c:pt idx="4">
                  <c:v>3733.8611999999998</c:v>
                </c:pt>
                <c:pt idx="5">
                  <c:v>4968.6377000000002</c:v>
                </c:pt>
                <c:pt idx="6">
                  <c:v>5028.0245999999997</c:v>
                </c:pt>
                <c:pt idx="7">
                  <c:v>4601.2245000000003</c:v>
                </c:pt>
                <c:pt idx="8">
                  <c:v>4487.5228999999999</c:v>
                </c:pt>
                <c:pt idx="9">
                  <c:v>5733.8606</c:v>
                </c:pt>
                <c:pt idx="10">
                  <c:v>5785.5140000000001</c:v>
                </c:pt>
                <c:pt idx="11">
                  <c:v>5681.3734000000004</c:v>
                </c:pt>
                <c:pt idx="12">
                  <c:v>5734.3316999999997</c:v>
                </c:pt>
                <c:pt idx="13">
                  <c:v>6947.5631000000003</c:v>
                </c:pt>
                <c:pt idx="14">
                  <c:v>6666.8888999999999</c:v>
                </c:pt>
                <c:pt idx="15">
                  <c:v>6218.0514000000003</c:v>
                </c:pt>
                <c:pt idx="16">
                  <c:v>5916.2313000000004</c:v>
                </c:pt>
                <c:pt idx="17">
                  <c:v>6878.9088000000002</c:v>
                </c:pt>
                <c:pt idx="18">
                  <c:v>6967.7476999999999</c:v>
                </c:pt>
                <c:pt idx="19">
                  <c:v>6295.9301999999998</c:v>
                </c:pt>
                <c:pt idx="20">
                  <c:v>5757.7575999999999</c:v>
                </c:pt>
                <c:pt idx="21">
                  <c:v>6820.8968000000004</c:v>
                </c:pt>
                <c:pt idx="22">
                  <c:v>6394.5241999999998</c:v>
                </c:pt>
                <c:pt idx="23">
                  <c:v>6171.8065999999999</c:v>
                </c:pt>
                <c:pt idx="24">
                  <c:v>5498.8725999999997</c:v>
                </c:pt>
                <c:pt idx="25">
                  <c:v>5634.3179</c:v>
                </c:pt>
                <c:pt idx="26">
                  <c:v>5396.8438999999998</c:v>
                </c:pt>
                <c:pt idx="27">
                  <c:v>4776.2983000000004</c:v>
                </c:pt>
                <c:pt idx="28">
                  <c:v>4832.1288999999997</c:v>
                </c:pt>
                <c:pt idx="29">
                  <c:v>5835.8635999999997</c:v>
                </c:pt>
                <c:pt idx="30">
                  <c:v>5551.1360999999997</c:v>
                </c:pt>
                <c:pt idx="31">
                  <c:v>5084.7532000000001</c:v>
                </c:pt>
                <c:pt idx="32">
                  <c:v>5110.1385</c:v>
                </c:pt>
                <c:pt idx="33">
                  <c:v>6071.7138000000004</c:v>
                </c:pt>
                <c:pt idx="34">
                  <c:v>6136.5735999999997</c:v>
                </c:pt>
                <c:pt idx="35">
                  <c:v>5484.5456000000004</c:v>
                </c:pt>
                <c:pt idx="36">
                  <c:v>5386.2264999999998</c:v>
                </c:pt>
                <c:pt idx="37">
                  <c:v>6470.1481999999996</c:v>
                </c:pt>
                <c:pt idx="38">
                  <c:v>5413.9413999999997</c:v>
                </c:pt>
                <c:pt idx="39">
                  <c:v>5168.0060000000003</c:v>
                </c:pt>
                <c:pt idx="40">
                  <c:v>5040.3283000000001</c:v>
                </c:pt>
                <c:pt idx="41">
                  <c:v>6097.0291999999999</c:v>
                </c:pt>
                <c:pt idx="42">
                  <c:v>5672.2350999999999</c:v>
                </c:pt>
                <c:pt idx="43">
                  <c:v>5493.1585999999998</c:v>
                </c:pt>
                <c:pt idx="44">
                  <c:v>5459.7269999999999</c:v>
                </c:pt>
                <c:pt idx="45">
                  <c:v>6166.7767999999996</c:v>
                </c:pt>
                <c:pt idx="46">
                  <c:v>5967.5832</c:v>
                </c:pt>
                <c:pt idx="47">
                  <c:v>6053.1968999999999</c:v>
                </c:pt>
                <c:pt idx="48">
                  <c:v>5723.6171000000004</c:v>
                </c:pt>
                <c:pt idx="49">
                  <c:v>6353.2556000000004</c:v>
                </c:pt>
                <c:pt idx="50">
                  <c:v>6543.1661999999997</c:v>
                </c:pt>
                <c:pt idx="51">
                  <c:v>6164.7336999999998</c:v>
                </c:pt>
                <c:pt idx="52">
                  <c:v>6205.8492999999999</c:v>
                </c:pt>
                <c:pt idx="53">
                  <c:v>6961.8252000000002</c:v>
                </c:pt>
                <c:pt idx="54">
                  <c:v>6891.9841999999999</c:v>
                </c:pt>
                <c:pt idx="55">
                  <c:v>6933.6228000000001</c:v>
                </c:pt>
                <c:pt idx="56">
                  <c:v>6908.2604000000001</c:v>
                </c:pt>
                <c:pt idx="57">
                  <c:v>7651.6203999999998</c:v>
                </c:pt>
                <c:pt idx="58">
                  <c:v>7706.7997999999998</c:v>
                </c:pt>
                <c:pt idx="59">
                  <c:v>8023.8644999999997</c:v>
                </c:pt>
                <c:pt idx="60">
                  <c:v>7186.9233999999997</c:v>
                </c:pt>
                <c:pt idx="61">
                  <c:v>9057.5627999999997</c:v>
                </c:pt>
                <c:pt idx="62">
                  <c:v>8459.4652000000006</c:v>
                </c:pt>
                <c:pt idx="63">
                  <c:v>8973.2757000000001</c:v>
                </c:pt>
                <c:pt idx="64">
                  <c:v>7851.9566999999997</c:v>
                </c:pt>
                <c:pt idx="65">
                  <c:v>9402.6044000000002</c:v>
                </c:pt>
                <c:pt idx="66">
                  <c:v>9687.0329000000002</c:v>
                </c:pt>
                <c:pt idx="67">
                  <c:v>9107.0481999999993</c:v>
                </c:pt>
              </c:numCache>
            </c:numRef>
          </c:val>
          <c:smooth val="0"/>
          <c:extLst>
            <c:ext xmlns:c16="http://schemas.microsoft.com/office/drawing/2014/chart" uri="{C3380CC4-5D6E-409C-BE32-E72D297353CC}">
              <c16:uniqueId val="{00000003-5763-45BF-84B3-063AB2884934}"/>
            </c:ext>
          </c:extLst>
        </c:ser>
        <c:dLbls>
          <c:showLegendKey val="0"/>
          <c:showVal val="0"/>
          <c:showCatName val="0"/>
          <c:showSerName val="0"/>
          <c:showPercent val="0"/>
          <c:showBubbleSize val="0"/>
        </c:dLbls>
        <c:marker val="1"/>
        <c:smooth val="0"/>
        <c:axId val="176924160"/>
        <c:axId val="176925696"/>
      </c:lineChart>
      <c:catAx>
        <c:axId val="17689177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6893312"/>
        <c:crosses val="autoZero"/>
        <c:auto val="1"/>
        <c:lblAlgn val="ctr"/>
        <c:lblOffset val="100"/>
        <c:noMultiLvlLbl val="0"/>
      </c:catAx>
      <c:valAx>
        <c:axId val="17689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Jalisco</a:t>
                </a:r>
              </a:p>
            </c:rich>
          </c:tx>
          <c:overlay val="0"/>
          <c:spPr>
            <a:noFill/>
            <a:ln w="25400">
              <a:noFill/>
            </a:ln>
          </c:spPr>
        </c:title>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6891776"/>
        <c:crosses val="autoZero"/>
        <c:crossBetween val="between"/>
      </c:valAx>
      <c:catAx>
        <c:axId val="176924160"/>
        <c:scaling>
          <c:orientation val="minMax"/>
        </c:scaling>
        <c:delete val="1"/>
        <c:axPos val="b"/>
        <c:numFmt formatCode="General" sourceLinked="1"/>
        <c:majorTickMark val="out"/>
        <c:minorTickMark val="none"/>
        <c:tickLblPos val="nextTo"/>
        <c:crossAx val="176925696"/>
        <c:crosses val="autoZero"/>
        <c:auto val="1"/>
        <c:lblAlgn val="ctr"/>
        <c:lblOffset val="100"/>
        <c:noMultiLvlLbl val="0"/>
      </c:catAx>
      <c:valAx>
        <c:axId val="176925696"/>
        <c:scaling>
          <c:orientation val="minMax"/>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Nacional</a:t>
                </a:r>
              </a:p>
            </c:rich>
          </c:tx>
          <c:overlay val="0"/>
          <c:spPr>
            <a:noFill/>
            <a:ln w="25400">
              <a:noFill/>
            </a:ln>
          </c:spPr>
        </c:title>
        <c:numFmt formatCode="_-* #,##0_-;\-* #,##0_-;_-* &quot;-&quot;??_-;_-@_-" sourceLinked="1"/>
        <c:majorTickMark val="out"/>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6924160"/>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6C71-439D-B82A-6CC161424245}"/>
              </c:ext>
            </c:extLst>
          </c:dPt>
          <c:dPt>
            <c:idx val="29"/>
            <c:invertIfNegative val="0"/>
            <c:bubble3D val="0"/>
            <c:extLst>
              <c:ext xmlns:c16="http://schemas.microsoft.com/office/drawing/2014/chart" uri="{C3380CC4-5D6E-409C-BE32-E72D297353CC}">
                <c16:uniqueId val="{00000001-6C71-439D-B82A-6CC161424245}"/>
              </c:ext>
            </c:extLst>
          </c:dPt>
          <c:dPt>
            <c:idx val="30"/>
            <c:invertIfNegative val="0"/>
            <c:bubble3D val="0"/>
            <c:extLst>
              <c:ext xmlns:c16="http://schemas.microsoft.com/office/drawing/2014/chart" uri="{C3380CC4-5D6E-409C-BE32-E72D297353CC}">
                <c16:uniqueId val="{00000002-6C71-439D-B82A-6CC161424245}"/>
              </c:ext>
            </c:extLst>
          </c:dPt>
          <c:dPt>
            <c:idx val="31"/>
            <c:invertIfNegative val="0"/>
            <c:bubble3D val="0"/>
            <c:spPr>
              <a:solidFill>
                <a:srgbClr val="FFC000"/>
              </a:solidFill>
              <a:ln>
                <a:noFill/>
              </a:ln>
              <a:effectLst/>
            </c:spPr>
            <c:extLst>
              <c:ext xmlns:c16="http://schemas.microsoft.com/office/drawing/2014/chart" uri="{C3380CC4-5D6E-409C-BE32-E72D297353CC}">
                <c16:uniqueId val="{00000004-6C71-439D-B82A-6CC161424245}"/>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'F13'!$B$7:$B$38</c:f>
              <c:strCache>
                <c:ptCount val="32"/>
                <c:pt idx="0">
                  <c:v>Tlaxcala</c:v>
                </c:pt>
                <c:pt idx="1">
                  <c:v>Veracruz</c:v>
                </c:pt>
                <c:pt idx="2">
                  <c:v>Durango</c:v>
                </c:pt>
                <c:pt idx="3">
                  <c:v>Tabasco</c:v>
                </c:pt>
                <c:pt idx="4">
                  <c:v>Hidalgo</c:v>
                </c:pt>
                <c:pt idx="5">
                  <c:v>México</c:v>
                </c:pt>
                <c:pt idx="6">
                  <c:v>Guerrero</c:v>
                </c:pt>
                <c:pt idx="7">
                  <c:v>Oaxaca</c:v>
                </c:pt>
                <c:pt idx="8">
                  <c:v>Morelos</c:v>
                </c:pt>
                <c:pt idx="9">
                  <c:v>Tamaulipas</c:v>
                </c:pt>
                <c:pt idx="10">
                  <c:v>Chiapas</c:v>
                </c:pt>
                <c:pt idx="11">
                  <c:v>Chihuahua</c:v>
                </c:pt>
                <c:pt idx="12">
                  <c:v>Zacatecas</c:v>
                </c:pt>
                <c:pt idx="13">
                  <c:v>CDMX</c:v>
                </c:pt>
                <c:pt idx="14">
                  <c:v>Coahuila</c:v>
                </c:pt>
                <c:pt idx="15">
                  <c:v>Querétaro</c:v>
                </c:pt>
                <c:pt idx="16">
                  <c:v>San Luis Potosí</c:v>
                </c:pt>
                <c:pt idx="17">
                  <c:v>Sonora</c:v>
                </c:pt>
                <c:pt idx="18">
                  <c:v>Campeche</c:v>
                </c:pt>
                <c:pt idx="19">
                  <c:v>Colima</c:v>
                </c:pt>
                <c:pt idx="20">
                  <c:v>Michoacán</c:v>
                </c:pt>
                <c:pt idx="21">
                  <c:v>Puebla</c:v>
                </c:pt>
                <c:pt idx="22">
                  <c:v>Nuevo León</c:v>
                </c:pt>
                <c:pt idx="23">
                  <c:v>Guanajuato</c:v>
                </c:pt>
                <c:pt idx="24">
                  <c:v>Yucatán</c:v>
                </c:pt>
                <c:pt idx="25">
                  <c:v>Aguascalientes</c:v>
                </c:pt>
                <c:pt idx="26">
                  <c:v>Nayarit</c:v>
                </c:pt>
                <c:pt idx="27">
                  <c:v>Baja California Sur</c:v>
                </c:pt>
                <c:pt idx="28">
                  <c:v>Baja California</c:v>
                </c:pt>
                <c:pt idx="29">
                  <c:v>Quintana Roo</c:v>
                </c:pt>
                <c:pt idx="30">
                  <c:v>Sinaloa</c:v>
                </c:pt>
                <c:pt idx="31">
                  <c:v>Jalisco</c:v>
                </c:pt>
              </c:strCache>
            </c:strRef>
          </c:cat>
          <c:val>
            <c:numRef>
              <c:f>'F13'!$G$7:$G$38</c:f>
              <c:numCache>
                <c:formatCode>0.0</c:formatCode>
                <c:ptCount val="32"/>
                <c:pt idx="0">
                  <c:v>4.8284849018698006</c:v>
                </c:pt>
                <c:pt idx="1">
                  <c:v>5.448378302094059</c:v>
                </c:pt>
                <c:pt idx="2">
                  <c:v>6.0161064283058341</c:v>
                </c:pt>
                <c:pt idx="3">
                  <c:v>6.1989370751057926</c:v>
                </c:pt>
                <c:pt idx="4">
                  <c:v>6.4742621540665901</c:v>
                </c:pt>
                <c:pt idx="5">
                  <c:v>6.5859636464747018</c:v>
                </c:pt>
                <c:pt idx="6">
                  <c:v>6.6338448718928245</c:v>
                </c:pt>
                <c:pt idx="7">
                  <c:v>6.6845919887176919</c:v>
                </c:pt>
                <c:pt idx="8">
                  <c:v>6.8385736798050711</c:v>
                </c:pt>
                <c:pt idx="9">
                  <c:v>6.8559982421876553</c:v>
                </c:pt>
                <c:pt idx="10">
                  <c:v>6.863957403082277</c:v>
                </c:pt>
                <c:pt idx="11">
                  <c:v>6.8858008713722274</c:v>
                </c:pt>
                <c:pt idx="12">
                  <c:v>6.9640811534992686</c:v>
                </c:pt>
                <c:pt idx="13">
                  <c:v>7.2381263564874621</c:v>
                </c:pt>
                <c:pt idx="14">
                  <c:v>7.3209943840308211</c:v>
                </c:pt>
                <c:pt idx="15">
                  <c:v>7.3517865114334224</c:v>
                </c:pt>
                <c:pt idx="16">
                  <c:v>7.3989394426565935</c:v>
                </c:pt>
                <c:pt idx="17">
                  <c:v>7.6321087835319545</c:v>
                </c:pt>
                <c:pt idx="18">
                  <c:v>7.6837987858918266</c:v>
                </c:pt>
                <c:pt idx="19">
                  <c:v>7.7189684461799857</c:v>
                </c:pt>
                <c:pt idx="20">
                  <c:v>7.7564731058620051</c:v>
                </c:pt>
                <c:pt idx="21">
                  <c:v>7.8678884919511471</c:v>
                </c:pt>
                <c:pt idx="22">
                  <c:v>8.0061240195298922</c:v>
                </c:pt>
                <c:pt idx="23">
                  <c:v>8.1510670092302959</c:v>
                </c:pt>
                <c:pt idx="24">
                  <c:v>8.2069797524378263</c:v>
                </c:pt>
                <c:pt idx="25">
                  <c:v>8.2728859596388205</c:v>
                </c:pt>
                <c:pt idx="26">
                  <c:v>8.4341998070652124</c:v>
                </c:pt>
                <c:pt idx="27">
                  <c:v>8.5504124139994087</c:v>
                </c:pt>
                <c:pt idx="28">
                  <c:v>8.7328449518836226</c:v>
                </c:pt>
                <c:pt idx="29">
                  <c:v>9.2039742281570867</c:v>
                </c:pt>
                <c:pt idx="30">
                  <c:v>9.2335174248950445</c:v>
                </c:pt>
                <c:pt idx="31">
                  <c:v>10.172543342162221</c:v>
                </c:pt>
              </c:numCache>
            </c:numRef>
          </c:val>
          <c:extLst>
            <c:ext xmlns:c16="http://schemas.microsoft.com/office/drawing/2014/chart" uri="{C3380CC4-5D6E-409C-BE32-E72D297353CC}">
              <c16:uniqueId val="{00000005-6C71-439D-B82A-6CC161424245}"/>
            </c:ext>
          </c:extLst>
        </c:ser>
        <c:dLbls>
          <c:showLegendKey val="0"/>
          <c:showVal val="0"/>
          <c:showCatName val="0"/>
          <c:showSerName val="0"/>
          <c:showPercent val="0"/>
          <c:showBubbleSize val="0"/>
        </c:dLbls>
        <c:gapWidth val="50"/>
        <c:axId val="178335744"/>
        <c:axId val="178317568"/>
      </c:barChart>
      <c:scatterChart>
        <c:scatterStyle val="lineMarker"/>
        <c:varyColors val="0"/>
        <c:ser>
          <c:idx val="1"/>
          <c:order val="1"/>
          <c:tx>
            <c:strRef>
              <c:f>'F13'!$A$42</c:f>
              <c:strCache>
                <c:ptCount val="1"/>
                <c:pt idx="0">
                  <c:v>Promedio Nacional</c:v>
                </c:pt>
              </c:strCache>
            </c:strRef>
          </c:tx>
          <c:spPr>
            <a:ln w="44450">
              <a:solidFill>
                <a:srgbClr val="EEECE1">
                  <a:lumMod val="50000"/>
                </a:srgbClr>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C71-439D-B82A-6CC161424245}"/>
                </c:ext>
              </c:extLst>
            </c:dLbl>
            <c:dLbl>
              <c:idx val="1"/>
              <c:layout>
                <c:manualLayout>
                  <c:x val="-6.1904761904761907E-2"/>
                  <c:y val="0.13091641490433031"/>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C71-439D-B82A-6CC161424245}"/>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'F13'!$E$42:$E$43</c:f>
              <c:numCache>
                <c:formatCode>0.0</c:formatCode>
                <c:ptCount val="2"/>
                <c:pt idx="0">
                  <c:v>7.7</c:v>
                </c:pt>
                <c:pt idx="1">
                  <c:v>7.7</c:v>
                </c:pt>
              </c:numCache>
            </c:numRef>
          </c:xVal>
          <c:yVal>
            <c:numRef>
              <c:f>'F13'!$C$42:$C$43</c:f>
              <c:numCache>
                <c:formatCode>0.0</c:formatCode>
                <c:ptCount val="2"/>
                <c:pt idx="0">
                  <c:v>0</c:v>
                </c:pt>
                <c:pt idx="1">
                  <c:v>1</c:v>
                </c:pt>
              </c:numCache>
            </c:numRef>
          </c:yVal>
          <c:smooth val="0"/>
          <c:extLst>
            <c:ext xmlns:c16="http://schemas.microsoft.com/office/drawing/2014/chart" uri="{C3380CC4-5D6E-409C-BE32-E72D297353CC}">
              <c16:uniqueId val="{00000008-6C71-439D-B82A-6CC161424245}"/>
            </c:ext>
          </c:extLst>
        </c:ser>
        <c:dLbls>
          <c:showLegendKey val="0"/>
          <c:showVal val="0"/>
          <c:showCatName val="0"/>
          <c:showSerName val="0"/>
          <c:showPercent val="0"/>
          <c:showBubbleSize val="0"/>
        </c:dLbls>
        <c:axId val="178338816"/>
        <c:axId val="178337280"/>
      </c:scatterChart>
      <c:valAx>
        <c:axId val="178317568"/>
        <c:scaling>
          <c:orientation val="minMax"/>
        </c:scaling>
        <c:delete val="1"/>
        <c:axPos val="t"/>
        <c:numFmt formatCode="0.0" sourceLinked="1"/>
        <c:majorTickMark val="out"/>
        <c:minorTickMark val="none"/>
        <c:tickLblPos val="nextTo"/>
        <c:crossAx val="178335744"/>
        <c:crosses val="max"/>
        <c:crossBetween val="between"/>
      </c:valAx>
      <c:catAx>
        <c:axId val="178335744"/>
        <c:scaling>
          <c:orientation val="minMax"/>
        </c:scaling>
        <c:delete val="0"/>
        <c:axPos val="l"/>
        <c:numFmt formatCode="General" sourceLinked="1"/>
        <c:majorTickMark val="out"/>
        <c:minorTickMark val="none"/>
        <c:tickLblPos val="nextTo"/>
        <c:crossAx val="178317568"/>
        <c:crosses val="autoZero"/>
        <c:auto val="1"/>
        <c:lblAlgn val="ctr"/>
        <c:lblOffset val="100"/>
        <c:noMultiLvlLbl val="0"/>
      </c:catAx>
      <c:valAx>
        <c:axId val="178337280"/>
        <c:scaling>
          <c:orientation val="minMax"/>
          <c:max val="1"/>
        </c:scaling>
        <c:delete val="1"/>
        <c:axPos val="l"/>
        <c:numFmt formatCode="0.0" sourceLinked="1"/>
        <c:majorTickMark val="out"/>
        <c:minorTickMark val="none"/>
        <c:tickLblPos val="nextTo"/>
        <c:crossAx val="178338816"/>
        <c:crosses val="autoZero"/>
        <c:crossBetween val="midCat"/>
      </c:valAx>
      <c:valAx>
        <c:axId val="178338816"/>
        <c:scaling>
          <c:orientation val="minMax"/>
        </c:scaling>
        <c:delete val="1"/>
        <c:axPos val="b"/>
        <c:numFmt formatCode="0.0" sourceLinked="1"/>
        <c:majorTickMark val="out"/>
        <c:minorTickMark val="none"/>
        <c:tickLblPos val="nextTo"/>
        <c:crossAx val="178337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24779398898667079"/>
          <c:y val="4.9633380917901343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'F100-3'!$J$19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8C48-4161-B637-FF9B80B4A4F6}"/>
              </c:ext>
            </c:extLst>
          </c:dPt>
          <c:dPt>
            <c:idx val="13"/>
            <c:invertIfNegative val="0"/>
            <c:bubble3D val="0"/>
            <c:extLst>
              <c:ext xmlns:c16="http://schemas.microsoft.com/office/drawing/2014/chart" uri="{C3380CC4-5D6E-409C-BE32-E72D297353CC}">
                <c16:uniqueId val="{00000001-8C48-4161-B637-FF9B80B4A4F6}"/>
              </c:ext>
            </c:extLst>
          </c:dPt>
          <c:dPt>
            <c:idx val="14"/>
            <c:invertIfNegative val="0"/>
            <c:bubble3D val="0"/>
            <c:extLst>
              <c:ext xmlns:c16="http://schemas.microsoft.com/office/drawing/2014/chart" uri="{C3380CC4-5D6E-409C-BE32-E72D297353CC}">
                <c16:uniqueId val="{00000002-8C48-4161-B637-FF9B80B4A4F6}"/>
              </c:ext>
            </c:extLst>
          </c:dPt>
          <c:dPt>
            <c:idx val="16"/>
            <c:invertIfNegative val="0"/>
            <c:bubble3D val="0"/>
            <c:extLst>
              <c:ext xmlns:c16="http://schemas.microsoft.com/office/drawing/2014/chart" uri="{C3380CC4-5D6E-409C-BE32-E72D297353CC}">
                <c16:uniqueId val="{00000003-8C48-4161-B637-FF9B80B4A4F6}"/>
              </c:ext>
            </c:extLst>
          </c:dPt>
          <c:dPt>
            <c:idx val="17"/>
            <c:invertIfNegative val="0"/>
            <c:bubble3D val="0"/>
            <c:extLst>
              <c:ext xmlns:c16="http://schemas.microsoft.com/office/drawing/2014/chart" uri="{C3380CC4-5D6E-409C-BE32-E72D297353CC}">
                <c16:uniqueId val="{00000004-8C48-4161-B637-FF9B80B4A4F6}"/>
              </c:ext>
            </c:extLst>
          </c:dPt>
          <c:dPt>
            <c:idx val="18"/>
            <c:invertIfNegative val="0"/>
            <c:bubble3D val="0"/>
            <c:extLst>
              <c:ext xmlns:c16="http://schemas.microsoft.com/office/drawing/2014/chart" uri="{C3380CC4-5D6E-409C-BE32-E72D297353CC}">
                <c16:uniqueId val="{00000005-8C48-4161-B637-FF9B80B4A4F6}"/>
              </c:ext>
            </c:extLst>
          </c:dPt>
          <c:dPt>
            <c:idx val="19"/>
            <c:invertIfNegative val="0"/>
            <c:bubble3D val="0"/>
            <c:extLst>
              <c:ext xmlns:c16="http://schemas.microsoft.com/office/drawing/2014/chart" uri="{C3380CC4-5D6E-409C-BE32-E72D297353CC}">
                <c16:uniqueId val="{00000006-8C48-4161-B637-FF9B80B4A4F6}"/>
              </c:ext>
            </c:extLst>
          </c:dPt>
          <c:dPt>
            <c:idx val="20"/>
            <c:invertIfNegative val="0"/>
            <c:bubble3D val="0"/>
            <c:extLst>
              <c:ext xmlns:c16="http://schemas.microsoft.com/office/drawing/2014/chart" uri="{C3380CC4-5D6E-409C-BE32-E72D297353CC}">
                <c16:uniqueId val="{00000007-8C48-4161-B637-FF9B80B4A4F6}"/>
              </c:ext>
            </c:extLst>
          </c:dPt>
          <c:dPt>
            <c:idx val="21"/>
            <c:invertIfNegative val="0"/>
            <c:bubble3D val="0"/>
            <c:extLst>
              <c:ext xmlns:c16="http://schemas.microsoft.com/office/drawing/2014/chart" uri="{C3380CC4-5D6E-409C-BE32-E72D297353CC}">
                <c16:uniqueId val="{00000008-8C48-4161-B637-FF9B80B4A4F6}"/>
              </c:ext>
            </c:extLst>
          </c:dPt>
          <c:dLbls>
            <c:dLbl>
              <c:idx val="6"/>
              <c:layout>
                <c:manualLayout>
                  <c:x val="1.9607843137254902E-2"/>
                  <c:y val="-6.768188306986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48-4161-B637-FF9B80B4A4F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'F100-3'!$G$20:$H$43</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2017 - 2018</c:v>
                  </c:pt>
                  <c:pt idx="12">
                    <c:v>2018 - 2019</c:v>
                  </c:pt>
                </c:lvl>
              </c:multiLvlStrCache>
            </c:multiLvlStrRef>
          </c:cat>
          <c:val>
            <c:numRef>
              <c:f>'F100-3'!$J$20:$J$43</c:f>
              <c:numCache>
                <c:formatCode>0.0%</c:formatCode>
                <c:ptCount val="24"/>
                <c:pt idx="0">
                  <c:v>-0.30555555555555558</c:v>
                </c:pt>
                <c:pt idx="1">
                  <c:v>-8.333333333333337E-2</c:v>
                </c:pt>
                <c:pt idx="2">
                  <c:v>-8.6956521739130488E-2</c:v>
                </c:pt>
                <c:pt idx="3">
                  <c:v>0.15789473684210531</c:v>
                </c:pt>
                <c:pt idx="4">
                  <c:v>0.19999999999999996</c:v>
                </c:pt>
                <c:pt idx="5">
                  <c:v>-4.166666666666663E-2</c:v>
                </c:pt>
                <c:pt idx="6">
                  <c:v>-0.19999999999999996</c:v>
                </c:pt>
                <c:pt idx="7">
                  <c:v>0.8</c:v>
                </c:pt>
                <c:pt idx="8">
                  <c:v>-4.166666666666663E-2</c:v>
                </c:pt>
                <c:pt idx="9">
                  <c:v>0.13043478260869557</c:v>
                </c:pt>
                <c:pt idx="10">
                  <c:v>0.125</c:v>
                </c:pt>
                <c:pt idx="11">
                  <c:v>0.25</c:v>
                </c:pt>
                <c:pt idx="12">
                  <c:v>0.28000000000000003</c:v>
                </c:pt>
                <c:pt idx="13">
                  <c:v>0.13636363636363646</c:v>
                </c:pt>
                <c:pt idx="14">
                  <c:v>-4.7619047619047672E-2</c:v>
                </c:pt>
                <c:pt idx="15">
                  <c:v>0</c:v>
                </c:pt>
                <c:pt idx="16">
                  <c:v>-9.9999999999999978E-2</c:v>
                </c:pt>
                <c:pt idx="17">
                  <c:v>4.3478260869565188E-2</c:v>
                </c:pt>
                <c:pt idx="18">
                  <c:v>0.55000000000000004</c:v>
                </c:pt>
                <c:pt idx="19">
                  <c:v>-0.33333333333333337</c:v>
                </c:pt>
                <c:pt idx="20">
                  <c:v>0.21739130434782616</c:v>
                </c:pt>
                <c:pt idx="21">
                  <c:v>0.19230769230769229</c:v>
                </c:pt>
                <c:pt idx="22">
                  <c:v>0</c:v>
                </c:pt>
                <c:pt idx="23">
                  <c:v>-9.9999999999999978E-2</c:v>
                </c:pt>
              </c:numCache>
            </c:numRef>
          </c:val>
          <c:extLst>
            <c:ext xmlns:c16="http://schemas.microsoft.com/office/drawing/2014/chart" uri="{C3380CC4-5D6E-409C-BE32-E72D297353CC}">
              <c16:uniqueId val="{0000000A-8C48-4161-B637-FF9B80B4A4F6}"/>
            </c:ext>
          </c:extLst>
        </c:ser>
        <c:dLbls>
          <c:showLegendKey val="0"/>
          <c:showVal val="0"/>
          <c:showCatName val="0"/>
          <c:showSerName val="0"/>
          <c:showPercent val="0"/>
          <c:showBubbleSize val="0"/>
        </c:dLbls>
        <c:gapWidth val="150"/>
        <c:axId val="189654144"/>
        <c:axId val="189655680"/>
      </c:barChart>
      <c:catAx>
        <c:axId val="18965414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89655680"/>
        <c:crosses val="autoZero"/>
        <c:auto val="1"/>
        <c:lblAlgn val="ctr"/>
        <c:lblOffset val="100"/>
        <c:noMultiLvlLbl val="0"/>
      </c:catAx>
      <c:valAx>
        <c:axId val="189655680"/>
        <c:scaling>
          <c:orientation val="minMax"/>
        </c:scaling>
        <c:delete val="1"/>
        <c:axPos val="l"/>
        <c:numFmt formatCode="0.0%" sourceLinked="1"/>
        <c:majorTickMark val="none"/>
        <c:minorTickMark val="none"/>
        <c:tickLblPos val="nextTo"/>
        <c:crossAx val="18965414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'F100-4'!$J$19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6CB6-4A45-BBF8-2AD80DF4F030}"/>
              </c:ext>
            </c:extLst>
          </c:dPt>
          <c:dPt>
            <c:idx val="13"/>
            <c:invertIfNegative val="0"/>
            <c:bubble3D val="0"/>
            <c:extLst>
              <c:ext xmlns:c16="http://schemas.microsoft.com/office/drawing/2014/chart" uri="{C3380CC4-5D6E-409C-BE32-E72D297353CC}">
                <c16:uniqueId val="{00000001-6CB6-4A45-BBF8-2AD80DF4F030}"/>
              </c:ext>
            </c:extLst>
          </c:dPt>
          <c:dPt>
            <c:idx val="14"/>
            <c:invertIfNegative val="0"/>
            <c:bubble3D val="0"/>
            <c:extLst>
              <c:ext xmlns:c16="http://schemas.microsoft.com/office/drawing/2014/chart" uri="{C3380CC4-5D6E-409C-BE32-E72D297353CC}">
                <c16:uniqueId val="{00000002-6CB6-4A45-BBF8-2AD80DF4F030}"/>
              </c:ext>
            </c:extLst>
          </c:dPt>
          <c:dPt>
            <c:idx val="15"/>
            <c:invertIfNegative val="0"/>
            <c:bubble3D val="0"/>
            <c:extLst>
              <c:ext xmlns:c16="http://schemas.microsoft.com/office/drawing/2014/chart" uri="{C3380CC4-5D6E-409C-BE32-E72D297353CC}">
                <c16:uniqueId val="{00000003-6CB6-4A45-BBF8-2AD80DF4F030}"/>
              </c:ext>
            </c:extLst>
          </c:dPt>
          <c:dPt>
            <c:idx val="16"/>
            <c:invertIfNegative val="0"/>
            <c:bubble3D val="0"/>
            <c:extLst>
              <c:ext xmlns:c16="http://schemas.microsoft.com/office/drawing/2014/chart" uri="{C3380CC4-5D6E-409C-BE32-E72D297353CC}">
                <c16:uniqueId val="{00000004-6CB6-4A45-BBF8-2AD80DF4F030}"/>
              </c:ext>
            </c:extLst>
          </c:dPt>
          <c:dPt>
            <c:idx val="17"/>
            <c:invertIfNegative val="0"/>
            <c:bubble3D val="0"/>
            <c:extLst>
              <c:ext xmlns:c16="http://schemas.microsoft.com/office/drawing/2014/chart" uri="{C3380CC4-5D6E-409C-BE32-E72D297353CC}">
                <c16:uniqueId val="{00000005-6CB6-4A45-BBF8-2AD80DF4F030}"/>
              </c:ext>
            </c:extLst>
          </c:dPt>
          <c:dPt>
            <c:idx val="18"/>
            <c:invertIfNegative val="0"/>
            <c:bubble3D val="0"/>
            <c:extLst>
              <c:ext xmlns:c16="http://schemas.microsoft.com/office/drawing/2014/chart" uri="{C3380CC4-5D6E-409C-BE32-E72D297353CC}">
                <c16:uniqueId val="{00000006-6CB6-4A45-BBF8-2AD80DF4F030}"/>
              </c:ext>
            </c:extLst>
          </c:dPt>
          <c:dPt>
            <c:idx val="19"/>
            <c:invertIfNegative val="0"/>
            <c:bubble3D val="0"/>
            <c:extLst>
              <c:ext xmlns:c16="http://schemas.microsoft.com/office/drawing/2014/chart" uri="{C3380CC4-5D6E-409C-BE32-E72D297353CC}">
                <c16:uniqueId val="{00000007-6CB6-4A45-BBF8-2AD80DF4F030}"/>
              </c:ext>
            </c:extLst>
          </c:dPt>
          <c:dPt>
            <c:idx val="20"/>
            <c:invertIfNegative val="0"/>
            <c:bubble3D val="0"/>
            <c:extLst>
              <c:ext xmlns:c16="http://schemas.microsoft.com/office/drawing/2014/chart" uri="{C3380CC4-5D6E-409C-BE32-E72D297353CC}">
                <c16:uniqueId val="{00000008-6CB6-4A45-BBF8-2AD80DF4F030}"/>
              </c:ext>
            </c:extLst>
          </c:dPt>
          <c:dPt>
            <c:idx val="21"/>
            <c:invertIfNegative val="0"/>
            <c:bubble3D val="0"/>
            <c:extLst>
              <c:ext xmlns:c16="http://schemas.microsoft.com/office/drawing/2014/chart" uri="{C3380CC4-5D6E-409C-BE32-E72D297353CC}">
                <c16:uniqueId val="{00000009-6CB6-4A45-BBF8-2AD80DF4F030}"/>
              </c:ext>
            </c:extLst>
          </c:dPt>
          <c:dPt>
            <c:idx val="22"/>
            <c:invertIfNegative val="0"/>
            <c:bubble3D val="0"/>
            <c:spPr>
              <a:solidFill>
                <a:srgbClr val="FBBB27"/>
              </a:solidFill>
            </c:spPr>
            <c:extLst>
              <c:ext xmlns:c16="http://schemas.microsoft.com/office/drawing/2014/chart" uri="{C3380CC4-5D6E-409C-BE32-E72D297353CC}">
                <c16:uniqueId val="{0000000B-6CB6-4A45-BBF8-2AD80DF4F030}"/>
              </c:ext>
            </c:extLst>
          </c:dPt>
          <c:dLbls>
            <c:dLbl>
              <c:idx val="2"/>
              <c:layout>
                <c:manualLayout>
                  <c:x val="6.5359477124183009E-3"/>
                  <c:y val="7.6706844716798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B6-4A45-BBF8-2AD80DF4F030}"/>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'F100-4'!$G$20:$H$43</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2017 - 2018</c:v>
                  </c:pt>
                  <c:pt idx="12">
                    <c:v>2018 - 2019</c:v>
                  </c:pt>
                </c:lvl>
              </c:multiLvlStrCache>
            </c:multiLvlStrRef>
          </c:cat>
          <c:val>
            <c:numRef>
              <c:f>'F100-4'!$J$20:$J$43</c:f>
              <c:numCache>
                <c:formatCode>0.0%</c:formatCode>
                <c:ptCount val="24"/>
                <c:pt idx="0">
                  <c:v>9.4771241830065467E-2</c:v>
                </c:pt>
                <c:pt idx="1">
                  <c:v>-5.4909260120986514E-2</c:v>
                </c:pt>
                <c:pt idx="2">
                  <c:v>-2.7027027027026751E-3</c:v>
                </c:pt>
                <c:pt idx="3">
                  <c:v>0.17503030303030309</c:v>
                </c:pt>
                <c:pt idx="4">
                  <c:v>3.1399046104928496E-2</c:v>
                </c:pt>
                <c:pt idx="5">
                  <c:v>5.3224155578300847E-2</c:v>
                </c:pt>
                <c:pt idx="6">
                  <c:v>5.0827878321139774E-2</c:v>
                </c:pt>
                <c:pt idx="7">
                  <c:v>6.5761804626266462E-2</c:v>
                </c:pt>
                <c:pt idx="8">
                  <c:v>-2.9182879377431803E-3</c:v>
                </c:pt>
                <c:pt idx="9">
                  <c:v>0.11710474695959205</c:v>
                </c:pt>
                <c:pt idx="10">
                  <c:v>7.6780758556891815E-2</c:v>
                </c:pt>
                <c:pt idx="11">
                  <c:v>4.9596835539327477E-2</c:v>
                </c:pt>
                <c:pt idx="12">
                  <c:v>0.13970149253731345</c:v>
                </c:pt>
                <c:pt idx="13">
                  <c:v>0.33948793697685864</c:v>
                </c:pt>
                <c:pt idx="14">
                  <c:v>0.14317976513098474</c:v>
                </c:pt>
                <c:pt idx="15">
                  <c:v>3.5073241180112458E-3</c:v>
                </c:pt>
                <c:pt idx="16">
                  <c:v>0.12100192678227351</c:v>
                </c:pt>
                <c:pt idx="17">
                  <c:v>4.1788143828960234E-2</c:v>
                </c:pt>
                <c:pt idx="18">
                  <c:v>3.9025283986808379E-2</c:v>
                </c:pt>
                <c:pt idx="19">
                  <c:v>3.9820627802690689E-2</c:v>
                </c:pt>
                <c:pt idx="20">
                  <c:v>4.2146341463414672E-2</c:v>
                </c:pt>
                <c:pt idx="21">
                  <c:v>1.5276558384547778E-2</c:v>
                </c:pt>
                <c:pt idx="22">
                  <c:v>1.9587628865979312E-2</c:v>
                </c:pt>
                <c:pt idx="23">
                  <c:v>-2.8844760110160905E-2</c:v>
                </c:pt>
              </c:numCache>
            </c:numRef>
          </c:val>
          <c:extLst>
            <c:ext xmlns:c16="http://schemas.microsoft.com/office/drawing/2014/chart" uri="{C3380CC4-5D6E-409C-BE32-E72D297353CC}">
              <c16:uniqueId val="{0000000D-6CB6-4A45-BBF8-2AD80DF4F030}"/>
            </c:ext>
          </c:extLst>
        </c:ser>
        <c:dLbls>
          <c:showLegendKey val="0"/>
          <c:showVal val="0"/>
          <c:showCatName val="0"/>
          <c:showSerName val="0"/>
          <c:showPercent val="0"/>
          <c:showBubbleSize val="0"/>
        </c:dLbls>
        <c:gapWidth val="150"/>
        <c:axId val="188105856"/>
        <c:axId val="188107392"/>
      </c:barChart>
      <c:catAx>
        <c:axId val="188105856"/>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88107392"/>
        <c:crosses val="autoZero"/>
        <c:auto val="1"/>
        <c:lblAlgn val="ctr"/>
        <c:lblOffset val="100"/>
        <c:noMultiLvlLbl val="0"/>
      </c:catAx>
      <c:valAx>
        <c:axId val="188107392"/>
        <c:scaling>
          <c:orientation val="minMax"/>
        </c:scaling>
        <c:delete val="1"/>
        <c:axPos val="l"/>
        <c:numFmt formatCode="0.0%" sourceLinked="1"/>
        <c:majorTickMark val="none"/>
        <c:minorTickMark val="none"/>
        <c:tickLblPos val="nextTo"/>
        <c:crossAx val="18810585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9608-4C9C-86F4-3909AA5CFB5D}"/>
              </c:ext>
            </c:extLst>
          </c:dPt>
          <c:dPt>
            <c:idx val="22"/>
            <c:invertIfNegative val="0"/>
            <c:bubble3D val="0"/>
            <c:extLst>
              <c:ext xmlns:c16="http://schemas.microsoft.com/office/drawing/2014/chart" uri="{C3380CC4-5D6E-409C-BE32-E72D297353CC}">
                <c16:uniqueId val="{00000001-9608-4C9C-86F4-3909AA5CFB5D}"/>
              </c:ext>
            </c:extLst>
          </c:dPt>
          <c:dPt>
            <c:idx val="24"/>
            <c:invertIfNegative val="0"/>
            <c:bubble3D val="0"/>
            <c:extLst>
              <c:ext xmlns:c16="http://schemas.microsoft.com/office/drawing/2014/chart" uri="{C3380CC4-5D6E-409C-BE32-E72D297353CC}">
                <c16:uniqueId val="{00000002-9608-4C9C-86F4-3909AA5CFB5D}"/>
              </c:ext>
            </c:extLst>
          </c:dPt>
          <c:dPt>
            <c:idx val="25"/>
            <c:invertIfNegative val="0"/>
            <c:bubble3D val="0"/>
            <c:extLst>
              <c:ext xmlns:c16="http://schemas.microsoft.com/office/drawing/2014/chart" uri="{C3380CC4-5D6E-409C-BE32-E72D297353CC}">
                <c16:uniqueId val="{00000003-9608-4C9C-86F4-3909AA5CFB5D}"/>
              </c:ext>
            </c:extLst>
          </c:dPt>
          <c:dPt>
            <c:idx val="26"/>
            <c:invertIfNegative val="0"/>
            <c:bubble3D val="0"/>
            <c:spPr>
              <a:solidFill>
                <a:srgbClr val="FBBB27"/>
              </a:solidFill>
              <a:ln>
                <a:noFill/>
              </a:ln>
              <a:effectLst/>
            </c:spPr>
            <c:extLst>
              <c:ext xmlns:c16="http://schemas.microsoft.com/office/drawing/2014/chart" uri="{C3380CC4-5D6E-409C-BE32-E72D297353CC}">
                <c16:uniqueId val="{00000005-9608-4C9C-86F4-3909AA5CFB5D}"/>
              </c:ext>
            </c:extLst>
          </c:dPt>
          <c:dPt>
            <c:idx val="28"/>
            <c:invertIfNegative val="0"/>
            <c:bubble3D val="0"/>
            <c:spPr>
              <a:solidFill>
                <a:srgbClr val="FFC000"/>
              </a:solidFill>
              <a:ln>
                <a:noFill/>
              </a:ln>
              <a:effectLst/>
            </c:spPr>
            <c:extLst>
              <c:ext xmlns:c16="http://schemas.microsoft.com/office/drawing/2014/chart" uri="{C3380CC4-5D6E-409C-BE32-E72D297353CC}">
                <c16:uniqueId val="{00000007-9608-4C9C-86F4-3909AA5CFB5D}"/>
              </c:ext>
            </c:extLst>
          </c:dPt>
          <c:dPt>
            <c:idx val="29"/>
            <c:invertIfNegative val="0"/>
            <c:bubble3D val="0"/>
            <c:spPr>
              <a:solidFill>
                <a:srgbClr val="FFC000"/>
              </a:solidFill>
              <a:ln>
                <a:noFill/>
              </a:ln>
              <a:effectLst/>
            </c:spPr>
            <c:extLst>
              <c:ext xmlns:c16="http://schemas.microsoft.com/office/drawing/2014/chart" uri="{C3380CC4-5D6E-409C-BE32-E72D297353CC}">
                <c16:uniqueId val="{00000009-9608-4C9C-86F4-3909AA5CFB5D}"/>
              </c:ext>
            </c:extLst>
          </c:dPt>
          <c:dPt>
            <c:idx val="30"/>
            <c:invertIfNegative val="0"/>
            <c:bubble3D val="0"/>
            <c:spPr>
              <a:solidFill>
                <a:srgbClr val="FFC000"/>
              </a:solidFill>
              <a:ln>
                <a:noFill/>
              </a:ln>
              <a:effectLst/>
            </c:spPr>
            <c:extLst>
              <c:ext xmlns:c16="http://schemas.microsoft.com/office/drawing/2014/chart" uri="{C3380CC4-5D6E-409C-BE32-E72D297353CC}">
                <c16:uniqueId val="{0000000B-9608-4C9C-86F4-3909AA5CFB5D}"/>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'F14'!$D$46:$D$75</c:f>
              <c:strCache>
                <c:ptCount val="30"/>
                <c:pt idx="0">
                  <c:v>Kanasín, Yuc</c:v>
                </c:pt>
                <c:pt idx="1">
                  <c:v>Jesús María, Ags</c:v>
                </c:pt>
                <c:pt idx="2">
                  <c:v>Celaya, Gto</c:v>
                </c:pt>
                <c:pt idx="3">
                  <c:v>Mexicali, BC</c:v>
                </c:pt>
                <c:pt idx="4">
                  <c:v>Querétaro, Qro</c:v>
                </c:pt>
                <c:pt idx="5">
                  <c:v>Manzanillo, Col</c:v>
                </c:pt>
                <c:pt idx="6">
                  <c:v>Villa de Álvarez, Col</c:v>
                </c:pt>
                <c:pt idx="7">
                  <c:v>Tlacolula de Matamoros, Oax</c:v>
                </c:pt>
                <c:pt idx="8">
                  <c:v>Soledad de Graciano Sánchez, SLP</c:v>
                </c:pt>
                <c:pt idx="9">
                  <c:v>Cuauhtémoc, CDMX</c:v>
                </c:pt>
                <c:pt idx="10">
                  <c:v>Hermosillo, Son</c:v>
                </c:pt>
                <c:pt idx="11">
                  <c:v>Carmen, Camp</c:v>
                </c:pt>
                <c:pt idx="12">
                  <c:v>Gustavo A. Madero, CDMX</c:v>
                </c:pt>
                <c:pt idx="13">
                  <c:v>Puebla, Pue</c:v>
                </c:pt>
                <c:pt idx="14">
                  <c:v>Mérida, Yuc</c:v>
                </c:pt>
                <c:pt idx="15">
                  <c:v>Aguascalientes, Ags</c:v>
                </c:pt>
                <c:pt idx="16">
                  <c:v>Uruapan, Mich</c:v>
                </c:pt>
                <c:pt idx="17">
                  <c:v>Tepic, Nay</c:v>
                </c:pt>
                <c:pt idx="18">
                  <c:v>Los Cabos, BCS</c:v>
                </c:pt>
                <c:pt idx="19">
                  <c:v>La Paz, BCS</c:v>
                </c:pt>
                <c:pt idx="20">
                  <c:v>León, Gto</c:v>
                </c:pt>
                <c:pt idx="21">
                  <c:v>Bahía de Banderas, Nay</c:v>
                </c:pt>
                <c:pt idx="22">
                  <c:v>Benito Juárez, Qroo</c:v>
                </c:pt>
                <c:pt idx="23">
                  <c:v>Solidaridad, Qroo</c:v>
                </c:pt>
                <c:pt idx="24">
                  <c:v>Mazatlán, Sin</c:v>
                </c:pt>
                <c:pt idx="25">
                  <c:v>Tijuana, BC</c:v>
                </c:pt>
                <c:pt idx="26">
                  <c:v>San Pedro Tlaquepaque, Jal</c:v>
                </c:pt>
                <c:pt idx="27">
                  <c:v>Culiacán, Sin</c:v>
                </c:pt>
                <c:pt idx="28">
                  <c:v>Tlajomulco de Zúñiga, Jal</c:v>
                </c:pt>
                <c:pt idx="29">
                  <c:v>Zapopan, Jal</c:v>
                </c:pt>
              </c:strCache>
            </c:strRef>
          </c:cat>
          <c:val>
            <c:numRef>
              <c:f>'F14'!$G$46:$G$75</c:f>
              <c:numCache>
                <c:formatCode>0.0</c:formatCode>
                <c:ptCount val="30"/>
                <c:pt idx="0">
                  <c:v>7.6</c:v>
                </c:pt>
                <c:pt idx="1">
                  <c:v>7.7</c:v>
                </c:pt>
                <c:pt idx="2">
                  <c:v>7.7</c:v>
                </c:pt>
                <c:pt idx="3">
                  <c:v>7.8</c:v>
                </c:pt>
                <c:pt idx="4">
                  <c:v>7.9</c:v>
                </c:pt>
                <c:pt idx="5">
                  <c:v>8</c:v>
                </c:pt>
                <c:pt idx="6">
                  <c:v>8</c:v>
                </c:pt>
                <c:pt idx="7">
                  <c:v>8</c:v>
                </c:pt>
                <c:pt idx="8">
                  <c:v>8</c:v>
                </c:pt>
                <c:pt idx="9">
                  <c:v>8.1</c:v>
                </c:pt>
                <c:pt idx="10">
                  <c:v>8.1</c:v>
                </c:pt>
                <c:pt idx="11">
                  <c:v>8.1999999999999993</c:v>
                </c:pt>
                <c:pt idx="12">
                  <c:v>8.1999999999999993</c:v>
                </c:pt>
                <c:pt idx="13">
                  <c:v>8.1999999999999993</c:v>
                </c:pt>
                <c:pt idx="14">
                  <c:v>8.4</c:v>
                </c:pt>
                <c:pt idx="15">
                  <c:v>8.5</c:v>
                </c:pt>
                <c:pt idx="16">
                  <c:v>8.5</c:v>
                </c:pt>
                <c:pt idx="17">
                  <c:v>8.6</c:v>
                </c:pt>
                <c:pt idx="18">
                  <c:v>8.6999999999999993</c:v>
                </c:pt>
                <c:pt idx="19">
                  <c:v>8.6999999999999993</c:v>
                </c:pt>
                <c:pt idx="20">
                  <c:v>8.8000000000000007</c:v>
                </c:pt>
                <c:pt idx="21">
                  <c:v>8.8000000000000007</c:v>
                </c:pt>
                <c:pt idx="22">
                  <c:v>8.9</c:v>
                </c:pt>
                <c:pt idx="23">
                  <c:v>9.5</c:v>
                </c:pt>
                <c:pt idx="24">
                  <c:v>9.5</c:v>
                </c:pt>
                <c:pt idx="25">
                  <c:v>9.6</c:v>
                </c:pt>
                <c:pt idx="26">
                  <c:v>9.6</c:v>
                </c:pt>
                <c:pt idx="27">
                  <c:v>9.6999999999999993</c:v>
                </c:pt>
                <c:pt idx="28">
                  <c:v>9.9</c:v>
                </c:pt>
                <c:pt idx="29">
                  <c:v>10.8</c:v>
                </c:pt>
              </c:numCache>
            </c:numRef>
          </c:val>
          <c:extLst>
            <c:ext xmlns:c16="http://schemas.microsoft.com/office/drawing/2014/chart" uri="{C3380CC4-5D6E-409C-BE32-E72D297353CC}">
              <c16:uniqueId val="{0000000C-9608-4C9C-86F4-3909AA5CFB5D}"/>
            </c:ext>
          </c:extLst>
        </c:ser>
        <c:dLbls>
          <c:showLegendKey val="0"/>
          <c:showVal val="0"/>
          <c:showCatName val="0"/>
          <c:showSerName val="0"/>
          <c:showPercent val="0"/>
          <c:showBubbleSize val="0"/>
        </c:dLbls>
        <c:gapWidth val="50"/>
        <c:axId val="178418048"/>
        <c:axId val="178419584"/>
      </c:barChart>
      <c:scatterChart>
        <c:scatterStyle val="lineMarker"/>
        <c:varyColors val="0"/>
        <c:ser>
          <c:idx val="1"/>
          <c:order val="1"/>
          <c:tx>
            <c:strRef>
              <c:f>'F14'!$E$79</c:f>
              <c:strCache>
                <c:ptCount val="1"/>
                <c:pt idx="0">
                  <c:v>Nacional</c:v>
                </c:pt>
              </c:strCache>
            </c:strRef>
          </c:tx>
          <c:spPr>
            <a:ln w="44450">
              <a:solidFill>
                <a:srgbClr val="95681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9608-4C9C-86F4-3909AA5CFB5D}"/>
                </c:ext>
              </c:extLst>
            </c:dLbl>
            <c:dLbl>
              <c:idx val="1"/>
              <c:layout>
                <c:manualLayout>
                  <c:x val="-5.839080459770124E-2"/>
                  <c:y val="0.2892777777777778"/>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9608-4C9C-86F4-3909AA5CFB5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'F14'!$H$79:$H$80</c:f>
              <c:numCache>
                <c:formatCode>0.0</c:formatCode>
                <c:ptCount val="2"/>
                <c:pt idx="0">
                  <c:v>7.7</c:v>
                </c:pt>
                <c:pt idx="1">
                  <c:v>7.7</c:v>
                </c:pt>
              </c:numCache>
            </c:numRef>
          </c:xVal>
          <c:yVal>
            <c:numRef>
              <c:f>'F14'!$G$79:$G$80</c:f>
              <c:numCache>
                <c:formatCode>0.0</c:formatCode>
                <c:ptCount val="2"/>
                <c:pt idx="0">
                  <c:v>0</c:v>
                </c:pt>
                <c:pt idx="1">
                  <c:v>1</c:v>
                </c:pt>
              </c:numCache>
            </c:numRef>
          </c:yVal>
          <c:smooth val="0"/>
          <c:extLst>
            <c:ext xmlns:c16="http://schemas.microsoft.com/office/drawing/2014/chart" uri="{C3380CC4-5D6E-409C-BE32-E72D297353CC}">
              <c16:uniqueId val="{0000000F-9608-4C9C-86F4-3909AA5CFB5D}"/>
            </c:ext>
          </c:extLst>
        </c:ser>
        <c:dLbls>
          <c:showLegendKey val="0"/>
          <c:showVal val="0"/>
          <c:showCatName val="0"/>
          <c:showSerName val="0"/>
          <c:showPercent val="0"/>
          <c:showBubbleSize val="0"/>
        </c:dLbls>
        <c:axId val="178422912"/>
        <c:axId val="178421120"/>
      </c:scatterChart>
      <c:catAx>
        <c:axId val="178418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8419584"/>
        <c:crosses val="autoZero"/>
        <c:auto val="1"/>
        <c:lblAlgn val="ctr"/>
        <c:lblOffset val="100"/>
        <c:noMultiLvlLbl val="0"/>
      </c:catAx>
      <c:valAx>
        <c:axId val="178419584"/>
        <c:scaling>
          <c:orientation val="minMax"/>
        </c:scaling>
        <c:delete val="1"/>
        <c:axPos val="b"/>
        <c:numFmt formatCode="0.0" sourceLinked="1"/>
        <c:majorTickMark val="none"/>
        <c:minorTickMark val="none"/>
        <c:tickLblPos val="nextTo"/>
        <c:crossAx val="178418048"/>
        <c:crosses val="autoZero"/>
        <c:crossBetween val="between"/>
      </c:valAx>
      <c:valAx>
        <c:axId val="178421120"/>
        <c:scaling>
          <c:orientation val="minMax"/>
          <c:max val="1"/>
        </c:scaling>
        <c:delete val="1"/>
        <c:axPos val="r"/>
        <c:numFmt formatCode="0.0" sourceLinked="1"/>
        <c:majorTickMark val="out"/>
        <c:minorTickMark val="none"/>
        <c:tickLblPos val="nextTo"/>
        <c:crossAx val="178422912"/>
        <c:crosses val="max"/>
        <c:crossBetween val="midCat"/>
      </c:valAx>
      <c:valAx>
        <c:axId val="178422912"/>
        <c:scaling>
          <c:orientation val="minMax"/>
        </c:scaling>
        <c:delete val="1"/>
        <c:axPos val="b"/>
        <c:numFmt formatCode="0.0" sourceLinked="1"/>
        <c:majorTickMark val="out"/>
        <c:minorTickMark val="none"/>
        <c:tickLblPos val="nextTo"/>
        <c:crossAx val="178421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c:spPr>
          <c:invertIfNegative val="0"/>
          <c:dPt>
            <c:idx val="1"/>
            <c:invertIfNegative val="0"/>
            <c:bubble3D val="0"/>
            <c:spPr>
              <a:solidFill>
                <a:srgbClr val="FFC000">
                  <a:lumMod val="75000"/>
                </a:srgbClr>
              </a:solidFill>
            </c:spPr>
            <c:extLst>
              <c:ext xmlns:c16="http://schemas.microsoft.com/office/drawing/2014/chart" uri="{C3380CC4-5D6E-409C-BE32-E72D297353CC}">
                <c16:uniqueId val="{00000005-D6DB-463D-A1B6-4CFF8D13F65D}"/>
              </c:ext>
            </c:extLst>
          </c:dPt>
          <c:dPt>
            <c:idx val="5"/>
            <c:invertIfNegative val="0"/>
            <c:bubble3D val="0"/>
            <c:extLst>
              <c:ext xmlns:c16="http://schemas.microsoft.com/office/drawing/2014/chart" uri="{C3380CC4-5D6E-409C-BE32-E72D297353CC}">
                <c16:uniqueId val="{00000003-D6DB-463D-A1B6-4CFF8D13F65D}"/>
              </c:ext>
            </c:extLst>
          </c:dPt>
          <c:dLbls>
            <c:dLbl>
              <c:idx val="0"/>
              <c:layout>
                <c:manualLayout>
                  <c:x val="4.5519713261648956E-3"/>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DB-463D-A1B6-4CFF8D13F65D}"/>
                </c:ext>
              </c:extLst>
            </c:dLbl>
            <c:dLbl>
              <c:idx val="1"/>
              <c:layout>
                <c:manualLayout>
                  <c:x val="0"/>
                  <c:y val="7.08989501312333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DB-463D-A1B6-4CFF8D13F65D}"/>
                </c:ext>
              </c:extLst>
            </c:dLbl>
            <c:dLbl>
              <c:idx val="2"/>
              <c:layout>
                <c:manualLayout>
                  <c:x val="0"/>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DB-463D-A1B6-4CFF8D13F65D}"/>
                </c:ext>
              </c:extLst>
            </c:dLbl>
            <c:dLbl>
              <c:idx val="3"/>
              <c:layout>
                <c:manualLayout>
                  <c:x val="-8.3451843603537502E-17"/>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DB-463D-A1B6-4CFF8D13F65D}"/>
                </c:ext>
              </c:extLst>
            </c:dLbl>
            <c:dLbl>
              <c:idx val="4"/>
              <c:layout>
                <c:manualLayout>
                  <c:x val="0"/>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DB-463D-A1B6-4CFF8D13F65D}"/>
                </c:ext>
              </c:extLst>
            </c:dLbl>
            <c:dLbl>
              <c:idx val="5"/>
              <c:layout>
                <c:manualLayout>
                  <c:x val="2.002522863450016E-3"/>
                  <c:y val="2.51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DB-463D-A1B6-4CFF8D13F65D}"/>
                </c:ext>
              </c:extLst>
            </c:dLbl>
            <c:numFmt formatCode="#,##0.0" sourceLinked="0"/>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'F15'!$B$6:$C$7</c:f>
              <c:multiLvlStrCache>
                <c:ptCount val="2"/>
                <c:lvl>
                  <c:pt idx="0">
                    <c:v>Acumulado</c:v>
                  </c:pt>
                  <c:pt idx="1">
                    <c:v>Acumulado</c:v>
                  </c:pt>
                </c:lvl>
                <c:lvl>
                  <c:pt idx="0">
                    <c:v>2018</c:v>
                  </c:pt>
                  <c:pt idx="1">
                    <c:v>2019</c:v>
                  </c:pt>
                </c:lvl>
              </c:multiLvlStrCache>
            </c:multiLvlStrRef>
          </c:cat>
          <c:val>
            <c:numRef>
              <c:f>'F15'!$B$8:$C$8</c:f>
              <c:numCache>
                <c:formatCode>0.0</c:formatCode>
                <c:ptCount val="2"/>
                <c:pt idx="0">
                  <c:v>842.6272486600003</c:v>
                </c:pt>
                <c:pt idx="1">
                  <c:v>1554.8525435804863</c:v>
                </c:pt>
              </c:numCache>
            </c:numRef>
          </c:val>
          <c:extLst>
            <c:ext xmlns:c16="http://schemas.microsoft.com/office/drawing/2014/chart" uri="{C3380CC4-5D6E-409C-BE32-E72D297353CC}">
              <c16:uniqueId val="{00000009-D6DB-463D-A1B6-4CFF8D13F65D}"/>
            </c:ext>
          </c:extLst>
        </c:ser>
        <c:dLbls>
          <c:showLegendKey val="0"/>
          <c:showVal val="0"/>
          <c:showCatName val="0"/>
          <c:showSerName val="0"/>
          <c:showPercent val="0"/>
          <c:showBubbleSize val="0"/>
        </c:dLbls>
        <c:gapWidth val="75"/>
        <c:overlap val="-25"/>
        <c:axId val="177800320"/>
        <c:axId val="177801856"/>
      </c:barChart>
      <c:catAx>
        <c:axId val="177800320"/>
        <c:scaling>
          <c:orientation val="minMax"/>
        </c:scaling>
        <c:delete val="0"/>
        <c:axPos val="b"/>
        <c:numFmt formatCode="General" sourceLinked="1"/>
        <c:majorTickMark val="none"/>
        <c:minorTickMark val="none"/>
        <c:tickLblPos val="nextTo"/>
        <c:spPr>
          <a:ln>
            <a:noFill/>
          </a:ln>
        </c:spPr>
        <c:txPr>
          <a:bodyPr/>
          <a:lstStyle/>
          <a:p>
            <a:pPr>
              <a:defRPr b="1"/>
            </a:pPr>
            <a:endParaRPr lang="es-MX"/>
          </a:p>
        </c:txPr>
        <c:crossAx val="177801856"/>
        <c:crosses val="autoZero"/>
        <c:auto val="1"/>
        <c:lblAlgn val="ctr"/>
        <c:lblOffset val="100"/>
        <c:noMultiLvlLbl val="0"/>
      </c:catAx>
      <c:valAx>
        <c:axId val="177801856"/>
        <c:scaling>
          <c:orientation val="minMax"/>
        </c:scaling>
        <c:delete val="1"/>
        <c:axPos val="l"/>
        <c:numFmt formatCode="0.0" sourceLinked="1"/>
        <c:majorTickMark val="out"/>
        <c:minorTickMark val="none"/>
        <c:tickLblPos val="nextTo"/>
        <c:crossAx val="177800320"/>
        <c:crosses val="autoZero"/>
        <c:crossBetween val="between"/>
      </c:valAx>
    </c:plotArea>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AFB7BC"/>
            </a:solidFill>
            <a:ln>
              <a:noFill/>
            </a:ln>
            <a:effectLst/>
          </c:spPr>
          <c:invertIfNegative val="0"/>
          <c:dPt>
            <c:idx val="0"/>
            <c:invertIfNegative val="0"/>
            <c:bubble3D val="0"/>
            <c:extLst>
              <c:ext xmlns:c16="http://schemas.microsoft.com/office/drawing/2014/chart" uri="{C3380CC4-5D6E-409C-BE32-E72D297353CC}">
                <c16:uniqueId val="{00000003-622E-46AE-8939-BE0691AEF852}"/>
              </c:ext>
            </c:extLst>
          </c:dPt>
          <c:dPt>
            <c:idx val="9"/>
            <c:invertIfNegative val="0"/>
            <c:bubble3D val="0"/>
            <c:extLst>
              <c:ext xmlns:c16="http://schemas.microsoft.com/office/drawing/2014/chart" uri="{C3380CC4-5D6E-409C-BE32-E72D297353CC}">
                <c16:uniqueId val="{00000005-622E-46AE-8939-BE0691AEF852}"/>
              </c:ext>
            </c:extLst>
          </c:dPt>
          <c:dPt>
            <c:idx val="17"/>
            <c:invertIfNegative val="0"/>
            <c:bubble3D val="0"/>
            <c:extLst>
              <c:ext xmlns:c16="http://schemas.microsoft.com/office/drawing/2014/chart" uri="{C3380CC4-5D6E-409C-BE32-E72D297353CC}">
                <c16:uniqueId val="{00000006-622E-46AE-8939-BE0691AEF852}"/>
              </c:ext>
            </c:extLst>
          </c:dPt>
          <c:dPt>
            <c:idx val="18"/>
            <c:invertIfNegative val="0"/>
            <c:bubble3D val="0"/>
            <c:extLst>
              <c:ext xmlns:c16="http://schemas.microsoft.com/office/drawing/2014/chart" uri="{C3380CC4-5D6E-409C-BE32-E72D297353CC}">
                <c16:uniqueId val="{00000007-622E-46AE-8939-BE0691AEF852}"/>
              </c:ext>
            </c:extLst>
          </c:dPt>
          <c:dPt>
            <c:idx val="22"/>
            <c:invertIfNegative val="0"/>
            <c:bubble3D val="0"/>
            <c:extLst>
              <c:ext xmlns:c16="http://schemas.microsoft.com/office/drawing/2014/chart" uri="{C3380CC4-5D6E-409C-BE32-E72D297353CC}">
                <c16:uniqueId val="{00000009-622E-46AE-8939-BE0691AEF852}"/>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'F16'!$A$9:$B$10</c:f>
              <c:multiLvlStrCache>
                <c:ptCount val="2"/>
                <c:lvl>
                  <c:pt idx="0">
                    <c:v>Acumulado</c:v>
                  </c:pt>
                  <c:pt idx="1">
                    <c:v>Acumulado</c:v>
                  </c:pt>
                </c:lvl>
                <c:lvl>
                  <c:pt idx="0">
                    <c:v>2018</c:v>
                  </c:pt>
                  <c:pt idx="1">
                    <c:v>2019</c:v>
                  </c:pt>
                </c:lvl>
              </c:multiLvlStrCache>
            </c:multiLvlStrRef>
          </c:cat>
          <c:val>
            <c:numRef>
              <c:f>'F16'!$C$9:$C$10</c:f>
              <c:numCache>
                <c:formatCode>#,##0.0</c:formatCode>
                <c:ptCount val="2"/>
                <c:pt idx="0" formatCode="#,##0.0_ ;[Red]\-#,##0.0\ ">
                  <c:v>184.60247283999999</c:v>
                </c:pt>
                <c:pt idx="1">
                  <c:v>462.23653562048679</c:v>
                </c:pt>
              </c:numCache>
            </c:numRef>
          </c:val>
          <c:extLst>
            <c:ext xmlns:c16="http://schemas.microsoft.com/office/drawing/2014/chart" uri="{C3380CC4-5D6E-409C-BE32-E72D297353CC}">
              <c16:uniqueId val="{0000000A-622E-46AE-8939-BE0691AEF852}"/>
            </c:ext>
          </c:extLst>
        </c:ser>
        <c:ser>
          <c:idx val="1"/>
          <c:order val="1"/>
          <c:spPr>
            <a:solidFill>
              <a:srgbClr val="FFC000">
                <a:lumMod val="75000"/>
              </a:srgbClr>
            </a:solidFill>
          </c:spPr>
          <c:invertIfNegative val="0"/>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'F16'!$A$9:$B$10</c:f>
              <c:multiLvlStrCache>
                <c:ptCount val="2"/>
                <c:lvl>
                  <c:pt idx="0">
                    <c:v>Acumulado</c:v>
                  </c:pt>
                  <c:pt idx="1">
                    <c:v>Acumulado</c:v>
                  </c:pt>
                </c:lvl>
                <c:lvl>
                  <c:pt idx="0">
                    <c:v>2018</c:v>
                  </c:pt>
                  <c:pt idx="1">
                    <c:v>2019</c:v>
                  </c:pt>
                </c:lvl>
              </c:multiLvlStrCache>
            </c:multiLvlStrRef>
          </c:cat>
          <c:val>
            <c:numRef>
              <c:f>'F16'!$D$9:$D$10</c:f>
              <c:numCache>
                <c:formatCode>#,##0.0</c:formatCode>
                <c:ptCount val="2"/>
                <c:pt idx="0" formatCode="#,##0.0_ ;[Red]\-#,##0.0\ ">
                  <c:v>601.53053647000002</c:v>
                </c:pt>
                <c:pt idx="1">
                  <c:v>1097.2031288199994</c:v>
                </c:pt>
              </c:numCache>
            </c:numRef>
          </c:val>
          <c:extLst>
            <c:ext xmlns:c16="http://schemas.microsoft.com/office/drawing/2014/chart" uri="{C3380CC4-5D6E-409C-BE32-E72D297353CC}">
              <c16:uniqueId val="{0000000B-622E-46AE-8939-BE0691AEF852}"/>
            </c:ext>
          </c:extLst>
        </c:ser>
        <c:ser>
          <c:idx val="2"/>
          <c:order val="2"/>
          <c:spPr>
            <a:solidFill>
              <a:srgbClr val="FFE699"/>
            </a:solidFill>
          </c:spPr>
          <c:invertIfNegative val="0"/>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'F16'!$A$9:$B$10</c:f>
              <c:multiLvlStrCache>
                <c:ptCount val="2"/>
                <c:lvl>
                  <c:pt idx="0">
                    <c:v>Acumulado</c:v>
                  </c:pt>
                  <c:pt idx="1">
                    <c:v>Acumulado</c:v>
                  </c:pt>
                </c:lvl>
                <c:lvl>
                  <c:pt idx="0">
                    <c:v>2018</c:v>
                  </c:pt>
                  <c:pt idx="1">
                    <c:v>2019</c:v>
                  </c:pt>
                </c:lvl>
              </c:multiLvlStrCache>
            </c:multiLvlStrRef>
          </c:cat>
          <c:val>
            <c:numRef>
              <c:f>'F16'!$E$9:$E$10</c:f>
              <c:numCache>
                <c:formatCode>#,##0.0</c:formatCode>
                <c:ptCount val="2"/>
                <c:pt idx="0" formatCode="#,##0.0_ ;[Red]\-#,##0.0\ ">
                  <c:v>56.4942393500002</c:v>
                </c:pt>
                <c:pt idx="1">
                  <c:v>-4.58712085999991</c:v>
                </c:pt>
              </c:numCache>
            </c:numRef>
          </c:val>
          <c:extLst>
            <c:ext xmlns:c16="http://schemas.microsoft.com/office/drawing/2014/chart" uri="{C3380CC4-5D6E-409C-BE32-E72D297353CC}">
              <c16:uniqueId val="{0000000C-622E-46AE-8939-BE0691AEF852}"/>
            </c:ext>
          </c:extLst>
        </c:ser>
        <c:dLbls>
          <c:showLegendKey val="0"/>
          <c:showVal val="0"/>
          <c:showCatName val="0"/>
          <c:showSerName val="0"/>
          <c:showPercent val="0"/>
          <c:showBubbleSize val="0"/>
        </c:dLbls>
        <c:gapWidth val="80"/>
        <c:overlap val="-27"/>
        <c:axId val="179127424"/>
        <c:axId val="179128960"/>
      </c:barChart>
      <c:catAx>
        <c:axId val="179127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179128960"/>
        <c:crosses val="autoZero"/>
        <c:auto val="1"/>
        <c:lblAlgn val="ctr"/>
        <c:lblOffset val="100"/>
        <c:noMultiLvlLbl val="0"/>
      </c:catAx>
      <c:valAx>
        <c:axId val="179128960"/>
        <c:scaling>
          <c:orientation val="minMax"/>
          <c:max val="1200"/>
          <c:min val="-200"/>
        </c:scaling>
        <c:delete val="0"/>
        <c:axPos val="l"/>
        <c:numFmt formatCode="#,##0.0_ ;[Red]\-#,##0.0\ " sourceLinked="1"/>
        <c:majorTickMark val="out"/>
        <c:minorTickMark val="none"/>
        <c:tickLblPos val="nextTo"/>
        <c:crossAx val="1791274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'F17'!$A$8</c:f>
              <c:strCache>
                <c:ptCount val="1"/>
                <c:pt idx="0">
                  <c:v>2018</c:v>
                </c:pt>
              </c:strCache>
            </c:strRef>
          </c:tx>
          <c:spPr>
            <a:solidFill>
              <a:srgbClr val="FBBB27"/>
            </a:solidFill>
            <a:ln>
              <a:noFill/>
            </a:ln>
            <a:effectLst/>
          </c:spPr>
          <c:invertIfNegative val="0"/>
          <c:dLbls>
            <c:dLbl>
              <c:idx val="2"/>
              <c:layout>
                <c:manualLayout>
                  <c:x val="-1.0185067526415994E-16"/>
                  <c:y val="-1.8518518518518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32-4FC3-B17F-C550A6D8897A}"/>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'F17'!$B$8:$E$8</c:f>
              <c:numCache>
                <c:formatCode>0.0</c:formatCode>
                <c:ptCount val="4"/>
                <c:pt idx="0">
                  <c:v>585.20366548000015</c:v>
                </c:pt>
                <c:pt idx="1">
                  <c:v>-31.496373309999939</c:v>
                </c:pt>
                <c:pt idx="2">
                  <c:v>245.59067185000012</c:v>
                </c:pt>
                <c:pt idx="3">
                  <c:v>43.329284640000026</c:v>
                </c:pt>
              </c:numCache>
            </c:numRef>
          </c:val>
          <c:extLst>
            <c:ext xmlns:c16="http://schemas.microsoft.com/office/drawing/2014/chart" uri="{C3380CC4-5D6E-409C-BE32-E72D297353CC}">
              <c16:uniqueId val="{00000001-4A32-4FC3-B17F-C550A6D8897A}"/>
            </c:ext>
          </c:extLst>
        </c:ser>
        <c:ser>
          <c:idx val="1"/>
          <c:order val="1"/>
          <c:tx>
            <c:strRef>
              <c:f>'F17'!$A$9</c:f>
              <c:strCache>
                <c:ptCount val="1"/>
                <c:pt idx="0">
                  <c:v>2019</c:v>
                </c:pt>
              </c:strCache>
            </c:strRef>
          </c:tx>
          <c:spPr>
            <a:solidFill>
              <a:srgbClr val="7C878E"/>
            </a:solidFill>
            <a:ln>
              <a:noFill/>
            </a:ln>
            <a:effectLst/>
          </c:spPr>
          <c:invertIfNegative val="0"/>
          <c:dLbls>
            <c:dLbl>
              <c:idx val="2"/>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32-4FC3-B17F-C550A6D8897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'F17'!$B$9:$E$9</c:f>
              <c:numCache>
                <c:formatCode>0.0</c:formatCode>
                <c:ptCount val="4"/>
                <c:pt idx="0">
                  <c:v>981.24700419000021</c:v>
                </c:pt>
                <c:pt idx="1">
                  <c:v>416.09903858999985</c:v>
                </c:pt>
                <c:pt idx="2">
                  <c:v>233.60390220048697</c:v>
                </c:pt>
                <c:pt idx="3">
                  <c:v>-76.097401399999924</c:v>
                </c:pt>
              </c:numCache>
            </c:numRef>
          </c:val>
          <c:extLst>
            <c:ext xmlns:c16="http://schemas.microsoft.com/office/drawing/2014/chart" uri="{C3380CC4-5D6E-409C-BE32-E72D297353CC}">
              <c16:uniqueId val="{00000003-4A32-4FC3-B17F-C550A6D8897A}"/>
            </c:ext>
          </c:extLst>
        </c:ser>
        <c:dLbls>
          <c:showLegendKey val="0"/>
          <c:showVal val="0"/>
          <c:showCatName val="0"/>
          <c:showSerName val="0"/>
          <c:showPercent val="0"/>
          <c:showBubbleSize val="0"/>
        </c:dLbls>
        <c:gapWidth val="219"/>
        <c:overlap val="-27"/>
        <c:axId val="179102848"/>
        <c:axId val="179104384"/>
      </c:barChart>
      <c:catAx>
        <c:axId val="179102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9104384"/>
        <c:crosses val="autoZero"/>
        <c:auto val="1"/>
        <c:lblAlgn val="ctr"/>
        <c:lblOffset val="100"/>
        <c:noMultiLvlLbl val="0"/>
      </c:catAx>
      <c:valAx>
        <c:axId val="179104384"/>
        <c:scaling>
          <c:orientation val="minMax"/>
          <c:max val="10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910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326397064444615"/>
          <c:y val="1.82370820668693E-2"/>
          <c:w val="0.60825706495425935"/>
          <c:h val="0.9149958914710129"/>
        </c:manualLayout>
      </c:layout>
      <c:barChart>
        <c:barDir val="bar"/>
        <c:grouping val="clustered"/>
        <c:varyColors val="0"/>
        <c:ser>
          <c:idx val="1"/>
          <c:order val="0"/>
          <c:tx>
            <c:strRef>
              <c:f>'F18'!$C$6</c:f>
              <c:strCache>
                <c:ptCount val="1"/>
                <c:pt idx="0">
                  <c:v>ene-dic 2018</c:v>
                </c:pt>
              </c:strCache>
            </c:strRef>
          </c:tx>
          <c:spPr>
            <a:solidFill>
              <a:srgbClr val="7C878E"/>
            </a:solidFill>
            <a:ln>
              <a:noFill/>
            </a:ln>
            <a:effectLst/>
          </c:spPr>
          <c:invertIfNegative val="0"/>
          <c:dPt>
            <c:idx val="10"/>
            <c:invertIfNegative val="0"/>
            <c:bubble3D val="0"/>
            <c:extLst>
              <c:ext xmlns:c16="http://schemas.microsoft.com/office/drawing/2014/chart" uri="{C3380CC4-5D6E-409C-BE32-E72D297353CC}">
                <c16:uniqueId val="{00000001-CDE3-4AFA-B7E6-F5649C083EF9}"/>
              </c:ext>
            </c:extLst>
          </c:dPt>
          <c:dPt>
            <c:idx val="26"/>
            <c:invertIfNegative val="0"/>
            <c:bubble3D val="0"/>
            <c:spPr>
              <a:solidFill>
                <a:sysClr val="windowText" lastClr="000000">
                  <a:lumMod val="85000"/>
                  <a:lumOff val="15000"/>
                </a:sysClr>
              </a:solidFill>
              <a:ln>
                <a:noFill/>
              </a:ln>
              <a:effectLst/>
            </c:spPr>
            <c:extLst>
              <c:ext xmlns:c16="http://schemas.microsoft.com/office/drawing/2014/chart" uri="{C3380CC4-5D6E-409C-BE32-E72D297353CC}">
                <c16:uniqueId val="{00000003-CDE3-4AFA-B7E6-F5649C083EF9}"/>
              </c:ext>
            </c:extLst>
          </c:dPt>
          <c:dLbls>
            <c:dLbl>
              <c:idx val="26"/>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CDE3-4AFA-B7E6-F5649C083EF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'F18'!$A$7:$A$38</c:f>
              <c:strCache>
                <c:ptCount val="32"/>
                <c:pt idx="0">
                  <c:v>Colima</c:v>
                </c:pt>
                <c:pt idx="1">
                  <c:v>Oaxaca</c:v>
                </c:pt>
                <c:pt idx="2">
                  <c:v>Campeche</c:v>
                </c:pt>
                <c:pt idx="3">
                  <c:v>Yucatán</c:v>
                </c:pt>
                <c:pt idx="4">
                  <c:v>Nayarit</c:v>
                </c:pt>
                <c:pt idx="5">
                  <c:v>Durango</c:v>
                </c:pt>
                <c:pt idx="6">
                  <c:v>Chiapas</c:v>
                </c:pt>
                <c:pt idx="7">
                  <c:v>Sinaloa</c:v>
                </c:pt>
                <c:pt idx="8">
                  <c:v>Guerrero</c:v>
                </c:pt>
                <c:pt idx="9">
                  <c:v>Hidalgo</c:v>
                </c:pt>
                <c:pt idx="10">
                  <c:v>Michoacán</c:v>
                </c:pt>
                <c:pt idx="11">
                  <c:v>Tlaxcala</c:v>
                </c:pt>
                <c:pt idx="12">
                  <c:v>Sonora</c:v>
                </c:pt>
                <c:pt idx="13">
                  <c:v>Aguascalientes</c:v>
                </c:pt>
                <c:pt idx="14">
                  <c:v>Tabasco</c:v>
                </c:pt>
                <c:pt idx="15">
                  <c:v>Baja California Sur</c:v>
                </c:pt>
                <c:pt idx="16">
                  <c:v>Quintana Roo</c:v>
                </c:pt>
                <c:pt idx="17">
                  <c:v>Morelos</c:v>
                </c:pt>
                <c:pt idx="18">
                  <c:v>San Luis Potosí</c:v>
                </c:pt>
                <c:pt idx="19">
                  <c:v>Zacatecas</c:v>
                </c:pt>
                <c:pt idx="20">
                  <c:v>Guanajuato</c:v>
                </c:pt>
                <c:pt idx="21">
                  <c:v>Baja California</c:v>
                </c:pt>
                <c:pt idx="22">
                  <c:v>Veracruz</c:v>
                </c:pt>
                <c:pt idx="23">
                  <c:v>Querétaro</c:v>
                </c:pt>
                <c:pt idx="24">
                  <c:v>Coahuila</c:v>
                </c:pt>
                <c:pt idx="25">
                  <c:v>Chihuahua</c:v>
                </c:pt>
                <c:pt idx="26">
                  <c:v>Jalisco</c:v>
                </c:pt>
                <c:pt idx="27">
                  <c:v>Tamaulipas</c:v>
                </c:pt>
                <c:pt idx="28">
                  <c:v>Puebla</c:v>
                </c:pt>
                <c:pt idx="29">
                  <c:v>Estado de México</c:v>
                </c:pt>
                <c:pt idx="30">
                  <c:v>Nuevo León</c:v>
                </c:pt>
                <c:pt idx="31">
                  <c:v>CDMX</c:v>
                </c:pt>
              </c:strCache>
            </c:strRef>
          </c:cat>
          <c:val>
            <c:numRef>
              <c:f>'F18'!$C$7:$C$38</c:f>
              <c:numCache>
                <c:formatCode>0.0</c:formatCode>
                <c:ptCount val="32"/>
                <c:pt idx="0">
                  <c:v>97.472870009999994</c:v>
                </c:pt>
                <c:pt idx="1">
                  <c:v>426.48494978000008</c:v>
                </c:pt>
                <c:pt idx="2">
                  <c:v>111.29515565999998</c:v>
                </c:pt>
                <c:pt idx="3">
                  <c:v>69.440688250000008</c:v>
                </c:pt>
                <c:pt idx="4">
                  <c:v>94.859881740000006</c:v>
                </c:pt>
                <c:pt idx="5">
                  <c:v>170.39174134000001</c:v>
                </c:pt>
                <c:pt idx="6">
                  <c:v>66.784829710000039</c:v>
                </c:pt>
                <c:pt idx="7">
                  <c:v>399.09240150999972</c:v>
                </c:pt>
                <c:pt idx="8">
                  <c:v>399.66328415000015</c:v>
                </c:pt>
                <c:pt idx="9">
                  <c:v>148.49826809999999</c:v>
                </c:pt>
                <c:pt idx="10">
                  <c:v>427.24711405000005</c:v>
                </c:pt>
                <c:pt idx="11">
                  <c:v>100.90925131000003</c:v>
                </c:pt>
                <c:pt idx="12">
                  <c:v>80.837460309999585</c:v>
                </c:pt>
                <c:pt idx="13">
                  <c:v>1140.89531549</c:v>
                </c:pt>
                <c:pt idx="14">
                  <c:v>524.97400754</c:v>
                </c:pt>
                <c:pt idx="15">
                  <c:v>433.31659079999997</c:v>
                </c:pt>
                <c:pt idx="16">
                  <c:v>274.59036107999987</c:v>
                </c:pt>
                <c:pt idx="17">
                  <c:v>254.50736547000014</c:v>
                </c:pt>
                <c:pt idx="18">
                  <c:v>1342.9079274100002</c:v>
                </c:pt>
                <c:pt idx="19">
                  <c:v>242.86809595999998</c:v>
                </c:pt>
                <c:pt idx="20">
                  <c:v>2298.9492693999996</c:v>
                </c:pt>
                <c:pt idx="21">
                  <c:v>1476.7970142200002</c:v>
                </c:pt>
                <c:pt idx="22">
                  <c:v>817.44683137000004</c:v>
                </c:pt>
                <c:pt idx="23">
                  <c:v>1067.7227408999997</c:v>
                </c:pt>
                <c:pt idx="24">
                  <c:v>2737.8498555600004</c:v>
                </c:pt>
                <c:pt idx="25">
                  <c:v>1137.8158338099997</c:v>
                </c:pt>
                <c:pt idx="26">
                  <c:v>842.62724866000019</c:v>
                </c:pt>
                <c:pt idx="27">
                  <c:v>1371.8495391000001</c:v>
                </c:pt>
                <c:pt idx="28">
                  <c:v>594.68959795000001</c:v>
                </c:pt>
                <c:pt idx="29">
                  <c:v>2347.1799003399992</c:v>
                </c:pt>
                <c:pt idx="30">
                  <c:v>4260.4604142799981</c:v>
                </c:pt>
                <c:pt idx="31">
                  <c:v>5843.8683700199972</c:v>
                </c:pt>
              </c:numCache>
            </c:numRef>
          </c:val>
          <c:extLst>
            <c:ext xmlns:c16="http://schemas.microsoft.com/office/drawing/2014/chart" uri="{C3380CC4-5D6E-409C-BE32-E72D297353CC}">
              <c16:uniqueId val="{00000005-CDE3-4AFA-B7E6-F5649C083EF9}"/>
            </c:ext>
          </c:extLst>
        </c:ser>
        <c:ser>
          <c:idx val="0"/>
          <c:order val="1"/>
          <c:tx>
            <c:strRef>
              <c:f>'F18'!$D$6</c:f>
              <c:strCache>
                <c:ptCount val="1"/>
                <c:pt idx="0">
                  <c:v>ene-dic 2019</c:v>
                </c:pt>
              </c:strCache>
            </c:strRef>
          </c:tx>
          <c:spPr>
            <a:solidFill>
              <a:srgbClr val="FBBB27"/>
            </a:solidFill>
            <a:ln>
              <a:noFill/>
            </a:ln>
            <a:effectLst/>
          </c:spPr>
          <c:invertIfNegative val="0"/>
          <c:dPt>
            <c:idx val="26"/>
            <c:invertIfNegative val="0"/>
            <c:bubble3D val="0"/>
            <c:spPr>
              <a:solidFill>
                <a:srgbClr val="DB9803"/>
              </a:solidFill>
              <a:ln>
                <a:noFill/>
              </a:ln>
              <a:effectLst/>
            </c:spPr>
            <c:extLst>
              <c:ext xmlns:c16="http://schemas.microsoft.com/office/drawing/2014/chart" uri="{C3380CC4-5D6E-409C-BE32-E72D297353CC}">
                <c16:uniqueId val="{00000007-CDE3-4AFA-B7E6-F5649C083EF9}"/>
              </c:ext>
            </c:extLst>
          </c:dPt>
          <c:dLbls>
            <c:dLbl>
              <c:idx val="26"/>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7-CDE3-4AFA-B7E6-F5649C083EF9}"/>
                </c:ext>
              </c:extLst>
            </c:dLbl>
            <c:dLbl>
              <c:idx val="31"/>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5-3489-4C60-A507-DC6E814926E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'F18'!$A$7:$A$38</c:f>
              <c:strCache>
                <c:ptCount val="32"/>
                <c:pt idx="0">
                  <c:v>Colima</c:v>
                </c:pt>
                <c:pt idx="1">
                  <c:v>Oaxaca</c:v>
                </c:pt>
                <c:pt idx="2">
                  <c:v>Campeche</c:v>
                </c:pt>
                <c:pt idx="3">
                  <c:v>Yucatán</c:v>
                </c:pt>
                <c:pt idx="4">
                  <c:v>Nayarit</c:v>
                </c:pt>
                <c:pt idx="5">
                  <c:v>Durango</c:v>
                </c:pt>
                <c:pt idx="6">
                  <c:v>Chiapas</c:v>
                </c:pt>
                <c:pt idx="7">
                  <c:v>Sinaloa</c:v>
                </c:pt>
                <c:pt idx="8">
                  <c:v>Guerrero</c:v>
                </c:pt>
                <c:pt idx="9">
                  <c:v>Hidalgo</c:v>
                </c:pt>
                <c:pt idx="10">
                  <c:v>Michoacán</c:v>
                </c:pt>
                <c:pt idx="11">
                  <c:v>Tlaxcala</c:v>
                </c:pt>
                <c:pt idx="12">
                  <c:v>Sonora</c:v>
                </c:pt>
                <c:pt idx="13">
                  <c:v>Aguascalientes</c:v>
                </c:pt>
                <c:pt idx="14">
                  <c:v>Tabasco</c:v>
                </c:pt>
                <c:pt idx="15">
                  <c:v>Baja California Sur</c:v>
                </c:pt>
                <c:pt idx="16">
                  <c:v>Quintana Roo</c:v>
                </c:pt>
                <c:pt idx="17">
                  <c:v>Morelos</c:v>
                </c:pt>
                <c:pt idx="18">
                  <c:v>San Luis Potosí</c:v>
                </c:pt>
                <c:pt idx="19">
                  <c:v>Zacatecas</c:v>
                </c:pt>
                <c:pt idx="20">
                  <c:v>Guanajuato</c:v>
                </c:pt>
                <c:pt idx="21">
                  <c:v>Baja California</c:v>
                </c:pt>
                <c:pt idx="22">
                  <c:v>Veracruz</c:v>
                </c:pt>
                <c:pt idx="23">
                  <c:v>Querétaro</c:v>
                </c:pt>
                <c:pt idx="24">
                  <c:v>Coahuila</c:v>
                </c:pt>
                <c:pt idx="25">
                  <c:v>Chihuahua</c:v>
                </c:pt>
                <c:pt idx="26">
                  <c:v>Jalisco</c:v>
                </c:pt>
                <c:pt idx="27">
                  <c:v>Tamaulipas</c:v>
                </c:pt>
                <c:pt idx="28">
                  <c:v>Puebla</c:v>
                </c:pt>
                <c:pt idx="29">
                  <c:v>Estado de México</c:v>
                </c:pt>
                <c:pt idx="30">
                  <c:v>Nuevo León</c:v>
                </c:pt>
                <c:pt idx="31">
                  <c:v>CDMX</c:v>
                </c:pt>
              </c:strCache>
            </c:strRef>
          </c:cat>
          <c:val>
            <c:numRef>
              <c:f>'F18'!$D$7:$D$38</c:f>
              <c:numCache>
                <c:formatCode>0.0</c:formatCode>
                <c:ptCount val="32"/>
                <c:pt idx="0">
                  <c:v>49.941771865261806</c:v>
                </c:pt>
                <c:pt idx="1">
                  <c:v>56.043234532161065</c:v>
                </c:pt>
                <c:pt idx="2">
                  <c:v>145.74118780502354</c:v>
                </c:pt>
                <c:pt idx="3">
                  <c:v>151.2807087831309</c:v>
                </c:pt>
                <c:pt idx="4">
                  <c:v>165.41914348308373</c:v>
                </c:pt>
                <c:pt idx="5">
                  <c:v>174.61351988592946</c:v>
                </c:pt>
                <c:pt idx="6">
                  <c:v>245.80458716707392</c:v>
                </c:pt>
                <c:pt idx="7">
                  <c:v>247.41469957578548</c:v>
                </c:pt>
                <c:pt idx="8">
                  <c:v>274.74106211216122</c:v>
                </c:pt>
                <c:pt idx="9">
                  <c:v>286.34802134901344</c:v>
                </c:pt>
                <c:pt idx="10">
                  <c:v>315.08111946390937</c:v>
                </c:pt>
                <c:pt idx="11">
                  <c:v>344.43342449181188</c:v>
                </c:pt>
                <c:pt idx="12">
                  <c:v>403.12696674869443</c:v>
                </c:pt>
                <c:pt idx="13">
                  <c:v>472.11483675392645</c:v>
                </c:pt>
                <c:pt idx="14">
                  <c:v>491.55598622228865</c:v>
                </c:pt>
                <c:pt idx="15">
                  <c:v>588.96774121980866</c:v>
                </c:pt>
                <c:pt idx="16">
                  <c:v>620.21000208179544</c:v>
                </c:pt>
                <c:pt idx="17">
                  <c:v>653.62858917513404</c:v>
                </c:pt>
                <c:pt idx="18">
                  <c:v>709.71242361737654</c:v>
                </c:pt>
                <c:pt idx="19">
                  <c:v>750.41147171023886</c:v>
                </c:pt>
                <c:pt idx="20">
                  <c:v>828.32593987128439</c:v>
                </c:pt>
                <c:pt idx="21">
                  <c:v>948.53809667225664</c:v>
                </c:pt>
                <c:pt idx="22">
                  <c:v>1092.761461104099</c:v>
                </c:pt>
                <c:pt idx="23">
                  <c:v>1203.3415066052924</c:v>
                </c:pt>
                <c:pt idx="24">
                  <c:v>1339.4261757295374</c:v>
                </c:pt>
                <c:pt idx="25">
                  <c:v>1385.3116948857041</c:v>
                </c:pt>
                <c:pt idx="26">
                  <c:v>1554.8525435804841</c:v>
                </c:pt>
                <c:pt idx="27">
                  <c:v>1607.0814239025567</c:v>
                </c:pt>
                <c:pt idx="28">
                  <c:v>1839.7651018127324</c:v>
                </c:pt>
                <c:pt idx="29">
                  <c:v>2950.1062810957978</c:v>
                </c:pt>
                <c:pt idx="30">
                  <c:v>3129.0895269395305</c:v>
                </c:pt>
                <c:pt idx="31">
                  <c:v>7896.0453000570888</c:v>
                </c:pt>
              </c:numCache>
            </c:numRef>
          </c:val>
          <c:extLst>
            <c:ext xmlns:c16="http://schemas.microsoft.com/office/drawing/2014/chart" uri="{C3380CC4-5D6E-409C-BE32-E72D297353CC}">
              <c16:uniqueId val="{00000008-CDE3-4AFA-B7E6-F5649C083EF9}"/>
            </c:ext>
          </c:extLst>
        </c:ser>
        <c:dLbls>
          <c:showLegendKey val="0"/>
          <c:showVal val="0"/>
          <c:showCatName val="0"/>
          <c:showSerName val="0"/>
          <c:showPercent val="0"/>
          <c:showBubbleSize val="0"/>
        </c:dLbls>
        <c:gapWidth val="25"/>
        <c:axId val="179255936"/>
        <c:axId val="179265920"/>
      </c:barChart>
      <c:catAx>
        <c:axId val="1792559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9265920"/>
        <c:crosses val="autoZero"/>
        <c:auto val="1"/>
        <c:lblAlgn val="l"/>
        <c:lblOffset val="100"/>
        <c:noMultiLvlLbl val="0"/>
      </c:catAx>
      <c:valAx>
        <c:axId val="179265920"/>
        <c:scaling>
          <c:orientation val="minMax"/>
          <c:min val="-800"/>
        </c:scaling>
        <c:delete val="1"/>
        <c:axPos val="b"/>
        <c:numFmt formatCode="0.0" sourceLinked="1"/>
        <c:majorTickMark val="none"/>
        <c:minorTickMark val="none"/>
        <c:tickLblPos val="nextTo"/>
        <c:crossAx val="17925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F4EB-4B3C-9FB1-795753C87012}"/>
              </c:ext>
            </c:extLst>
          </c:dPt>
          <c:dPt>
            <c:idx val="19"/>
            <c:invertIfNegative val="0"/>
            <c:bubble3D val="0"/>
            <c:spPr>
              <a:solidFill>
                <a:srgbClr val="FFC000"/>
              </a:solidFill>
              <a:ln>
                <a:noFill/>
              </a:ln>
              <a:effectLst/>
            </c:spPr>
            <c:extLst>
              <c:ext xmlns:c16="http://schemas.microsoft.com/office/drawing/2014/chart" uri="{C3380CC4-5D6E-409C-BE32-E72D297353CC}">
                <c16:uniqueId val="{00000002-F4EB-4B3C-9FB1-795753C8701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'F19'!$A$19:$A$38</c:f>
              <c:strCache>
                <c:ptCount val="20"/>
                <c:pt idx="0">
                  <c:v>Argentina</c:v>
                </c:pt>
                <c:pt idx="1">
                  <c:v>Finlandia</c:v>
                </c:pt>
                <c:pt idx="2">
                  <c:v>Colombia</c:v>
                </c:pt>
                <c:pt idx="3">
                  <c:v>Irlanda</c:v>
                </c:pt>
                <c:pt idx="4">
                  <c:v>Chile</c:v>
                </c:pt>
                <c:pt idx="5">
                  <c:v>China, República Popular de</c:v>
                </c:pt>
                <c:pt idx="6">
                  <c:v>Singapur</c:v>
                </c:pt>
                <c:pt idx="7">
                  <c:v>Otros países</c:v>
                </c:pt>
                <c:pt idx="8">
                  <c:v>Japón</c:v>
                </c:pt>
                <c:pt idx="9">
                  <c:v>Países Bajos</c:v>
                </c:pt>
                <c:pt idx="10">
                  <c:v>Brasil</c:v>
                </c:pt>
                <c:pt idx="11">
                  <c:v>Francia</c:v>
                </c:pt>
                <c:pt idx="12">
                  <c:v>Canadá</c:v>
                </c:pt>
                <c:pt idx="13">
                  <c:v>Suiza</c:v>
                </c:pt>
                <c:pt idx="14">
                  <c:v>Australia</c:v>
                </c:pt>
                <c:pt idx="15">
                  <c:v>Italia</c:v>
                </c:pt>
                <c:pt idx="16">
                  <c:v>Reino Unido de la Gran Bretaña e Irlanda del Norte</c:v>
                </c:pt>
                <c:pt idx="17">
                  <c:v>Alemania</c:v>
                </c:pt>
                <c:pt idx="18">
                  <c:v>España</c:v>
                </c:pt>
                <c:pt idx="19">
                  <c:v>Estados Unidos de América</c:v>
                </c:pt>
              </c:strCache>
            </c:strRef>
          </c:cat>
          <c:val>
            <c:numRef>
              <c:f>'F19'!$B$19:$B$38</c:f>
              <c:numCache>
                <c:formatCode>#,##0.0</c:formatCode>
                <c:ptCount val="20"/>
                <c:pt idx="0">
                  <c:v>1.4657212099999994</c:v>
                </c:pt>
                <c:pt idx="1">
                  <c:v>1.7172789600000002</c:v>
                </c:pt>
                <c:pt idx="2">
                  <c:v>2.1240936800000001</c:v>
                </c:pt>
                <c:pt idx="3">
                  <c:v>2.4009790700000004</c:v>
                </c:pt>
                <c:pt idx="4">
                  <c:v>3.5716069400000006</c:v>
                </c:pt>
                <c:pt idx="5">
                  <c:v>6.3570401500000004</c:v>
                </c:pt>
                <c:pt idx="6">
                  <c:v>7.2619427899999991</c:v>
                </c:pt>
                <c:pt idx="7">
                  <c:v>9.7269455100000002</c:v>
                </c:pt>
                <c:pt idx="8">
                  <c:v>11.525890610000003</c:v>
                </c:pt>
                <c:pt idx="9">
                  <c:v>31.562794889999999</c:v>
                </c:pt>
                <c:pt idx="10">
                  <c:v>40.426938669999991</c:v>
                </c:pt>
                <c:pt idx="11">
                  <c:v>51.04949160000001</c:v>
                </c:pt>
                <c:pt idx="12">
                  <c:v>64.582966070000026</c:v>
                </c:pt>
                <c:pt idx="13">
                  <c:v>70.857213950000002</c:v>
                </c:pt>
                <c:pt idx="14">
                  <c:v>87.15194009999999</c:v>
                </c:pt>
                <c:pt idx="15">
                  <c:v>91.690131420000043</c:v>
                </c:pt>
                <c:pt idx="16">
                  <c:v>115.33354708000002</c:v>
                </c:pt>
                <c:pt idx="17">
                  <c:v>137.11943529000001</c:v>
                </c:pt>
                <c:pt idx="18">
                  <c:v>204.91923113048691</c:v>
                </c:pt>
                <c:pt idx="19">
                  <c:v>632.62031639999998</c:v>
                </c:pt>
              </c:numCache>
            </c:numRef>
          </c:val>
          <c:extLst>
            <c:ext xmlns:c16="http://schemas.microsoft.com/office/drawing/2014/chart" uri="{C3380CC4-5D6E-409C-BE32-E72D297353CC}">
              <c16:uniqueId val="{00000003-F4EB-4B3C-9FB1-795753C8701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'F20'!$F$6</c:f>
              <c:strCache>
                <c:ptCount val="1"/>
                <c:pt idx="0">
                  <c:v>Nacional</c:v>
                </c:pt>
              </c:strCache>
            </c:strRef>
          </c:tx>
          <c:spPr>
            <a:solidFill>
              <a:srgbClr val="FAD496"/>
            </a:solidFill>
            <a:ln w="0" cmpd="sng">
              <a:noFill/>
              <a:prstDash val="solid"/>
            </a:ln>
          </c:spPr>
          <c:invertIfNegative val="0"/>
          <c:dPt>
            <c:idx val="0"/>
            <c:invertIfNegative val="0"/>
            <c:bubble3D val="0"/>
            <c:spPr>
              <a:solidFill>
                <a:srgbClr val="F79646"/>
              </a:solidFill>
              <a:ln w="0" cmpd="sng">
                <a:noFill/>
                <a:prstDash val="solid"/>
              </a:ln>
            </c:spPr>
            <c:extLst>
              <c:ext xmlns:c16="http://schemas.microsoft.com/office/drawing/2014/chart" uri="{C3380CC4-5D6E-409C-BE32-E72D297353CC}">
                <c16:uniqueId val="{00000001-0C6F-4E1D-BE1B-383459615B74}"/>
              </c:ext>
            </c:extLst>
          </c:dPt>
          <c:dPt>
            <c:idx val="10"/>
            <c:invertIfNegative val="0"/>
            <c:bubble3D val="0"/>
            <c:extLst>
              <c:ext xmlns:c16="http://schemas.microsoft.com/office/drawing/2014/chart" uri="{C3380CC4-5D6E-409C-BE32-E72D297353CC}">
                <c16:uniqueId val="{00000002-0C6F-4E1D-BE1B-383459615B74}"/>
              </c:ext>
            </c:extLst>
          </c:dPt>
          <c:dPt>
            <c:idx val="11"/>
            <c:invertIfNegative val="0"/>
            <c:bubble3D val="0"/>
            <c:extLst>
              <c:ext xmlns:c16="http://schemas.microsoft.com/office/drawing/2014/chart" uri="{C3380CC4-5D6E-409C-BE32-E72D297353CC}">
                <c16:uniqueId val="{00000003-0C6F-4E1D-BE1B-383459615B74}"/>
              </c:ext>
            </c:extLst>
          </c:dPt>
          <c:dPt>
            <c:idx val="12"/>
            <c:invertIfNegative val="0"/>
            <c:bubble3D val="0"/>
            <c:spPr>
              <a:solidFill>
                <a:srgbClr val="F79646"/>
              </a:solidFill>
              <a:ln w="0" cmpd="sng">
                <a:noFill/>
                <a:prstDash val="solid"/>
              </a:ln>
            </c:spPr>
            <c:extLst>
              <c:ext xmlns:c16="http://schemas.microsoft.com/office/drawing/2014/chart" uri="{C3380CC4-5D6E-409C-BE32-E72D297353CC}">
                <c16:uniqueId val="{00000005-0C6F-4E1D-BE1B-383459615B74}"/>
              </c:ext>
            </c:extLst>
          </c:dPt>
          <c:dPt>
            <c:idx val="22"/>
            <c:invertIfNegative val="0"/>
            <c:bubble3D val="0"/>
            <c:extLst>
              <c:ext xmlns:c16="http://schemas.microsoft.com/office/drawing/2014/chart" uri="{C3380CC4-5D6E-409C-BE32-E72D297353CC}">
                <c16:uniqueId val="{00000006-0C6F-4E1D-BE1B-383459615B74}"/>
              </c:ext>
            </c:extLst>
          </c:dPt>
          <c:dPt>
            <c:idx val="23"/>
            <c:invertIfNegative val="0"/>
            <c:bubble3D val="0"/>
            <c:extLst>
              <c:ext xmlns:c16="http://schemas.microsoft.com/office/drawing/2014/chart" uri="{C3380CC4-5D6E-409C-BE32-E72D297353CC}">
                <c16:uniqueId val="{00000007-0C6F-4E1D-BE1B-383459615B74}"/>
              </c:ext>
            </c:extLst>
          </c:dPt>
          <c:dPt>
            <c:idx val="24"/>
            <c:invertIfNegative val="0"/>
            <c:bubble3D val="0"/>
            <c:spPr>
              <a:solidFill>
                <a:srgbClr val="F79646"/>
              </a:solidFill>
              <a:ln w="0" cmpd="sng">
                <a:noFill/>
                <a:prstDash val="solid"/>
              </a:ln>
            </c:spPr>
            <c:extLst>
              <c:ext xmlns:c16="http://schemas.microsoft.com/office/drawing/2014/chart" uri="{C3380CC4-5D6E-409C-BE32-E72D297353CC}">
                <c16:uniqueId val="{00000009-0C6F-4E1D-BE1B-383459615B74}"/>
              </c:ext>
            </c:extLst>
          </c:dPt>
          <c:dPt>
            <c:idx val="34"/>
            <c:invertIfNegative val="0"/>
            <c:bubble3D val="0"/>
            <c:extLst>
              <c:ext xmlns:c16="http://schemas.microsoft.com/office/drawing/2014/chart" uri="{C3380CC4-5D6E-409C-BE32-E72D297353CC}">
                <c16:uniqueId val="{0000000A-0C6F-4E1D-BE1B-383459615B74}"/>
              </c:ext>
            </c:extLst>
          </c:dPt>
          <c:dPt>
            <c:idx val="35"/>
            <c:invertIfNegative val="0"/>
            <c:bubble3D val="0"/>
            <c:extLst>
              <c:ext xmlns:c16="http://schemas.microsoft.com/office/drawing/2014/chart" uri="{C3380CC4-5D6E-409C-BE32-E72D297353CC}">
                <c16:uniqueId val="{0000000B-0C6F-4E1D-BE1B-383459615B74}"/>
              </c:ext>
            </c:extLst>
          </c:dPt>
          <c:dPt>
            <c:idx val="36"/>
            <c:invertIfNegative val="0"/>
            <c:bubble3D val="0"/>
            <c:spPr>
              <a:solidFill>
                <a:srgbClr val="F79646"/>
              </a:solidFill>
              <a:ln w="0" cmpd="sng">
                <a:noFill/>
                <a:prstDash val="solid"/>
              </a:ln>
            </c:spPr>
            <c:extLst>
              <c:ext xmlns:c16="http://schemas.microsoft.com/office/drawing/2014/chart" uri="{C3380CC4-5D6E-409C-BE32-E72D297353CC}">
                <c16:uniqueId val="{0000000D-0C6F-4E1D-BE1B-383459615B74}"/>
              </c:ext>
            </c:extLst>
          </c:dPt>
          <c:dPt>
            <c:idx val="46"/>
            <c:invertIfNegative val="0"/>
            <c:bubble3D val="0"/>
            <c:extLst>
              <c:ext xmlns:c16="http://schemas.microsoft.com/office/drawing/2014/chart" uri="{C3380CC4-5D6E-409C-BE32-E72D297353CC}">
                <c16:uniqueId val="{0000000E-0C6F-4E1D-BE1B-383459615B74}"/>
              </c:ext>
            </c:extLst>
          </c:dPt>
          <c:dPt>
            <c:idx val="47"/>
            <c:invertIfNegative val="0"/>
            <c:bubble3D val="0"/>
            <c:extLst>
              <c:ext xmlns:c16="http://schemas.microsoft.com/office/drawing/2014/chart" uri="{C3380CC4-5D6E-409C-BE32-E72D297353CC}">
                <c16:uniqueId val="{0000000F-0C6F-4E1D-BE1B-383459615B74}"/>
              </c:ext>
            </c:extLst>
          </c:dPt>
          <c:dPt>
            <c:idx val="48"/>
            <c:invertIfNegative val="0"/>
            <c:bubble3D val="0"/>
            <c:spPr>
              <a:solidFill>
                <a:srgbClr val="F79646"/>
              </a:solidFill>
              <a:ln w="0" cmpd="sng">
                <a:noFill/>
                <a:prstDash val="solid"/>
              </a:ln>
            </c:spPr>
            <c:extLst>
              <c:ext xmlns:c16="http://schemas.microsoft.com/office/drawing/2014/chart" uri="{C3380CC4-5D6E-409C-BE32-E72D297353CC}">
                <c16:uniqueId val="{00000011-0C6F-4E1D-BE1B-383459615B74}"/>
              </c:ext>
            </c:extLst>
          </c:dPt>
          <c:dPt>
            <c:idx val="58"/>
            <c:invertIfNegative val="0"/>
            <c:bubble3D val="0"/>
            <c:extLst>
              <c:ext xmlns:c16="http://schemas.microsoft.com/office/drawing/2014/chart" uri="{C3380CC4-5D6E-409C-BE32-E72D297353CC}">
                <c16:uniqueId val="{00000012-0C6F-4E1D-BE1B-383459615B74}"/>
              </c:ext>
            </c:extLst>
          </c:dPt>
          <c:dPt>
            <c:idx val="59"/>
            <c:invertIfNegative val="0"/>
            <c:bubble3D val="0"/>
            <c:extLst>
              <c:ext xmlns:c16="http://schemas.microsoft.com/office/drawing/2014/chart" uri="{C3380CC4-5D6E-409C-BE32-E72D297353CC}">
                <c16:uniqueId val="{00000013-0C6F-4E1D-BE1B-383459615B74}"/>
              </c:ext>
            </c:extLst>
          </c:dPt>
          <c:dPt>
            <c:idx val="60"/>
            <c:invertIfNegative val="0"/>
            <c:bubble3D val="0"/>
            <c:spPr>
              <a:solidFill>
                <a:srgbClr val="F79646"/>
              </a:solidFill>
              <a:ln w="0" cmpd="sng">
                <a:noFill/>
                <a:prstDash val="solid"/>
              </a:ln>
            </c:spPr>
            <c:extLst>
              <c:ext xmlns:c16="http://schemas.microsoft.com/office/drawing/2014/chart" uri="{C3380CC4-5D6E-409C-BE32-E72D297353CC}">
                <c16:uniqueId val="{00000015-0C6F-4E1D-BE1B-383459615B74}"/>
              </c:ext>
            </c:extLst>
          </c:dPt>
          <c:dPt>
            <c:idx val="70"/>
            <c:invertIfNegative val="0"/>
            <c:bubble3D val="0"/>
            <c:extLst>
              <c:ext xmlns:c16="http://schemas.microsoft.com/office/drawing/2014/chart" uri="{C3380CC4-5D6E-409C-BE32-E72D297353CC}">
                <c16:uniqueId val="{00000016-0C6F-4E1D-BE1B-383459615B74}"/>
              </c:ext>
            </c:extLst>
          </c:dPt>
          <c:dPt>
            <c:idx val="71"/>
            <c:invertIfNegative val="0"/>
            <c:bubble3D val="0"/>
            <c:extLst>
              <c:ext xmlns:c16="http://schemas.microsoft.com/office/drawing/2014/chart" uri="{C3380CC4-5D6E-409C-BE32-E72D297353CC}">
                <c16:uniqueId val="{00000017-0C6F-4E1D-BE1B-383459615B74}"/>
              </c:ext>
            </c:extLst>
          </c:dPt>
          <c:dPt>
            <c:idx val="72"/>
            <c:invertIfNegative val="0"/>
            <c:bubble3D val="0"/>
            <c:spPr>
              <a:solidFill>
                <a:srgbClr val="F79646"/>
              </a:solidFill>
              <a:ln w="0" cmpd="sng">
                <a:noFill/>
                <a:prstDash val="solid"/>
              </a:ln>
            </c:spPr>
            <c:extLst>
              <c:ext xmlns:c16="http://schemas.microsoft.com/office/drawing/2014/chart" uri="{C3380CC4-5D6E-409C-BE32-E72D297353CC}">
                <c16:uniqueId val="{00000019-0C6F-4E1D-BE1B-383459615B74}"/>
              </c:ext>
            </c:extLst>
          </c:dPt>
          <c:dPt>
            <c:idx val="74"/>
            <c:invertIfNegative val="0"/>
            <c:bubble3D val="0"/>
            <c:extLst>
              <c:ext xmlns:c16="http://schemas.microsoft.com/office/drawing/2014/chart" uri="{C3380CC4-5D6E-409C-BE32-E72D297353CC}">
                <c16:uniqueId val="{0000001A-0C6F-4E1D-BE1B-383459615B74}"/>
              </c:ext>
            </c:extLst>
          </c:dPt>
          <c:dPt>
            <c:idx val="81"/>
            <c:invertIfNegative val="0"/>
            <c:bubble3D val="0"/>
            <c:extLst>
              <c:ext xmlns:c16="http://schemas.microsoft.com/office/drawing/2014/chart" uri="{C3380CC4-5D6E-409C-BE32-E72D297353CC}">
                <c16:uniqueId val="{0000001B-0C6F-4E1D-BE1B-383459615B74}"/>
              </c:ext>
            </c:extLst>
          </c:dPt>
          <c:dPt>
            <c:idx val="82"/>
            <c:invertIfNegative val="0"/>
            <c:bubble3D val="0"/>
            <c:extLst>
              <c:ext xmlns:c16="http://schemas.microsoft.com/office/drawing/2014/chart" uri="{C3380CC4-5D6E-409C-BE32-E72D297353CC}">
                <c16:uniqueId val="{0000001C-0C6F-4E1D-BE1B-383459615B74}"/>
              </c:ext>
            </c:extLst>
          </c:dPt>
          <c:dPt>
            <c:idx val="83"/>
            <c:invertIfNegative val="0"/>
            <c:bubble3D val="0"/>
            <c:extLst>
              <c:ext xmlns:c16="http://schemas.microsoft.com/office/drawing/2014/chart" uri="{C3380CC4-5D6E-409C-BE32-E72D297353CC}">
                <c16:uniqueId val="{0000001D-0C6F-4E1D-BE1B-383459615B74}"/>
              </c:ext>
            </c:extLst>
          </c:dPt>
          <c:dPt>
            <c:idx val="84"/>
            <c:invertIfNegative val="0"/>
            <c:bubble3D val="0"/>
            <c:spPr>
              <a:solidFill>
                <a:srgbClr val="984807"/>
              </a:solidFill>
              <a:ln w="0" cmpd="sng">
                <a:noFill/>
                <a:prstDash val="solid"/>
              </a:ln>
            </c:spPr>
            <c:extLst>
              <c:ext xmlns:c16="http://schemas.microsoft.com/office/drawing/2014/chart" uri="{C3380CC4-5D6E-409C-BE32-E72D297353CC}">
                <c16:uniqueId val="{0000001F-0C6F-4E1D-BE1B-383459615B74}"/>
              </c:ext>
            </c:extLst>
          </c:dPt>
          <c:dLbls>
            <c:dLbl>
              <c:idx val="83"/>
              <c:layout>
                <c:manualLayout>
                  <c:x val="-2.9814439156360456E-3"/>
                  <c:y val="-0.56122512531053714"/>
                </c:manualLayout>
              </c:layout>
              <c:tx>
                <c:rich>
                  <a:bodyPr/>
                  <a:lstStyle/>
                  <a:p>
                    <a:fld id="{4074EFA5-58CB-45F6-8225-5A2BEA392576}" type="SERIESNAME">
                      <a:rPr lang="en-US"/>
                      <a:pPr/>
                      <a:t>[NOMBRE DE LA SERIE]</a:t>
                    </a:fld>
                    <a:r>
                      <a:rPr lang="en-US" baseline="0"/>
                      <a:t>, 3.24</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0C6F-4E1D-BE1B-383459615B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'F20'!$A$7:$B$91</c:f>
              <c:multiLvlStrCache>
                <c:ptCount val="8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lvl>
                <c:lvl>
                  <c:pt idx="0">
                    <c:v>2013</c:v>
                  </c:pt>
                  <c:pt idx="12">
                    <c:v>2014</c:v>
                  </c:pt>
                  <c:pt idx="24">
                    <c:v>2015</c:v>
                  </c:pt>
                  <c:pt idx="36">
                    <c:v>2016</c:v>
                  </c:pt>
                  <c:pt idx="48">
                    <c:v>2017</c:v>
                  </c:pt>
                  <c:pt idx="60">
                    <c:v>2018</c:v>
                  </c:pt>
                  <c:pt idx="72">
                    <c:v>2019</c:v>
                  </c:pt>
                  <c:pt idx="84">
                    <c:v>2020</c:v>
                  </c:pt>
                </c:lvl>
              </c:multiLvlStrCache>
            </c:multiLvlStrRef>
          </c:cat>
          <c:val>
            <c:numRef>
              <c:f>'F20'!$F$7:$F$91</c:f>
              <c:numCache>
                <c:formatCode>General</c:formatCode>
                <c:ptCount val="85"/>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pt idx="76">
                  <c:v>4.28</c:v>
                </c:pt>
                <c:pt idx="77">
                  <c:v>3.95</c:v>
                </c:pt>
                <c:pt idx="78">
                  <c:v>3.78</c:v>
                </c:pt>
                <c:pt idx="79">
                  <c:v>3.16</c:v>
                </c:pt>
                <c:pt idx="80">
                  <c:v>3</c:v>
                </c:pt>
                <c:pt idx="81">
                  <c:v>3.02</c:v>
                </c:pt>
                <c:pt idx="82">
                  <c:v>2.97</c:v>
                </c:pt>
                <c:pt idx="83">
                  <c:v>2.83</c:v>
                </c:pt>
                <c:pt idx="84">
                  <c:v>3.24</c:v>
                </c:pt>
              </c:numCache>
            </c:numRef>
          </c:val>
          <c:extLst>
            <c:ext xmlns:c16="http://schemas.microsoft.com/office/drawing/2014/chart" uri="{C3380CC4-5D6E-409C-BE32-E72D297353CC}">
              <c16:uniqueId val="{00000020-0C6F-4E1D-BE1B-383459615B74}"/>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'F20'!$G$6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22-0C6F-4E1D-BE1B-383459615B74}"/>
              </c:ext>
            </c:extLst>
          </c:dPt>
          <c:dPt>
            <c:idx val="81"/>
            <c:bubble3D val="0"/>
            <c:extLst>
              <c:ext xmlns:c16="http://schemas.microsoft.com/office/drawing/2014/chart" uri="{C3380CC4-5D6E-409C-BE32-E72D297353CC}">
                <c16:uniqueId val="{00000023-0C6F-4E1D-BE1B-383459615B74}"/>
              </c:ext>
            </c:extLst>
          </c:dPt>
          <c:dPt>
            <c:idx val="83"/>
            <c:bubble3D val="0"/>
            <c:extLst>
              <c:ext xmlns:c16="http://schemas.microsoft.com/office/drawing/2014/chart" uri="{C3380CC4-5D6E-409C-BE32-E72D297353CC}">
                <c16:uniqueId val="{00000024-0C6F-4E1D-BE1B-383459615B74}"/>
              </c:ext>
            </c:extLst>
          </c:dPt>
          <c:dLbls>
            <c:dLbl>
              <c:idx val="83"/>
              <c:layout>
                <c:manualLayout>
                  <c:x val="1.0931834738510683E-16"/>
                  <c:y val="-0.5411666739711618"/>
                </c:manualLayout>
              </c:layout>
              <c:tx>
                <c:rich>
                  <a:bodyPr/>
                  <a:lstStyle/>
                  <a:p>
                    <a:fld id="{0753FD81-6472-4FBE-A243-E513AF0D75AB}" type="SERIESNAME">
                      <a:rPr lang="en-US"/>
                      <a:pPr/>
                      <a:t>[NOMBRE DE LA SERIE]</a:t>
                    </a:fld>
                    <a:r>
                      <a:rPr lang="en-US" baseline="0"/>
                      <a:t>, 3.65</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0C6F-4E1D-BE1B-383459615B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'F20'!$A$7:$B$90</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'F20'!$G$7:$G$91</c:f>
              <c:numCache>
                <c:formatCode>General</c:formatCode>
                <c:ptCount val="85"/>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pt idx="76">
                  <c:v>4.66</c:v>
                </c:pt>
                <c:pt idx="77">
                  <c:v>4.3600000000000003</c:v>
                </c:pt>
                <c:pt idx="78">
                  <c:v>4.0199999999999996</c:v>
                </c:pt>
                <c:pt idx="79">
                  <c:v>3.54</c:v>
                </c:pt>
                <c:pt idx="80">
                  <c:v>3</c:v>
                </c:pt>
                <c:pt idx="81">
                  <c:v>3.21</c:v>
                </c:pt>
                <c:pt idx="82">
                  <c:v>3.38</c:v>
                </c:pt>
                <c:pt idx="83">
                  <c:v>3.62</c:v>
                </c:pt>
                <c:pt idx="84">
                  <c:v>3.65</c:v>
                </c:pt>
              </c:numCache>
            </c:numRef>
          </c:val>
          <c:smooth val="0"/>
          <c:extLst>
            <c:ext xmlns:c16="http://schemas.microsoft.com/office/drawing/2014/chart" uri="{C3380CC4-5D6E-409C-BE32-E72D297353CC}">
              <c16:uniqueId val="{00000025-0C6F-4E1D-BE1B-383459615B74}"/>
            </c:ext>
          </c:extLst>
        </c:ser>
        <c:ser>
          <c:idx val="2"/>
          <c:order val="2"/>
          <c:tx>
            <c:strRef>
              <c:f>'F20'!$H$6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27-0C6F-4E1D-BE1B-383459615B74}"/>
              </c:ext>
            </c:extLst>
          </c:dPt>
          <c:dLbls>
            <c:dLbl>
              <c:idx val="83"/>
              <c:layout>
                <c:manualLayout>
                  <c:x val="-1.4907219578181867E-3"/>
                  <c:y val="-0.66695538645008456"/>
                </c:manualLayout>
              </c:layout>
              <c:tx>
                <c:rich>
                  <a:bodyPr/>
                  <a:lstStyle/>
                  <a:p>
                    <a:fld id="{3FF8B257-57E2-4C54-B07F-380840368940}" type="SERIESNAME">
                      <a:rPr lang="en-US"/>
                      <a:pPr/>
                      <a:t>[NOMBRE DE LA SERIE]</a:t>
                    </a:fld>
                    <a:r>
                      <a:rPr lang="en-US" baseline="0"/>
                      <a:t>, 3.74</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8-0C6F-4E1D-BE1B-383459615B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'F20'!$A$7:$B$90</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'F20'!$H$7:$H$91</c:f>
              <c:numCache>
                <c:formatCode>General</c:formatCode>
                <c:ptCount val="85"/>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pt idx="76">
                  <c:v>4.59</c:v>
                </c:pt>
                <c:pt idx="77">
                  <c:v>4.68</c:v>
                </c:pt>
                <c:pt idx="78">
                  <c:v>4.18</c:v>
                </c:pt>
                <c:pt idx="79">
                  <c:v>3.72</c:v>
                </c:pt>
                <c:pt idx="80">
                  <c:v>3.58</c:v>
                </c:pt>
                <c:pt idx="81">
                  <c:v>3.8</c:v>
                </c:pt>
                <c:pt idx="82">
                  <c:v>3.22</c:v>
                </c:pt>
                <c:pt idx="83">
                  <c:v>2.82</c:v>
                </c:pt>
                <c:pt idx="84">
                  <c:v>3.74</c:v>
                </c:pt>
              </c:numCache>
            </c:numRef>
          </c:val>
          <c:smooth val="0"/>
          <c:extLst>
            <c:ext xmlns:c16="http://schemas.microsoft.com/office/drawing/2014/chart" uri="{C3380CC4-5D6E-409C-BE32-E72D297353CC}">
              <c16:uniqueId val="{00000029-0C6F-4E1D-BE1B-383459615B74}"/>
            </c:ext>
          </c:extLst>
        </c:ser>
        <c:dLbls>
          <c:showLegendKey val="0"/>
          <c:showVal val="0"/>
          <c:showCatName val="0"/>
          <c:showSerName val="0"/>
          <c:showPercent val="0"/>
          <c:showBubbleSize val="0"/>
        </c:dLbls>
        <c:marker val="1"/>
        <c:smooth val="0"/>
        <c:axId val="125943168"/>
        <c:axId val="134166016"/>
      </c:line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2"/>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13"/>
            <c:invertIfNegative val="0"/>
            <c:bubble3D val="0"/>
            <c:extLst>
              <c:ext xmlns:c16="http://schemas.microsoft.com/office/drawing/2014/chart" uri="{C3380CC4-5D6E-409C-BE32-E72D297353CC}">
                <c16:uniqueId val="{00000000-AB0F-4382-A14F-6A0D0A807AFE}"/>
              </c:ext>
            </c:extLst>
          </c:dPt>
          <c:dPt>
            <c:idx val="16"/>
            <c:invertIfNegative val="0"/>
            <c:bubble3D val="0"/>
            <c:extLst>
              <c:ext xmlns:c16="http://schemas.microsoft.com/office/drawing/2014/chart" uri="{C3380CC4-5D6E-409C-BE32-E72D297353CC}">
                <c16:uniqueId val="{00000001-AB0F-4382-A14F-6A0D0A807AFE}"/>
              </c:ext>
            </c:extLst>
          </c:dPt>
          <c:dPt>
            <c:idx val="26"/>
            <c:invertIfNegative val="0"/>
            <c:bubble3D val="0"/>
            <c:extLst>
              <c:ext xmlns:c16="http://schemas.microsoft.com/office/drawing/2014/chart" uri="{C3380CC4-5D6E-409C-BE32-E72D297353CC}">
                <c16:uniqueId val="{00000002-AB0F-4382-A14F-6A0D0A807AFE}"/>
              </c:ext>
            </c:extLst>
          </c:dPt>
          <c:dPt>
            <c:idx val="29"/>
            <c:invertIfNegative val="0"/>
            <c:bubble3D val="0"/>
            <c:extLst>
              <c:ext xmlns:c16="http://schemas.microsoft.com/office/drawing/2014/chart" uri="{C3380CC4-5D6E-409C-BE32-E72D297353CC}">
                <c16:uniqueId val="{00000003-AB0F-4382-A14F-6A0D0A807AFE}"/>
              </c:ext>
            </c:extLst>
          </c:dPt>
          <c:dPt>
            <c:idx val="30"/>
            <c:invertIfNegative val="0"/>
            <c:bubble3D val="0"/>
            <c:extLst>
              <c:ext xmlns:c16="http://schemas.microsoft.com/office/drawing/2014/chart" uri="{C3380CC4-5D6E-409C-BE32-E72D297353CC}">
                <c16:uniqueId val="{00000004-AB0F-4382-A14F-6A0D0A807AFE}"/>
              </c:ext>
            </c:extLst>
          </c:dPt>
          <c:dPt>
            <c:idx val="34"/>
            <c:invertIfNegative val="0"/>
            <c:bubble3D val="0"/>
            <c:extLst>
              <c:ext xmlns:c16="http://schemas.microsoft.com/office/drawing/2014/chart" uri="{C3380CC4-5D6E-409C-BE32-E72D297353CC}">
                <c16:uniqueId val="{00000005-AB0F-4382-A14F-6A0D0A807AFE}"/>
              </c:ext>
            </c:extLst>
          </c:dPt>
          <c:dPt>
            <c:idx val="37"/>
            <c:invertIfNegative val="0"/>
            <c:bubble3D val="0"/>
            <c:extLst>
              <c:ext xmlns:c16="http://schemas.microsoft.com/office/drawing/2014/chart" uri="{C3380CC4-5D6E-409C-BE32-E72D297353CC}">
                <c16:uniqueId val="{00000006-AB0F-4382-A14F-6A0D0A807AFE}"/>
              </c:ext>
            </c:extLst>
          </c:dPt>
          <c:dPt>
            <c:idx val="39"/>
            <c:invertIfNegative val="0"/>
            <c:bubble3D val="0"/>
            <c:extLst>
              <c:ext xmlns:c16="http://schemas.microsoft.com/office/drawing/2014/chart" uri="{C3380CC4-5D6E-409C-BE32-E72D297353CC}">
                <c16:uniqueId val="{00000007-AB0F-4382-A14F-6A0D0A807AFE}"/>
              </c:ext>
            </c:extLst>
          </c:dPt>
          <c:dPt>
            <c:idx val="41"/>
            <c:invertIfNegative val="0"/>
            <c:bubble3D val="0"/>
            <c:extLst>
              <c:ext xmlns:c16="http://schemas.microsoft.com/office/drawing/2014/chart" uri="{C3380CC4-5D6E-409C-BE32-E72D297353CC}">
                <c16:uniqueId val="{00000008-AB0F-4382-A14F-6A0D0A807AFE}"/>
              </c:ext>
            </c:extLst>
          </c:dPt>
          <c:dPt>
            <c:idx val="42"/>
            <c:invertIfNegative val="0"/>
            <c:bubble3D val="0"/>
            <c:spPr>
              <a:solidFill>
                <a:srgbClr val="F79646"/>
              </a:solidFill>
              <a:effectLst/>
            </c:spPr>
            <c:extLst>
              <c:ext xmlns:c16="http://schemas.microsoft.com/office/drawing/2014/chart" uri="{C3380CC4-5D6E-409C-BE32-E72D297353CC}">
                <c16:uniqueId val="{0000000A-AB0F-4382-A14F-6A0D0A807AFE}"/>
              </c:ext>
            </c:extLst>
          </c:dPt>
          <c:dPt>
            <c:idx val="45"/>
            <c:invertIfNegative val="0"/>
            <c:bubble3D val="0"/>
            <c:spPr>
              <a:solidFill>
                <a:srgbClr val="FAD496"/>
              </a:solidFill>
              <a:effectLst/>
            </c:spPr>
            <c:extLst>
              <c:ext xmlns:c16="http://schemas.microsoft.com/office/drawing/2014/chart" uri="{C3380CC4-5D6E-409C-BE32-E72D297353CC}">
                <c16:uniqueId val="{0000000C-AB0F-4382-A14F-6A0D0A807AFE}"/>
              </c:ext>
            </c:extLst>
          </c:dPt>
          <c:dPt>
            <c:idx val="47"/>
            <c:invertIfNegative val="0"/>
            <c:bubble3D val="0"/>
            <c:extLst>
              <c:ext xmlns:c16="http://schemas.microsoft.com/office/drawing/2014/chart" uri="{C3380CC4-5D6E-409C-BE32-E72D297353CC}">
                <c16:uniqueId val="{0000000D-AB0F-4382-A14F-6A0D0A807AFE}"/>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'F21'!$A$7:$A$61</c:f>
              <c:strCache>
                <c:ptCount val="55"/>
                <c:pt idx="0">
                  <c:v>Cd. Acuña, Coah.</c:v>
                </c:pt>
                <c:pt idx="1">
                  <c:v>Tulancingo, Hgo.</c:v>
                </c:pt>
                <c:pt idx="2">
                  <c:v>Atlacomulco, Méx.</c:v>
                </c:pt>
                <c:pt idx="3">
                  <c:v>Fresnillo, Zac.</c:v>
                </c:pt>
                <c:pt idx="4">
                  <c:v>Esperanza, Son.</c:v>
                </c:pt>
                <c:pt idx="5">
                  <c:v>Mexicali, B. C.</c:v>
                </c:pt>
                <c:pt idx="6">
                  <c:v>Acapulco, Gro.</c:v>
                </c:pt>
                <c:pt idx="7">
                  <c:v>Tampico, Tamps.</c:v>
                </c:pt>
                <c:pt idx="8">
                  <c:v>Tijuana, B. C.</c:v>
                </c:pt>
                <c:pt idx="9">
                  <c:v>Izúcar de Matamoros, Pue.</c:v>
                </c:pt>
                <c:pt idx="10">
                  <c:v>Cortazar, Gto.</c:v>
                </c:pt>
                <c:pt idx="11">
                  <c:v>Iguala, Gro.</c:v>
                </c:pt>
                <c:pt idx="12">
                  <c:v>Morelia, Mich</c:v>
                </c:pt>
                <c:pt idx="13">
                  <c:v>Huatabampo, Son.</c:v>
                </c:pt>
                <c:pt idx="14">
                  <c:v>Tepic, Nay.</c:v>
                </c:pt>
                <c:pt idx="15">
                  <c:v>Tlaxcala, Tlax.</c:v>
                </c:pt>
                <c:pt idx="16">
                  <c:v>Pachuca, Hgo.</c:v>
                </c:pt>
                <c:pt idx="17">
                  <c:v>Veracruz, Ver.</c:v>
                </c:pt>
                <c:pt idx="18">
                  <c:v>San Andrés Tuxtla, Ver.</c:v>
                </c:pt>
                <c:pt idx="19">
                  <c:v>Tuxtla Gutiérrez, Chis.</c:v>
                </c:pt>
                <c:pt idx="20">
                  <c:v>Jacona, Mich.</c:v>
                </c:pt>
                <c:pt idx="21">
                  <c:v>Chetumal, Q. R.</c:v>
                </c:pt>
                <c:pt idx="22">
                  <c:v>Toluca, Edo. de Méx.</c:v>
                </c:pt>
                <c:pt idx="23">
                  <c:v>Monclova, Coah.</c:v>
                </c:pt>
                <c:pt idx="24">
                  <c:v>Cd. Jiménez, Chih.</c:v>
                </c:pt>
                <c:pt idx="25">
                  <c:v>Hermosillo, Son.</c:v>
                </c:pt>
                <c:pt idx="26">
                  <c:v>Oaxaca, Oax.</c:v>
                </c:pt>
                <c:pt idx="27">
                  <c:v>Cuernavaca, Mor.</c:v>
                </c:pt>
                <c:pt idx="28">
                  <c:v>Saltillo, Coah.</c:v>
                </c:pt>
                <c:pt idx="29">
                  <c:v>León, Gto.</c:v>
                </c:pt>
                <c:pt idx="30">
                  <c:v>Coatzacoalcos, Ver.</c:v>
                </c:pt>
                <c:pt idx="31">
                  <c:v>Tapachula, Chis.</c:v>
                </c:pt>
                <c:pt idx="32">
                  <c:v>Monterrey, N. L.</c:v>
                </c:pt>
                <c:pt idx="33">
                  <c:v>Cd. Juárez, Chih</c:v>
                </c:pt>
                <c:pt idx="34">
                  <c:v>Colima, Col.</c:v>
                </c:pt>
                <c:pt idx="35">
                  <c:v>CDMX</c:v>
                </c:pt>
                <c:pt idx="36">
                  <c:v>Chihuahua, Chih.</c:v>
                </c:pt>
                <c:pt idx="37">
                  <c:v>San Luis Potosí, S. L. P.</c:v>
                </c:pt>
                <c:pt idx="38">
                  <c:v>Zacatecas, Zac.</c:v>
                </c:pt>
                <c:pt idx="39">
                  <c:v>Culiacán, Sin.</c:v>
                </c:pt>
                <c:pt idx="40">
                  <c:v>Córdoba, Ver.</c:v>
                </c:pt>
                <c:pt idx="41">
                  <c:v>Durango, Dgo.</c:v>
                </c:pt>
                <c:pt idx="42">
                  <c:v>Guadalajara, Jal.</c:v>
                </c:pt>
                <c:pt idx="43">
                  <c:v>Campeche, Camp.</c:v>
                </c:pt>
                <c:pt idx="44">
                  <c:v>Querétaro, Qro.</c:v>
                </c:pt>
                <c:pt idx="45">
                  <c:v>Tepatitlán, Jal.</c:v>
                </c:pt>
                <c:pt idx="46">
                  <c:v>La Paz, B. C. S.</c:v>
                </c:pt>
                <c:pt idx="47">
                  <c:v>Matamoros, Tamps.</c:v>
                </c:pt>
                <c:pt idx="48">
                  <c:v>Mérida, Yuc.</c:v>
                </c:pt>
                <c:pt idx="49">
                  <c:v>Torreón, Coah.</c:v>
                </c:pt>
                <c:pt idx="50">
                  <c:v>Villahermosa, Tab.</c:v>
                </c:pt>
                <c:pt idx="51">
                  <c:v>Tehuantepec, Oax.</c:v>
                </c:pt>
                <c:pt idx="52">
                  <c:v>Cancún, Q. Roo.</c:v>
                </c:pt>
                <c:pt idx="53">
                  <c:v>Aguascalientes, Ags.</c:v>
                </c:pt>
                <c:pt idx="54">
                  <c:v>Puebla, Pue.</c:v>
                </c:pt>
              </c:strCache>
            </c:strRef>
          </c:cat>
          <c:val>
            <c:numRef>
              <c:f>'F21'!$D$7:$D$61</c:f>
              <c:numCache>
                <c:formatCode>General</c:formatCode>
                <c:ptCount val="55"/>
                <c:pt idx="0">
                  <c:v>2.17</c:v>
                </c:pt>
                <c:pt idx="1">
                  <c:v>2.1800000000000002</c:v>
                </c:pt>
                <c:pt idx="2">
                  <c:v>2.29</c:v>
                </c:pt>
                <c:pt idx="3">
                  <c:v>2.31</c:v>
                </c:pt>
                <c:pt idx="4">
                  <c:v>2.33</c:v>
                </c:pt>
                <c:pt idx="5">
                  <c:v>2.33</c:v>
                </c:pt>
                <c:pt idx="6">
                  <c:v>2.34</c:v>
                </c:pt>
                <c:pt idx="7">
                  <c:v>2.44</c:v>
                </c:pt>
                <c:pt idx="8">
                  <c:v>2.5299999999999998</c:v>
                </c:pt>
                <c:pt idx="9">
                  <c:v>2.57</c:v>
                </c:pt>
                <c:pt idx="10">
                  <c:v>2.59</c:v>
                </c:pt>
                <c:pt idx="11">
                  <c:v>2.62</c:v>
                </c:pt>
                <c:pt idx="12">
                  <c:v>2.7</c:v>
                </c:pt>
                <c:pt idx="13">
                  <c:v>2.71</c:v>
                </c:pt>
                <c:pt idx="14">
                  <c:v>2.72</c:v>
                </c:pt>
                <c:pt idx="15">
                  <c:v>2.78</c:v>
                </c:pt>
                <c:pt idx="16">
                  <c:v>2.88</c:v>
                </c:pt>
                <c:pt idx="17">
                  <c:v>2.9</c:v>
                </c:pt>
                <c:pt idx="18">
                  <c:v>2.92</c:v>
                </c:pt>
                <c:pt idx="19">
                  <c:v>2.92</c:v>
                </c:pt>
                <c:pt idx="20">
                  <c:v>2.95</c:v>
                </c:pt>
                <c:pt idx="21">
                  <c:v>2.96</c:v>
                </c:pt>
                <c:pt idx="22">
                  <c:v>2.99</c:v>
                </c:pt>
                <c:pt idx="23">
                  <c:v>3</c:v>
                </c:pt>
                <c:pt idx="24">
                  <c:v>3.01</c:v>
                </c:pt>
                <c:pt idx="25">
                  <c:v>3.02</c:v>
                </c:pt>
                <c:pt idx="26">
                  <c:v>3.02</c:v>
                </c:pt>
                <c:pt idx="27">
                  <c:v>3.04</c:v>
                </c:pt>
                <c:pt idx="28">
                  <c:v>3.07</c:v>
                </c:pt>
                <c:pt idx="29">
                  <c:v>3.08</c:v>
                </c:pt>
                <c:pt idx="30">
                  <c:v>3.09</c:v>
                </c:pt>
                <c:pt idx="31">
                  <c:v>3.11</c:v>
                </c:pt>
                <c:pt idx="32">
                  <c:v>3.13</c:v>
                </c:pt>
                <c:pt idx="33">
                  <c:v>3.21</c:v>
                </c:pt>
                <c:pt idx="34">
                  <c:v>3.31</c:v>
                </c:pt>
                <c:pt idx="35">
                  <c:v>3.32</c:v>
                </c:pt>
                <c:pt idx="36">
                  <c:v>3.33</c:v>
                </c:pt>
                <c:pt idx="37">
                  <c:v>3.37</c:v>
                </c:pt>
                <c:pt idx="38">
                  <c:v>3.39</c:v>
                </c:pt>
                <c:pt idx="39">
                  <c:v>3.42</c:v>
                </c:pt>
                <c:pt idx="40">
                  <c:v>3.58</c:v>
                </c:pt>
                <c:pt idx="41">
                  <c:v>3.59</c:v>
                </c:pt>
                <c:pt idx="42">
                  <c:v>3.65</c:v>
                </c:pt>
                <c:pt idx="43">
                  <c:v>3.68</c:v>
                </c:pt>
                <c:pt idx="44">
                  <c:v>3.72</c:v>
                </c:pt>
                <c:pt idx="45">
                  <c:v>3.74</c:v>
                </c:pt>
                <c:pt idx="46">
                  <c:v>3.76</c:v>
                </c:pt>
                <c:pt idx="47">
                  <c:v>3.76</c:v>
                </c:pt>
                <c:pt idx="48">
                  <c:v>3.77</c:v>
                </c:pt>
                <c:pt idx="49">
                  <c:v>3.79</c:v>
                </c:pt>
                <c:pt idx="50">
                  <c:v>3.86</c:v>
                </c:pt>
                <c:pt idx="51">
                  <c:v>3.92</c:v>
                </c:pt>
                <c:pt idx="52">
                  <c:v>4.24</c:v>
                </c:pt>
                <c:pt idx="53">
                  <c:v>4.2699999999999996</c:v>
                </c:pt>
                <c:pt idx="54">
                  <c:v>4.3099999999999996</c:v>
                </c:pt>
              </c:numCache>
            </c:numRef>
          </c:val>
          <c:extLst>
            <c:ext xmlns:c16="http://schemas.microsoft.com/office/drawing/2014/chart" uri="{C3380CC4-5D6E-409C-BE32-E72D297353CC}">
              <c16:uniqueId val="{0000000E-AB0F-4382-A14F-6A0D0A807AFE}"/>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'F21'!$A$64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AB0F-4382-A14F-6A0D0A807AFE}"/>
                </c:ext>
              </c:extLst>
            </c:dLbl>
            <c:dLbl>
              <c:idx val="1"/>
              <c:layout>
                <c:manualLayout>
                  <c:x val="-0.13864959485643832"/>
                  <c:y val="0.31493861530737988"/>
                </c:manualLayout>
              </c:layout>
              <c:spPr>
                <a:solidFill>
                  <a:srgbClr val="F79646">
                    <a:lumMod val="40000"/>
                    <a:lumOff val="6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15673828828828826"/>
                      <c:h val="3.5964766081871338E-2"/>
                    </c:manualLayout>
                  </c15:layout>
                </c:ext>
                <c:ext xmlns:c16="http://schemas.microsoft.com/office/drawing/2014/chart" uri="{C3380CC4-5D6E-409C-BE32-E72D297353CC}">
                  <c16:uniqueId val="{00000010-AB0F-4382-A14F-6A0D0A807AFE}"/>
                </c:ext>
              </c:extLst>
            </c:dLbl>
            <c:spPr>
              <a:solidFill>
                <a:srgbClr val="F79646">
                  <a:lumMod val="40000"/>
                  <a:lumOff val="60000"/>
                </a:srgbClr>
              </a:solidFill>
              <a:ln>
                <a:noFill/>
              </a:ln>
              <a:effectLst/>
            </c:spPr>
            <c:txPr>
              <a:bodyPr rot="-5400000" vert="horz" wrap="square" lIns="38100" tIns="19050" rIns="38100" bIns="19050" anchor="ctr">
                <a:spAutoFit/>
              </a:bodyPr>
              <a:lstStyle/>
              <a:p>
                <a:pPr>
                  <a:defRPr b="1">
                    <a:solidFill>
                      <a:schemeClr val="tx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'F21'!$D$64:$D$65</c:f>
              <c:numCache>
                <c:formatCode>General</c:formatCode>
                <c:ptCount val="2"/>
                <c:pt idx="0">
                  <c:v>3.24</c:v>
                </c:pt>
                <c:pt idx="1">
                  <c:v>3.24</c:v>
                </c:pt>
              </c:numCache>
            </c:numRef>
          </c:xVal>
          <c:yVal>
            <c:numRef>
              <c:f>'F21'!$B$64:$B$65</c:f>
              <c:numCache>
                <c:formatCode>General</c:formatCode>
                <c:ptCount val="2"/>
                <c:pt idx="0">
                  <c:v>0</c:v>
                </c:pt>
                <c:pt idx="1">
                  <c:v>1</c:v>
                </c:pt>
              </c:numCache>
            </c:numRef>
          </c:yVal>
          <c:smooth val="0"/>
          <c:extLst>
            <c:ext xmlns:c16="http://schemas.microsoft.com/office/drawing/2014/chart" uri="{C3380CC4-5D6E-409C-BE32-E72D297353CC}">
              <c16:uniqueId val="{00000011-AB0F-4382-A14F-6A0D0A807AFE}"/>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General"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'F22'!$A$8</c:f>
              <c:strCache>
                <c:ptCount val="1"/>
                <c:pt idx="0">
                  <c:v>ago-19</c:v>
                </c:pt>
              </c:strCache>
            </c:strRef>
          </c:tx>
          <c:spPr>
            <a:solidFill>
              <a:srgbClr val="004A98"/>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'F22'!$B$8:$J$8</c:f>
              <c:numCache>
                <c:formatCode>0.00%</c:formatCode>
                <c:ptCount val="9"/>
                <c:pt idx="0">
                  <c:v>3.5854034947976343E-2</c:v>
                </c:pt>
                <c:pt idx="1">
                  <c:v>5.2727182490446056E-2</c:v>
                </c:pt>
                <c:pt idx="2">
                  <c:v>-2.3500505280678485E-2</c:v>
                </c:pt>
                <c:pt idx="3">
                  <c:v>1.5137142914199542E-2</c:v>
                </c:pt>
                <c:pt idx="4">
                  <c:v>-1.0809579010988002E-2</c:v>
                </c:pt>
                <c:pt idx="5">
                  <c:v>3.8944006727602121E-2</c:v>
                </c:pt>
                <c:pt idx="6">
                  <c:v>5.4741181859826016E-2</c:v>
                </c:pt>
                <c:pt idx="7">
                  <c:v>3.6074674576372923E-2</c:v>
                </c:pt>
                <c:pt idx="8">
                  <c:v>5.8158351948374376E-2</c:v>
                </c:pt>
              </c:numCache>
            </c:numRef>
          </c:val>
          <c:extLst>
            <c:ext xmlns:c16="http://schemas.microsoft.com/office/drawing/2014/chart" uri="{C3380CC4-5D6E-409C-BE32-E72D297353CC}">
              <c16:uniqueId val="{00000000-53C1-466D-BA13-CAF1C3923BEF}"/>
            </c:ext>
          </c:extLst>
        </c:ser>
        <c:ser>
          <c:idx val="1"/>
          <c:order val="1"/>
          <c:tx>
            <c:strRef>
              <c:f>'F22'!$A$9</c:f>
              <c:strCache>
                <c:ptCount val="1"/>
                <c:pt idx="0">
                  <c:v>sep-19</c:v>
                </c:pt>
              </c:strCache>
            </c:strRef>
          </c:tx>
          <c:spPr>
            <a:solidFill>
              <a:srgbClr val="FF6C37"/>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'F22'!$B$9:$J$9</c:f>
              <c:numCache>
                <c:formatCode>0.00%</c:formatCode>
                <c:ptCount val="9"/>
                <c:pt idx="0">
                  <c:v>3.1433153809599323E-2</c:v>
                </c:pt>
                <c:pt idx="1">
                  <c:v>4.6539814550220271E-2</c:v>
                </c:pt>
                <c:pt idx="2">
                  <c:v>-2.3779601775124615E-2</c:v>
                </c:pt>
                <c:pt idx="3">
                  <c:v>8.9435161983619782E-3</c:v>
                </c:pt>
                <c:pt idx="4">
                  <c:v>-1.2355120323378377E-2</c:v>
                </c:pt>
                <c:pt idx="5">
                  <c:v>3.6726630548654438E-2</c:v>
                </c:pt>
                <c:pt idx="6">
                  <c:v>4.5635116706524093E-2</c:v>
                </c:pt>
                <c:pt idx="7">
                  <c:v>3.6613980609667029E-2</c:v>
                </c:pt>
                <c:pt idx="8">
                  <c:v>6.1459641568486933E-2</c:v>
                </c:pt>
              </c:numCache>
            </c:numRef>
          </c:val>
          <c:extLst>
            <c:ext xmlns:c16="http://schemas.microsoft.com/office/drawing/2014/chart" uri="{C3380CC4-5D6E-409C-BE32-E72D297353CC}">
              <c16:uniqueId val="{00000001-53C1-466D-BA13-CAF1C3923BEF}"/>
            </c:ext>
          </c:extLst>
        </c:ser>
        <c:ser>
          <c:idx val="2"/>
          <c:order val="2"/>
          <c:tx>
            <c:strRef>
              <c:f>'F22'!$A$10</c:f>
              <c:strCache>
                <c:ptCount val="1"/>
                <c:pt idx="0">
                  <c:v>oct-19</c:v>
                </c:pt>
              </c:strCache>
            </c:strRef>
          </c:tx>
          <c:spPr>
            <a:solidFill>
              <a:srgbClr val="7C878E"/>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'F22'!$B$10:$J$10</c:f>
              <c:numCache>
                <c:formatCode>0.00%</c:formatCode>
                <c:ptCount val="9"/>
                <c:pt idx="0">
                  <c:v>3.3588872204220355E-2</c:v>
                </c:pt>
                <c:pt idx="1">
                  <c:v>5.9069767441860543E-2</c:v>
                </c:pt>
                <c:pt idx="2">
                  <c:v>-1.7768098232059382E-2</c:v>
                </c:pt>
                <c:pt idx="3">
                  <c:v>8.4324025435442707E-3</c:v>
                </c:pt>
                <c:pt idx="4">
                  <c:v>-1.5805067530743067E-2</c:v>
                </c:pt>
                <c:pt idx="5">
                  <c:v>3.1215647437484506E-2</c:v>
                </c:pt>
                <c:pt idx="6">
                  <c:v>3.7380432547802434E-2</c:v>
                </c:pt>
                <c:pt idx="7">
                  <c:v>2.818520574010952E-2</c:v>
                </c:pt>
                <c:pt idx="8">
                  <c:v>6.7553238928582227E-2</c:v>
                </c:pt>
              </c:numCache>
            </c:numRef>
          </c:val>
          <c:extLst>
            <c:ext xmlns:c16="http://schemas.microsoft.com/office/drawing/2014/chart" uri="{C3380CC4-5D6E-409C-BE32-E72D297353CC}">
              <c16:uniqueId val="{00000002-53C1-466D-BA13-CAF1C3923BEF}"/>
            </c:ext>
          </c:extLst>
        </c:ser>
        <c:ser>
          <c:idx val="3"/>
          <c:order val="3"/>
          <c:tx>
            <c:strRef>
              <c:f>'F22'!$A$11</c:f>
              <c:strCache>
                <c:ptCount val="1"/>
                <c:pt idx="0">
                  <c:v>nov-19</c:v>
                </c:pt>
              </c:strCache>
            </c:strRef>
          </c:tx>
          <c:spPr>
            <a:solidFill>
              <a:srgbClr val="FBBB27"/>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'F22'!$B$11:$J$11</c:f>
              <c:numCache>
                <c:formatCode>0.00%</c:formatCode>
                <c:ptCount val="9"/>
                <c:pt idx="0">
                  <c:v>3.342259150603466E-2</c:v>
                </c:pt>
                <c:pt idx="1">
                  <c:v>5.1437009221501961E-2</c:v>
                </c:pt>
                <c:pt idx="2">
                  <c:v>8.0505004095168253E-3</c:v>
                </c:pt>
                <c:pt idx="3">
                  <c:v>9.2185911544953036E-3</c:v>
                </c:pt>
                <c:pt idx="4">
                  <c:v>-2.7231316013416329E-3</c:v>
                </c:pt>
                <c:pt idx="5">
                  <c:v>3.2483450609871012E-2</c:v>
                </c:pt>
                <c:pt idx="6">
                  <c:v>3.5588923556942209E-2</c:v>
                </c:pt>
                <c:pt idx="7">
                  <c:v>3.3194979643186073E-2</c:v>
                </c:pt>
                <c:pt idx="8">
                  <c:v>6.3947697981481255E-2</c:v>
                </c:pt>
              </c:numCache>
            </c:numRef>
          </c:val>
          <c:extLst>
            <c:ext xmlns:c16="http://schemas.microsoft.com/office/drawing/2014/chart" uri="{C3380CC4-5D6E-409C-BE32-E72D297353CC}">
              <c16:uniqueId val="{00000003-53C1-466D-BA13-CAF1C3923BEF}"/>
            </c:ext>
          </c:extLst>
        </c:ser>
        <c:ser>
          <c:idx val="4"/>
          <c:order val="4"/>
          <c:tx>
            <c:strRef>
              <c:f>'F22'!$A$12</c:f>
              <c:strCache>
                <c:ptCount val="1"/>
                <c:pt idx="0">
                  <c:v>dic-19</c:v>
                </c:pt>
              </c:strCache>
            </c:strRef>
          </c:tx>
          <c:spPr>
            <a:solidFill>
              <a:srgbClr val="8BC2E6"/>
            </a:solidFill>
            <a:ln>
              <a:no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'F22'!$B$12:$J$12</c:f>
              <c:numCache>
                <c:formatCode>0.00%</c:formatCode>
                <c:ptCount val="9"/>
                <c:pt idx="0">
                  <c:v>3.4136840972038618E-2</c:v>
                </c:pt>
                <c:pt idx="1">
                  <c:v>4.6781871661893293E-2</c:v>
                </c:pt>
                <c:pt idx="2">
                  <c:v>2.368489401234708E-2</c:v>
                </c:pt>
                <c:pt idx="3">
                  <c:v>8.4985835694051381E-3</c:v>
                </c:pt>
                <c:pt idx="4">
                  <c:v>-6.4879495293251876E-3</c:v>
                </c:pt>
                <c:pt idx="5">
                  <c:v>3.4125793536465387E-2</c:v>
                </c:pt>
                <c:pt idx="6">
                  <c:v>4.278022801842063E-2</c:v>
                </c:pt>
                <c:pt idx="7">
                  <c:v>3.3354833665611094E-2</c:v>
                </c:pt>
                <c:pt idx="8">
                  <c:v>7.2423672577262677E-2</c:v>
                </c:pt>
              </c:numCache>
            </c:numRef>
          </c:val>
          <c:extLst>
            <c:ext xmlns:c16="http://schemas.microsoft.com/office/drawing/2014/chart" uri="{C3380CC4-5D6E-409C-BE32-E72D297353CC}">
              <c16:uniqueId val="{00000004-53C1-466D-BA13-CAF1C3923BEF}"/>
            </c:ext>
          </c:extLst>
        </c:ser>
        <c:ser>
          <c:idx val="5"/>
          <c:order val="5"/>
          <c:tx>
            <c:strRef>
              <c:f>'F22'!$A$13</c:f>
              <c:strCache>
                <c:ptCount val="1"/>
                <c:pt idx="0">
                  <c:v>ene-20</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'F22'!$B$13:$J$13</c:f>
              <c:numCache>
                <c:formatCode>0.00%</c:formatCode>
                <c:ptCount val="9"/>
                <c:pt idx="0">
                  <c:v>3.6737290208934681E-2</c:v>
                </c:pt>
                <c:pt idx="1">
                  <c:v>6.0678156250604465E-2</c:v>
                </c:pt>
                <c:pt idx="2">
                  <c:v>-1.5825855566559577E-2</c:v>
                </c:pt>
                <c:pt idx="3">
                  <c:v>6.3305382425171697E-3</c:v>
                </c:pt>
                <c:pt idx="4">
                  <c:v>-5.5696354693619554E-3</c:v>
                </c:pt>
                <c:pt idx="5">
                  <c:v>4.1386062242264154E-2</c:v>
                </c:pt>
                <c:pt idx="6">
                  <c:v>4.4117358838170917E-2</c:v>
                </c:pt>
                <c:pt idx="7">
                  <c:v>3.3326092108381333E-2</c:v>
                </c:pt>
                <c:pt idx="8">
                  <c:v>7.1210877974446252E-2</c:v>
                </c:pt>
              </c:numCache>
            </c:numRef>
          </c:val>
          <c:extLst>
            <c:ext xmlns:c16="http://schemas.microsoft.com/office/drawing/2014/chart" uri="{C3380CC4-5D6E-409C-BE32-E72D297353CC}">
              <c16:uniqueId val="{00000005-53C1-466D-BA13-CAF1C3923BEF}"/>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
        <c:noMultiLvlLbl val="0"/>
      </c:catAx>
      <c:valAx>
        <c:axId val="319370424"/>
        <c:scaling>
          <c:orientation val="minMax"/>
          <c:max val="0.1"/>
          <c:min val="-5.000000000000001E-2"/>
        </c:scaling>
        <c:delete val="1"/>
        <c:axPos val="l"/>
        <c:numFmt formatCode="0.00%" sourceLinked="1"/>
        <c:majorTickMark val="none"/>
        <c:minorTickMark val="none"/>
        <c:tickLblPos val="nextTo"/>
        <c:crossAx val="31938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A5E4-4962-895E-D73D47406447}"/>
              </c:ext>
            </c:extLst>
          </c:dPt>
          <c:dPt>
            <c:idx val="1"/>
            <c:invertIfNegative val="0"/>
            <c:bubble3D val="0"/>
            <c:extLst>
              <c:ext xmlns:c16="http://schemas.microsoft.com/office/drawing/2014/chart" uri="{C3380CC4-5D6E-409C-BE32-E72D297353CC}">
                <c16:uniqueId val="{00000003-A5E4-4962-895E-D73D47406447}"/>
              </c:ext>
            </c:extLst>
          </c:dPt>
          <c:dPt>
            <c:idx val="2"/>
            <c:invertIfNegative val="0"/>
            <c:bubble3D val="0"/>
            <c:extLst>
              <c:ext xmlns:c16="http://schemas.microsoft.com/office/drawing/2014/chart" uri="{C3380CC4-5D6E-409C-BE32-E72D297353CC}">
                <c16:uniqueId val="{00000005-A5E4-4962-895E-D73D47406447}"/>
              </c:ext>
            </c:extLst>
          </c:dPt>
          <c:dPt>
            <c:idx val="3"/>
            <c:invertIfNegative val="0"/>
            <c:bubble3D val="0"/>
            <c:extLst>
              <c:ext xmlns:c16="http://schemas.microsoft.com/office/drawing/2014/chart" uri="{C3380CC4-5D6E-409C-BE32-E72D297353CC}">
                <c16:uniqueId val="{00000007-A5E4-4962-895E-D73D47406447}"/>
              </c:ext>
            </c:extLst>
          </c:dPt>
          <c:dPt>
            <c:idx val="4"/>
            <c:invertIfNegative val="0"/>
            <c:bubble3D val="0"/>
            <c:extLst>
              <c:ext xmlns:c16="http://schemas.microsoft.com/office/drawing/2014/chart" uri="{C3380CC4-5D6E-409C-BE32-E72D297353CC}">
                <c16:uniqueId val="{00000009-A5E4-4962-895E-D73D47406447}"/>
              </c:ext>
            </c:extLst>
          </c:dPt>
          <c:dPt>
            <c:idx val="5"/>
            <c:invertIfNegative val="0"/>
            <c:bubble3D val="0"/>
            <c:extLst>
              <c:ext xmlns:c16="http://schemas.microsoft.com/office/drawing/2014/chart" uri="{C3380CC4-5D6E-409C-BE32-E72D297353CC}">
                <c16:uniqueId val="{0000000B-A5E4-4962-895E-D73D47406447}"/>
              </c:ext>
            </c:extLst>
          </c:dPt>
          <c:dPt>
            <c:idx val="6"/>
            <c:invertIfNegative val="0"/>
            <c:bubble3D val="0"/>
            <c:extLst>
              <c:ext xmlns:c16="http://schemas.microsoft.com/office/drawing/2014/chart" uri="{C3380CC4-5D6E-409C-BE32-E72D297353CC}">
                <c16:uniqueId val="{0000000D-A5E4-4962-895E-D73D47406447}"/>
              </c:ext>
            </c:extLst>
          </c:dPt>
          <c:dPt>
            <c:idx val="7"/>
            <c:invertIfNegative val="0"/>
            <c:bubble3D val="0"/>
            <c:extLst>
              <c:ext xmlns:c16="http://schemas.microsoft.com/office/drawing/2014/chart" uri="{C3380CC4-5D6E-409C-BE32-E72D297353CC}">
                <c16:uniqueId val="{0000000F-A5E4-4962-895E-D73D47406447}"/>
              </c:ext>
            </c:extLst>
          </c:dPt>
          <c:dPt>
            <c:idx val="8"/>
            <c:invertIfNegative val="0"/>
            <c:bubble3D val="0"/>
            <c:extLst>
              <c:ext xmlns:c16="http://schemas.microsoft.com/office/drawing/2014/chart" uri="{C3380CC4-5D6E-409C-BE32-E72D297353CC}">
                <c16:uniqueId val="{00000011-A5E4-4962-895E-D73D47406447}"/>
              </c:ext>
            </c:extLst>
          </c:dPt>
          <c:dPt>
            <c:idx val="9"/>
            <c:invertIfNegative val="0"/>
            <c:bubble3D val="0"/>
            <c:extLst>
              <c:ext xmlns:c16="http://schemas.microsoft.com/office/drawing/2014/chart" uri="{C3380CC4-5D6E-409C-BE32-E72D297353CC}">
                <c16:uniqueId val="{00000013-A5E4-4962-895E-D73D47406447}"/>
              </c:ext>
            </c:extLst>
          </c:dPt>
          <c:dPt>
            <c:idx val="10"/>
            <c:invertIfNegative val="0"/>
            <c:bubble3D val="0"/>
            <c:extLst>
              <c:ext xmlns:c16="http://schemas.microsoft.com/office/drawing/2014/chart" uri="{C3380CC4-5D6E-409C-BE32-E72D297353CC}">
                <c16:uniqueId val="{00000015-A5E4-4962-895E-D73D47406447}"/>
              </c:ext>
            </c:extLst>
          </c:dPt>
          <c:dPt>
            <c:idx val="11"/>
            <c:invertIfNegative val="0"/>
            <c:bubble3D val="0"/>
            <c:extLst>
              <c:ext xmlns:c16="http://schemas.microsoft.com/office/drawing/2014/chart" uri="{C3380CC4-5D6E-409C-BE32-E72D297353CC}">
                <c16:uniqueId val="{00000017-A5E4-4962-895E-D73D47406447}"/>
              </c:ext>
            </c:extLst>
          </c:dPt>
          <c:dPt>
            <c:idx val="12"/>
            <c:invertIfNegative val="0"/>
            <c:bubble3D val="0"/>
            <c:extLst>
              <c:ext xmlns:c16="http://schemas.microsoft.com/office/drawing/2014/chart" uri="{C3380CC4-5D6E-409C-BE32-E72D297353CC}">
                <c16:uniqueId val="{00000019-A5E4-4962-895E-D73D47406447}"/>
              </c:ext>
            </c:extLst>
          </c:dPt>
          <c:dPt>
            <c:idx val="13"/>
            <c:invertIfNegative val="0"/>
            <c:bubble3D val="0"/>
            <c:extLst>
              <c:ext xmlns:c16="http://schemas.microsoft.com/office/drawing/2014/chart" uri="{C3380CC4-5D6E-409C-BE32-E72D297353CC}">
                <c16:uniqueId val="{0000001B-A5E4-4962-895E-D73D47406447}"/>
              </c:ext>
            </c:extLst>
          </c:dPt>
          <c:dPt>
            <c:idx val="14"/>
            <c:invertIfNegative val="0"/>
            <c:bubble3D val="0"/>
            <c:extLst>
              <c:ext xmlns:c16="http://schemas.microsoft.com/office/drawing/2014/chart" uri="{C3380CC4-5D6E-409C-BE32-E72D297353CC}">
                <c16:uniqueId val="{0000001D-A5E4-4962-895E-D73D47406447}"/>
              </c:ext>
            </c:extLst>
          </c:dPt>
          <c:dPt>
            <c:idx val="15"/>
            <c:invertIfNegative val="0"/>
            <c:bubble3D val="0"/>
            <c:extLst>
              <c:ext xmlns:c16="http://schemas.microsoft.com/office/drawing/2014/chart" uri="{C3380CC4-5D6E-409C-BE32-E72D297353CC}">
                <c16:uniqueId val="{0000001F-A5E4-4962-895E-D73D47406447}"/>
              </c:ext>
            </c:extLst>
          </c:dPt>
          <c:dPt>
            <c:idx val="16"/>
            <c:invertIfNegative val="0"/>
            <c:bubble3D val="0"/>
            <c:extLst>
              <c:ext xmlns:c16="http://schemas.microsoft.com/office/drawing/2014/chart" uri="{C3380CC4-5D6E-409C-BE32-E72D297353CC}">
                <c16:uniqueId val="{00000021-A5E4-4962-895E-D73D47406447}"/>
              </c:ext>
            </c:extLst>
          </c:dPt>
          <c:dPt>
            <c:idx val="17"/>
            <c:invertIfNegative val="0"/>
            <c:bubble3D val="0"/>
            <c:extLst>
              <c:ext xmlns:c16="http://schemas.microsoft.com/office/drawing/2014/chart" uri="{C3380CC4-5D6E-409C-BE32-E72D297353CC}">
                <c16:uniqueId val="{00000023-A5E4-4962-895E-D73D47406447}"/>
              </c:ext>
            </c:extLst>
          </c:dPt>
          <c:dPt>
            <c:idx val="30"/>
            <c:invertIfNegative val="0"/>
            <c:bubble3D val="0"/>
            <c:spPr>
              <a:solidFill>
                <a:srgbClr val="FBBB27"/>
              </a:solidFill>
              <a:ln>
                <a:noFill/>
              </a:ln>
              <a:effectLst/>
            </c:spPr>
            <c:extLst>
              <c:ext xmlns:c16="http://schemas.microsoft.com/office/drawing/2014/chart" uri="{C3380CC4-5D6E-409C-BE32-E72D297353CC}">
                <c16:uniqueId val="{00000025-A5E4-4962-895E-D73D4740644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'F3'!$B$8:$B$39</c:f>
              <c:strCache>
                <c:ptCount val="32"/>
                <c:pt idx="0">
                  <c:v>Campeche</c:v>
                </c:pt>
                <c:pt idx="1">
                  <c:v>Baja California Sur</c:v>
                </c:pt>
                <c:pt idx="2">
                  <c:v>Quintana Roo</c:v>
                </c:pt>
                <c:pt idx="3">
                  <c:v>Tabasco</c:v>
                </c:pt>
                <c:pt idx="4">
                  <c:v>Yucatán</c:v>
                </c:pt>
                <c:pt idx="5">
                  <c:v>Tlaxcala</c:v>
                </c:pt>
                <c:pt idx="6">
                  <c:v>Colima</c:v>
                </c:pt>
                <c:pt idx="7">
                  <c:v>Aguascalientes</c:v>
                </c:pt>
                <c:pt idx="8">
                  <c:v>Sonora</c:v>
                </c:pt>
                <c:pt idx="9">
                  <c:v>Nayarit</c:v>
                </c:pt>
                <c:pt idx="10">
                  <c:v>Coahuila</c:v>
                </c:pt>
                <c:pt idx="11">
                  <c:v>Morelos</c:v>
                </c:pt>
                <c:pt idx="12">
                  <c:v>Querétaro</c:v>
                </c:pt>
                <c:pt idx="13">
                  <c:v>Tamaulipas</c:v>
                </c:pt>
                <c:pt idx="14">
                  <c:v>Durango</c:v>
                </c:pt>
                <c:pt idx="15">
                  <c:v>Nuevo León</c:v>
                </c:pt>
                <c:pt idx="16">
                  <c:v>Chiapas</c:v>
                </c:pt>
                <c:pt idx="17">
                  <c:v>Baja California</c:v>
                </c:pt>
                <c:pt idx="18">
                  <c:v>Hidalgo</c:v>
                </c:pt>
                <c:pt idx="19">
                  <c:v>Sinaloa</c:v>
                </c:pt>
                <c:pt idx="20">
                  <c:v>Chihuahua</c:v>
                </c:pt>
                <c:pt idx="21">
                  <c:v>Zacatecas</c:v>
                </c:pt>
                <c:pt idx="22">
                  <c:v>San Luis Potosí</c:v>
                </c:pt>
                <c:pt idx="23">
                  <c:v>Veracruz</c:v>
                </c:pt>
                <c:pt idx="24">
                  <c:v>Ciudad de México</c:v>
                </c:pt>
                <c:pt idx="25">
                  <c:v>Guerrero</c:v>
                </c:pt>
                <c:pt idx="26">
                  <c:v>Puebla</c:v>
                </c:pt>
                <c:pt idx="27">
                  <c:v>Oaxaca</c:v>
                </c:pt>
                <c:pt idx="28">
                  <c:v>Estado de México</c:v>
                </c:pt>
                <c:pt idx="29">
                  <c:v>Guanajuato</c:v>
                </c:pt>
                <c:pt idx="30">
                  <c:v>Jalisco</c:v>
                </c:pt>
                <c:pt idx="31">
                  <c:v>Michoacán</c:v>
                </c:pt>
              </c:strCache>
            </c:strRef>
          </c:cat>
          <c:val>
            <c:numRef>
              <c:f>'F3'!$C$8:$C$39</c:f>
              <c:numCache>
                <c:formatCode>0.00%</c:formatCode>
                <c:ptCount val="32"/>
                <c:pt idx="0">
                  <c:v>2.3702740477424952E-3</c:v>
                </c:pt>
                <c:pt idx="1">
                  <c:v>2.5117688517339791E-3</c:v>
                </c:pt>
                <c:pt idx="2">
                  <c:v>5.0479912909651668E-3</c:v>
                </c:pt>
                <c:pt idx="3">
                  <c:v>5.3860042159434279E-3</c:v>
                </c:pt>
                <c:pt idx="4">
                  <c:v>6.2072362810158405E-3</c:v>
                </c:pt>
                <c:pt idx="5">
                  <c:v>6.6812317958303991E-3</c:v>
                </c:pt>
                <c:pt idx="6">
                  <c:v>8.7010520049734669E-3</c:v>
                </c:pt>
                <c:pt idx="7">
                  <c:v>1.3868313555208813E-2</c:v>
                </c:pt>
                <c:pt idx="8">
                  <c:v>1.6116396529009258E-2</c:v>
                </c:pt>
                <c:pt idx="9">
                  <c:v>1.6222138804536032E-2</c:v>
                </c:pt>
                <c:pt idx="10">
                  <c:v>1.7805154473652617E-2</c:v>
                </c:pt>
                <c:pt idx="11">
                  <c:v>1.9143469560202832E-2</c:v>
                </c:pt>
                <c:pt idx="12">
                  <c:v>1.9460905016402574E-2</c:v>
                </c:pt>
                <c:pt idx="13">
                  <c:v>2.3586094559156941E-2</c:v>
                </c:pt>
                <c:pt idx="14">
                  <c:v>2.4588801451605365E-2</c:v>
                </c:pt>
                <c:pt idx="15">
                  <c:v>2.5638087651715737E-2</c:v>
                </c:pt>
                <c:pt idx="16">
                  <c:v>2.5639361390444822E-2</c:v>
                </c:pt>
                <c:pt idx="17">
                  <c:v>2.5750813529239917E-2</c:v>
                </c:pt>
                <c:pt idx="18">
                  <c:v>2.598148102477376E-2</c:v>
                </c:pt>
                <c:pt idx="19">
                  <c:v>2.6489241596415403E-2</c:v>
                </c:pt>
                <c:pt idx="20">
                  <c:v>3.0170478289551605E-2</c:v>
                </c:pt>
                <c:pt idx="21">
                  <c:v>3.0644913024617571E-2</c:v>
                </c:pt>
                <c:pt idx="22">
                  <c:v>3.7226321037808943E-2</c:v>
                </c:pt>
                <c:pt idx="23">
                  <c:v>4.0581480616298925E-2</c:v>
                </c:pt>
                <c:pt idx="24">
                  <c:v>4.7668497021900035E-2</c:v>
                </c:pt>
                <c:pt idx="25">
                  <c:v>4.8350704896895136E-2</c:v>
                </c:pt>
                <c:pt idx="26">
                  <c:v>4.836528700924192E-2</c:v>
                </c:pt>
                <c:pt idx="27">
                  <c:v>4.8782831741244113E-2</c:v>
                </c:pt>
                <c:pt idx="28">
                  <c:v>5.6401798773833223E-2</c:v>
                </c:pt>
                <c:pt idx="29">
                  <c:v>9.2969948264905414E-2</c:v>
                </c:pt>
                <c:pt idx="30">
                  <c:v>9.805308815648961E-2</c:v>
                </c:pt>
                <c:pt idx="31">
                  <c:v>0.10358881157563216</c:v>
                </c:pt>
              </c:numCache>
            </c:numRef>
          </c:val>
          <c:extLst>
            <c:ext xmlns:c16="http://schemas.microsoft.com/office/drawing/2014/chart" uri="{C3380CC4-5D6E-409C-BE32-E72D297353CC}">
              <c16:uniqueId val="{00000026-A5E4-4962-895E-D73D47406447}"/>
            </c:ext>
          </c:extLst>
        </c:ser>
        <c:dLbls>
          <c:showLegendKey val="0"/>
          <c:showVal val="0"/>
          <c:showCatName val="0"/>
          <c:showSerName val="0"/>
          <c:showPercent val="0"/>
          <c:showBubbleSize val="0"/>
        </c:dLbls>
        <c:gapWidth val="75"/>
        <c:axId val="177620096"/>
        <c:axId val="177621632"/>
      </c:barChart>
      <c:catAx>
        <c:axId val="1776200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7621632"/>
        <c:crosses val="autoZero"/>
        <c:auto val="1"/>
        <c:lblAlgn val="ctr"/>
        <c:lblOffset val="100"/>
        <c:noMultiLvlLbl val="0"/>
      </c:catAx>
      <c:valAx>
        <c:axId val="177621632"/>
        <c:scaling>
          <c:orientation val="minMax"/>
        </c:scaling>
        <c:delete val="1"/>
        <c:axPos val="b"/>
        <c:numFmt formatCode="0.00%" sourceLinked="1"/>
        <c:majorTickMark val="none"/>
        <c:minorTickMark val="none"/>
        <c:tickLblPos val="nextTo"/>
        <c:crossAx val="17762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595959"/>
            </a:solidFill>
            <a:ln>
              <a:noFill/>
            </a:ln>
            <a:effectLst/>
          </c:spPr>
          <c:invertIfNegative val="0"/>
          <c:dPt>
            <c:idx val="3"/>
            <c:invertIfNegative val="0"/>
            <c:bubble3D val="0"/>
            <c:extLst>
              <c:ext xmlns:c16="http://schemas.microsoft.com/office/drawing/2014/chart" uri="{C3380CC4-5D6E-409C-BE32-E72D297353CC}">
                <c16:uniqueId val="{00000000-64AC-4BC2-8780-A48A722B5E74}"/>
              </c:ext>
            </c:extLst>
          </c:dPt>
          <c:dPt>
            <c:idx val="12"/>
            <c:invertIfNegative val="0"/>
            <c:bubble3D val="0"/>
            <c:extLst>
              <c:ext xmlns:c16="http://schemas.microsoft.com/office/drawing/2014/chart" uri="{C3380CC4-5D6E-409C-BE32-E72D297353CC}">
                <c16:uniqueId val="{00000001-64AC-4BC2-8780-A48A722B5E74}"/>
              </c:ext>
            </c:extLst>
          </c:dPt>
          <c:dPt>
            <c:idx val="20"/>
            <c:invertIfNegative val="0"/>
            <c:bubble3D val="0"/>
            <c:spPr>
              <a:solidFill>
                <a:srgbClr val="595959"/>
              </a:solidFill>
              <a:ln>
                <a:noFill/>
              </a:ln>
              <a:effectLst/>
            </c:spPr>
            <c:extLst>
              <c:ext xmlns:c16="http://schemas.microsoft.com/office/drawing/2014/chart" uri="{C3380CC4-5D6E-409C-BE32-E72D297353CC}">
                <c16:uniqueId val="{00000003-64AC-4BC2-8780-A48A722B5E74}"/>
              </c:ext>
            </c:extLst>
          </c:dPt>
          <c:dPt>
            <c:idx val="23"/>
            <c:invertIfNegative val="0"/>
            <c:bubble3D val="0"/>
            <c:spPr>
              <a:solidFill>
                <a:srgbClr val="FFC000"/>
              </a:solidFill>
              <a:ln>
                <a:noFill/>
              </a:ln>
              <a:effectLst/>
            </c:spPr>
            <c:extLst>
              <c:ext xmlns:c16="http://schemas.microsoft.com/office/drawing/2014/chart" uri="{C3380CC4-5D6E-409C-BE32-E72D297353CC}">
                <c16:uniqueId val="{00000005-C004-4F99-A7BF-9C49AEE687B2}"/>
              </c:ext>
            </c:extLst>
          </c:dPt>
          <c:dPt>
            <c:idx val="27"/>
            <c:invertIfNegative val="0"/>
            <c:bubble3D val="0"/>
            <c:extLst>
              <c:ext xmlns:c16="http://schemas.microsoft.com/office/drawing/2014/chart" uri="{C3380CC4-5D6E-409C-BE32-E72D297353CC}">
                <c16:uniqueId val="{00000004-64AC-4BC2-8780-A48A722B5E7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Baja California</c:v>
                </c:pt>
                <c:pt idx="1">
                  <c:v>Guerrero</c:v>
                </c:pt>
                <c:pt idx="2">
                  <c:v>Nayarit</c:v>
                </c:pt>
                <c:pt idx="3">
                  <c:v>Hidalgo</c:v>
                </c:pt>
                <c:pt idx="4">
                  <c:v>Tlaxcala</c:v>
                </c:pt>
                <c:pt idx="5">
                  <c:v>Zacatecas</c:v>
                </c:pt>
                <c:pt idx="6">
                  <c:v>Sonora</c:v>
                </c:pt>
                <c:pt idx="7">
                  <c:v>Guanajuato</c:v>
                </c:pt>
                <c:pt idx="8">
                  <c:v>Estado de México</c:v>
                </c:pt>
                <c:pt idx="9">
                  <c:v>Michoacán</c:v>
                </c:pt>
                <c:pt idx="10">
                  <c:v>Tamaulipas</c:v>
                </c:pt>
                <c:pt idx="11">
                  <c:v>Chiapas</c:v>
                </c:pt>
                <c:pt idx="12">
                  <c:v>Morelos</c:v>
                </c:pt>
                <c:pt idx="13">
                  <c:v>Coahuila</c:v>
                </c:pt>
                <c:pt idx="14">
                  <c:v>Nuevo León</c:v>
                </c:pt>
                <c:pt idx="15">
                  <c:v>Chihuahua</c:v>
                </c:pt>
                <c:pt idx="16">
                  <c:v>Oaxaca</c:v>
                </c:pt>
                <c:pt idx="17">
                  <c:v>Veracruz</c:v>
                </c:pt>
                <c:pt idx="18">
                  <c:v>Colima</c:v>
                </c:pt>
                <c:pt idx="19">
                  <c:v>CDMX</c:v>
                </c:pt>
                <c:pt idx="20">
                  <c:v>San Luis Potosí</c:v>
                </c:pt>
                <c:pt idx="21">
                  <c:v>Sinaloa</c:v>
                </c:pt>
                <c:pt idx="22">
                  <c:v>Durango</c:v>
                </c:pt>
                <c:pt idx="23">
                  <c:v>Jalisco</c:v>
                </c:pt>
                <c:pt idx="24">
                  <c:v>Campeche</c:v>
                </c:pt>
                <c:pt idx="25">
                  <c:v>Querétaro</c:v>
                </c:pt>
                <c:pt idx="26">
                  <c:v>Baja California Sur</c:v>
                </c:pt>
                <c:pt idx="27">
                  <c:v>Yucatán</c:v>
                </c:pt>
                <c:pt idx="28">
                  <c:v>Quintana Roo</c:v>
                </c:pt>
                <c:pt idx="29">
                  <c:v>Tabasco</c:v>
                </c:pt>
                <c:pt idx="30">
                  <c:v>Puebla</c:v>
                </c:pt>
                <c:pt idx="31">
                  <c:v>Aguascalientes</c:v>
                </c:pt>
              </c:strCache>
            </c:strRef>
          </c:cat>
          <c:val>
            <c:numRef>
              <c:f>'F23'!$C$7:$C$38</c:f>
              <c:numCache>
                <c:formatCode>0.00%</c:formatCode>
                <c:ptCount val="32"/>
                <c:pt idx="0">
                  <c:v>2.4315230281235056E-2</c:v>
                </c:pt>
                <c:pt idx="1">
                  <c:v>2.4996624684166857E-2</c:v>
                </c:pt>
                <c:pt idx="2">
                  <c:v>2.7156799468012194E-2</c:v>
                </c:pt>
                <c:pt idx="3">
                  <c:v>2.7382971671443546E-2</c:v>
                </c:pt>
                <c:pt idx="4">
                  <c:v>2.7765085599292139E-2</c:v>
                </c:pt>
                <c:pt idx="5">
                  <c:v>2.7799085339210938E-2</c:v>
                </c:pt>
                <c:pt idx="6">
                  <c:v>2.788784482433293E-2</c:v>
                </c:pt>
                <c:pt idx="7">
                  <c:v>2.7974752590976371E-2</c:v>
                </c:pt>
                <c:pt idx="8">
                  <c:v>2.8264005301937623E-2</c:v>
                </c:pt>
                <c:pt idx="9">
                  <c:v>2.8404881662572601E-2</c:v>
                </c:pt>
                <c:pt idx="10">
                  <c:v>2.9703927025355625E-2</c:v>
                </c:pt>
                <c:pt idx="11">
                  <c:v>2.9969717690729647E-2</c:v>
                </c:pt>
                <c:pt idx="12">
                  <c:v>3.0432284515079733E-2</c:v>
                </c:pt>
                <c:pt idx="13">
                  <c:v>3.0652559358618436E-2</c:v>
                </c:pt>
                <c:pt idx="14">
                  <c:v>3.1338123382392835E-2</c:v>
                </c:pt>
                <c:pt idx="15">
                  <c:v>3.2119519903825777E-2</c:v>
                </c:pt>
                <c:pt idx="16">
                  <c:v>3.3028072412527365E-2</c:v>
                </c:pt>
                <c:pt idx="17">
                  <c:v>3.3028218283582156E-2</c:v>
                </c:pt>
                <c:pt idx="18">
                  <c:v>3.3136498950758764E-2</c:v>
                </c:pt>
                <c:pt idx="19">
                  <c:v>3.31894830155961E-2</c:v>
                </c:pt>
                <c:pt idx="20">
                  <c:v>3.3738755367308526E-2</c:v>
                </c:pt>
                <c:pt idx="21">
                  <c:v>3.4178965915765191E-2</c:v>
                </c:pt>
                <c:pt idx="22">
                  <c:v>3.592306792938138E-2</c:v>
                </c:pt>
                <c:pt idx="23">
                  <c:v>3.6737290208934681E-2</c:v>
                </c:pt>
                <c:pt idx="24">
                  <c:v>3.6845912707981654E-2</c:v>
                </c:pt>
                <c:pt idx="25">
                  <c:v>3.7161999325203698E-2</c:v>
                </c:pt>
                <c:pt idx="26">
                  <c:v>3.7609312782212578E-2</c:v>
                </c:pt>
                <c:pt idx="27">
                  <c:v>3.7678326009949581E-2</c:v>
                </c:pt>
                <c:pt idx="28">
                  <c:v>3.8156447223669732E-2</c:v>
                </c:pt>
                <c:pt idx="29">
                  <c:v>3.8625942333100127E-2</c:v>
                </c:pt>
                <c:pt idx="30">
                  <c:v>3.9914096660604415E-2</c:v>
                </c:pt>
                <c:pt idx="31">
                  <c:v>4.2724633162499748E-2</c:v>
                </c:pt>
              </c:numCache>
            </c:numRef>
          </c:val>
          <c:extLst>
            <c:ext xmlns:c16="http://schemas.microsoft.com/office/drawing/2014/chart" uri="{C3380CC4-5D6E-409C-BE32-E72D297353CC}">
              <c16:uniqueId val="{00000005-64AC-4BC2-8780-A48A722B5E7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'F23'!$B$41</c:f>
              <c:strCache>
                <c:ptCount val="1"/>
                <c:pt idx="0">
                  <c:v>Nacional</c:v>
                </c:pt>
              </c:strCache>
            </c:strRef>
          </c:tx>
          <c:spPr>
            <a:ln w="47625">
              <a:solidFill>
                <a:srgbClr val="FF6C37"/>
              </a:solidFill>
              <a:prstDash val="sysDot"/>
            </a:ln>
          </c:spPr>
          <c:marker>
            <c:symbol val="circle"/>
            <c:size val="4"/>
          </c:marker>
          <c:dLbls>
            <c:dLbl>
              <c:idx val="0"/>
              <c:layout>
                <c:manualLayout>
                  <c:x val="-0.15062449480439799"/>
                  <c:y val="0.14976105611418955"/>
                </c:manualLayout>
              </c:layout>
              <c:spPr>
                <a:solidFill>
                  <a:srgbClr val="FF6C37"/>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06-64AC-4BC2-8780-A48A722B5E74}"/>
                </c:ext>
              </c:extLst>
            </c:dLbl>
            <c:dLbl>
              <c:idx val="1"/>
              <c:delete val="1"/>
              <c:extLst>
                <c:ext xmlns:c15="http://schemas.microsoft.com/office/drawing/2012/chart" uri="{CE6537A1-D6FC-4f65-9D91-7224C49458BB}"/>
                <c:ext xmlns:c16="http://schemas.microsoft.com/office/drawing/2014/chart" uri="{C3380CC4-5D6E-409C-BE32-E72D297353CC}">
                  <c16:uniqueId val="{00000007-64AC-4BC2-8780-A48A722B5E74}"/>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'F23'!$D$41:$D$42</c:f>
              <c:numCache>
                <c:formatCode>0.00%</c:formatCode>
                <c:ptCount val="2"/>
                <c:pt idx="0">
                  <c:v>3.2432513612133063E-2</c:v>
                </c:pt>
                <c:pt idx="1">
                  <c:v>3.2432513612133063E-2</c:v>
                </c:pt>
              </c:numCache>
            </c:numRef>
          </c:xVal>
          <c:yVal>
            <c:numRef>
              <c:f>'F23'!$C$41:$C$42</c:f>
              <c:numCache>
                <c:formatCode>General</c:formatCode>
                <c:ptCount val="2"/>
                <c:pt idx="0">
                  <c:v>1</c:v>
                </c:pt>
                <c:pt idx="1">
                  <c:v>0</c:v>
                </c:pt>
              </c:numCache>
            </c:numRef>
          </c:yVal>
          <c:smooth val="0"/>
          <c:extLst>
            <c:ext xmlns:c16="http://schemas.microsoft.com/office/drawing/2014/chart" uri="{C3380CC4-5D6E-409C-BE32-E72D297353CC}">
              <c16:uniqueId val="{00000008-64AC-4BC2-8780-A48A722B5E74}"/>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D4A3-4D55-87E9-A9C090A5F4DE}"/>
              </c:ext>
            </c:extLst>
          </c:dPt>
          <c:dPt>
            <c:idx val="9"/>
            <c:invertIfNegative val="0"/>
            <c:bubble3D val="0"/>
            <c:extLst>
              <c:ext xmlns:c16="http://schemas.microsoft.com/office/drawing/2014/chart" uri="{C3380CC4-5D6E-409C-BE32-E72D297353CC}">
                <c16:uniqueId val="{00000001-D4A3-4D55-87E9-A9C090A5F4DE}"/>
              </c:ext>
            </c:extLst>
          </c:dPt>
          <c:dPt>
            <c:idx val="11"/>
            <c:invertIfNegative val="0"/>
            <c:bubble3D val="0"/>
            <c:extLst>
              <c:ext xmlns:c16="http://schemas.microsoft.com/office/drawing/2014/chart" uri="{C3380CC4-5D6E-409C-BE32-E72D297353CC}">
                <c16:uniqueId val="{00000002-D4A3-4D55-87E9-A9C090A5F4DE}"/>
              </c:ext>
            </c:extLst>
          </c:dPt>
          <c:dPt>
            <c:idx val="15"/>
            <c:invertIfNegative val="0"/>
            <c:bubble3D val="0"/>
            <c:extLst>
              <c:ext xmlns:c16="http://schemas.microsoft.com/office/drawing/2014/chart" uri="{C3380CC4-5D6E-409C-BE32-E72D297353CC}">
                <c16:uniqueId val="{00000003-D4A3-4D55-87E9-A9C090A5F4DE}"/>
              </c:ext>
            </c:extLst>
          </c:dPt>
          <c:dPt>
            <c:idx val="26"/>
            <c:invertIfNegative val="0"/>
            <c:bubble3D val="0"/>
            <c:extLst>
              <c:ext xmlns:c16="http://schemas.microsoft.com/office/drawing/2014/chart" uri="{C3380CC4-5D6E-409C-BE32-E72D297353CC}">
                <c16:uniqueId val="{00000004-D4A3-4D55-87E9-A9C090A5F4DE}"/>
              </c:ext>
            </c:extLst>
          </c:dPt>
          <c:dPt>
            <c:idx val="31"/>
            <c:invertIfNegative val="0"/>
            <c:bubble3D val="0"/>
            <c:spPr>
              <a:solidFill>
                <a:srgbClr val="FBBB27"/>
              </a:solidFill>
              <a:ln>
                <a:noFill/>
              </a:ln>
              <a:effectLst/>
            </c:spPr>
            <c:extLst>
              <c:ext xmlns:c16="http://schemas.microsoft.com/office/drawing/2014/chart" uri="{C3380CC4-5D6E-409C-BE32-E72D297353CC}">
                <c16:uniqueId val="{00000006-D4A3-4D55-87E9-A9C090A5F4D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'F24'!$B$7:$B$38</c:f>
              <c:strCache>
                <c:ptCount val="32"/>
                <c:pt idx="0">
                  <c:v>Estado de México</c:v>
                </c:pt>
                <c:pt idx="1">
                  <c:v>Guanajuato</c:v>
                </c:pt>
                <c:pt idx="2">
                  <c:v>Guerrero</c:v>
                </c:pt>
                <c:pt idx="3">
                  <c:v>Zacatecas</c:v>
                </c:pt>
                <c:pt idx="4">
                  <c:v>Hidalgo</c:v>
                </c:pt>
                <c:pt idx="5">
                  <c:v>Querétaro</c:v>
                </c:pt>
                <c:pt idx="6">
                  <c:v>Tamaulipas</c:v>
                </c:pt>
                <c:pt idx="7">
                  <c:v>Chiapas</c:v>
                </c:pt>
                <c:pt idx="8">
                  <c:v>Quintana Roo</c:v>
                </c:pt>
                <c:pt idx="9">
                  <c:v>Yucatán</c:v>
                </c:pt>
                <c:pt idx="10">
                  <c:v>Coahuila</c:v>
                </c:pt>
                <c:pt idx="11">
                  <c:v>Tlaxcala</c:v>
                </c:pt>
                <c:pt idx="12">
                  <c:v>Baja California</c:v>
                </c:pt>
                <c:pt idx="13">
                  <c:v>CDMX</c:v>
                </c:pt>
                <c:pt idx="14">
                  <c:v>Puebla</c:v>
                </c:pt>
                <c:pt idx="15">
                  <c:v>San Luis Potosí</c:v>
                </c:pt>
                <c:pt idx="16">
                  <c:v>Colima</c:v>
                </c:pt>
                <c:pt idx="17">
                  <c:v>Veracruz</c:v>
                </c:pt>
                <c:pt idx="18">
                  <c:v>Nuevo León</c:v>
                </c:pt>
                <c:pt idx="19">
                  <c:v>Baja California Sur</c:v>
                </c:pt>
                <c:pt idx="20">
                  <c:v>Sinaloa</c:v>
                </c:pt>
                <c:pt idx="21">
                  <c:v>Durango</c:v>
                </c:pt>
                <c:pt idx="22">
                  <c:v>Sonora</c:v>
                </c:pt>
                <c:pt idx="23">
                  <c:v>Michoacán</c:v>
                </c:pt>
                <c:pt idx="24">
                  <c:v>Oaxaca</c:v>
                </c:pt>
                <c:pt idx="25">
                  <c:v>Nayarit</c:v>
                </c:pt>
                <c:pt idx="26">
                  <c:v>Morelos</c:v>
                </c:pt>
                <c:pt idx="27">
                  <c:v>Chihuahua</c:v>
                </c:pt>
                <c:pt idx="28">
                  <c:v>Aguascalientes</c:v>
                </c:pt>
                <c:pt idx="29">
                  <c:v>Tabasco</c:v>
                </c:pt>
                <c:pt idx="30">
                  <c:v>Campeche</c:v>
                </c:pt>
                <c:pt idx="31">
                  <c:v>Jalisco</c:v>
                </c:pt>
              </c:strCache>
            </c:strRef>
          </c:cat>
          <c:val>
            <c:numRef>
              <c:f>'F24'!$C$7:$C$38</c:f>
              <c:numCache>
                <c:formatCode>0.00%</c:formatCode>
                <c:ptCount val="32"/>
                <c:pt idx="0">
                  <c:v>1.4769707915315289E-2</c:v>
                </c:pt>
                <c:pt idx="1">
                  <c:v>2.2100285256683616E-2</c:v>
                </c:pt>
                <c:pt idx="2">
                  <c:v>2.5194751172288754E-2</c:v>
                </c:pt>
                <c:pt idx="3">
                  <c:v>2.7378242843786316E-2</c:v>
                </c:pt>
                <c:pt idx="4">
                  <c:v>3.0058373133196925E-2</c:v>
                </c:pt>
                <c:pt idx="5">
                  <c:v>3.0740405980491881E-2</c:v>
                </c:pt>
                <c:pt idx="6">
                  <c:v>3.1152045199489109E-2</c:v>
                </c:pt>
                <c:pt idx="7">
                  <c:v>3.2021567524583627E-2</c:v>
                </c:pt>
                <c:pt idx="8">
                  <c:v>3.2745834537224461E-2</c:v>
                </c:pt>
                <c:pt idx="9">
                  <c:v>3.5005822981366341E-2</c:v>
                </c:pt>
                <c:pt idx="10">
                  <c:v>3.527902501603597E-2</c:v>
                </c:pt>
                <c:pt idx="11">
                  <c:v>3.6144121604973378E-2</c:v>
                </c:pt>
                <c:pt idx="12">
                  <c:v>3.644633809304465E-2</c:v>
                </c:pt>
                <c:pt idx="13">
                  <c:v>3.6590246412440797E-2</c:v>
                </c:pt>
                <c:pt idx="14">
                  <c:v>3.6637359305718764E-2</c:v>
                </c:pt>
                <c:pt idx="15">
                  <c:v>3.7674300206473443E-2</c:v>
                </c:pt>
                <c:pt idx="16">
                  <c:v>3.8235152911805681E-2</c:v>
                </c:pt>
                <c:pt idx="17">
                  <c:v>3.8946796235015846E-2</c:v>
                </c:pt>
                <c:pt idx="18">
                  <c:v>3.9391243811881083E-2</c:v>
                </c:pt>
                <c:pt idx="19">
                  <c:v>3.9853469992115809E-2</c:v>
                </c:pt>
                <c:pt idx="20">
                  <c:v>4.0315529736346001E-2</c:v>
                </c:pt>
                <c:pt idx="21">
                  <c:v>4.0436475508340175E-2</c:v>
                </c:pt>
                <c:pt idx="22">
                  <c:v>4.2022585081449515E-2</c:v>
                </c:pt>
                <c:pt idx="23">
                  <c:v>4.3649308654058361E-2</c:v>
                </c:pt>
                <c:pt idx="24">
                  <c:v>4.4582838126931312E-2</c:v>
                </c:pt>
                <c:pt idx="25">
                  <c:v>4.5343244001819549E-2</c:v>
                </c:pt>
                <c:pt idx="26">
                  <c:v>4.6242389015407781E-2</c:v>
                </c:pt>
                <c:pt idx="27">
                  <c:v>4.9127088597864965E-2</c:v>
                </c:pt>
                <c:pt idx="28">
                  <c:v>4.9304786279078749E-2</c:v>
                </c:pt>
                <c:pt idx="29">
                  <c:v>4.9752944163427903E-2</c:v>
                </c:pt>
                <c:pt idx="30">
                  <c:v>5.446677806647271E-2</c:v>
                </c:pt>
                <c:pt idx="31">
                  <c:v>6.0678156250604499E-2</c:v>
                </c:pt>
              </c:numCache>
            </c:numRef>
          </c:val>
          <c:extLst>
            <c:ext xmlns:c16="http://schemas.microsoft.com/office/drawing/2014/chart" uri="{C3380CC4-5D6E-409C-BE32-E72D297353CC}">
              <c16:uniqueId val="{00000007-D4A3-4D55-87E9-A9C090A5F4D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'F24'!$B$40</c:f>
              <c:strCache>
                <c:ptCount val="1"/>
                <c:pt idx="0">
                  <c:v>Nacional</c:v>
                </c:pt>
              </c:strCache>
            </c:strRef>
          </c:tx>
          <c:spPr>
            <a:ln w="50800">
              <a:solidFill>
                <a:srgbClr val="FF6C37"/>
              </a:solidFill>
              <a:prstDash val="sysDot"/>
            </a:ln>
          </c:spPr>
          <c:marker>
            <c:symbol val="circle"/>
            <c:size val="3"/>
          </c:marker>
          <c:dLbls>
            <c:dLbl>
              <c:idx val="0"/>
              <c:layout>
                <c:manualLayout>
                  <c:x val="-4.489898989898998E-2"/>
                  <c:y val="0.19776214876729353"/>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4A3-4D55-87E9-A9C090A5F4DE}"/>
                </c:ext>
              </c:extLst>
            </c:dLbl>
            <c:dLbl>
              <c:idx val="1"/>
              <c:delete val="1"/>
              <c:extLst>
                <c:ext xmlns:c15="http://schemas.microsoft.com/office/drawing/2012/chart" uri="{CE6537A1-D6FC-4f65-9D91-7224C49458BB}"/>
                <c:ext xmlns:c16="http://schemas.microsoft.com/office/drawing/2014/chart" uri="{C3380CC4-5D6E-409C-BE32-E72D297353CC}">
                  <c16:uniqueId val="{00000009-D4A3-4D55-87E9-A9C090A5F4DE}"/>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'F24'!$D$40:$D$41</c:f>
              <c:numCache>
                <c:formatCode>0.00%</c:formatCode>
                <c:ptCount val="2"/>
                <c:pt idx="0">
                  <c:v>3.8100000000000002E-2</c:v>
                </c:pt>
                <c:pt idx="1">
                  <c:v>3.8100000000000002E-2</c:v>
                </c:pt>
              </c:numCache>
            </c:numRef>
          </c:xVal>
          <c:yVal>
            <c:numRef>
              <c:f>'F24'!$C$40:$C$41</c:f>
              <c:numCache>
                <c:formatCode>General</c:formatCode>
                <c:ptCount val="2"/>
                <c:pt idx="0">
                  <c:v>1</c:v>
                </c:pt>
                <c:pt idx="1">
                  <c:v>0</c:v>
                </c:pt>
              </c:numCache>
            </c:numRef>
          </c:yVal>
          <c:smooth val="0"/>
          <c:extLst>
            <c:ext xmlns:c16="http://schemas.microsoft.com/office/drawing/2014/chart" uri="{C3380CC4-5D6E-409C-BE32-E72D297353CC}">
              <c16:uniqueId val="{0000000A-D4A3-4D55-87E9-A9C090A5F4DE}"/>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595959"/>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5-6234-4938-A0DD-52EEDE2C7DB7}"/>
              </c:ext>
            </c:extLst>
          </c:dPt>
          <c:dPt>
            <c:idx val="8"/>
            <c:invertIfNegative val="0"/>
            <c:bubble3D val="0"/>
            <c:extLst>
              <c:ext xmlns:c16="http://schemas.microsoft.com/office/drawing/2014/chart" uri="{C3380CC4-5D6E-409C-BE32-E72D297353CC}">
                <c16:uniqueId val="{00000000-E26D-4814-B4F1-7A08C59069C6}"/>
              </c:ext>
            </c:extLst>
          </c:dPt>
          <c:dPt>
            <c:idx val="9"/>
            <c:invertIfNegative val="0"/>
            <c:bubble3D val="0"/>
            <c:extLst>
              <c:ext xmlns:c16="http://schemas.microsoft.com/office/drawing/2014/chart" uri="{C3380CC4-5D6E-409C-BE32-E72D297353CC}">
                <c16:uniqueId val="{00000001-E26D-4814-B4F1-7A08C59069C6}"/>
              </c:ext>
            </c:extLst>
          </c:dPt>
          <c:dPt>
            <c:idx val="28"/>
            <c:invertIfNegative val="0"/>
            <c:bubble3D val="0"/>
            <c:extLst>
              <c:ext xmlns:c16="http://schemas.microsoft.com/office/drawing/2014/chart" uri="{C3380CC4-5D6E-409C-BE32-E72D297353CC}">
                <c16:uniqueId val="{00000002-E26D-4814-B4F1-7A08C59069C6}"/>
              </c:ext>
            </c:extLst>
          </c:dPt>
          <c:dPt>
            <c:idx val="29"/>
            <c:invertIfNegative val="0"/>
            <c:bubble3D val="0"/>
            <c:spPr>
              <a:solidFill>
                <a:srgbClr val="595959"/>
              </a:solidFill>
              <a:ln>
                <a:noFill/>
              </a:ln>
              <a:effectLst/>
            </c:spPr>
            <c:extLst>
              <c:ext xmlns:c16="http://schemas.microsoft.com/office/drawing/2014/chart" uri="{C3380CC4-5D6E-409C-BE32-E72D297353CC}">
                <c16:uniqueId val="{00000004-E26D-4814-B4F1-7A08C59069C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'F25'!$B$7:$B$38</c:f>
              <c:strCache>
                <c:ptCount val="32"/>
                <c:pt idx="0">
                  <c:v>Michoacán</c:v>
                </c:pt>
                <c:pt idx="1">
                  <c:v>Jalisco</c:v>
                </c:pt>
                <c:pt idx="2">
                  <c:v>Estado de México</c:v>
                </c:pt>
                <c:pt idx="3">
                  <c:v>Sonora</c:v>
                </c:pt>
                <c:pt idx="4">
                  <c:v>Baja California</c:v>
                </c:pt>
                <c:pt idx="5">
                  <c:v>Colima</c:v>
                </c:pt>
                <c:pt idx="6">
                  <c:v>Nayarit</c:v>
                </c:pt>
                <c:pt idx="7">
                  <c:v>Tlaxcala</c:v>
                </c:pt>
                <c:pt idx="8">
                  <c:v>San Luis Potosí</c:v>
                </c:pt>
                <c:pt idx="9">
                  <c:v>Morelos</c:v>
                </c:pt>
                <c:pt idx="10">
                  <c:v>Chihuahua</c:v>
                </c:pt>
                <c:pt idx="11">
                  <c:v>Sinaloa</c:v>
                </c:pt>
                <c:pt idx="12">
                  <c:v>Campeche</c:v>
                </c:pt>
                <c:pt idx="13">
                  <c:v>Guerrero</c:v>
                </c:pt>
                <c:pt idx="14">
                  <c:v>Zacatecas</c:v>
                </c:pt>
                <c:pt idx="15">
                  <c:v>Tabasco</c:v>
                </c:pt>
                <c:pt idx="16">
                  <c:v>Oaxaca</c:v>
                </c:pt>
                <c:pt idx="17">
                  <c:v>Aguascalientes</c:v>
                </c:pt>
                <c:pt idx="18">
                  <c:v>Baja California Sur</c:v>
                </c:pt>
                <c:pt idx="19">
                  <c:v>Nuevo León</c:v>
                </c:pt>
                <c:pt idx="20">
                  <c:v>Coahuila</c:v>
                </c:pt>
                <c:pt idx="21">
                  <c:v>CDMX</c:v>
                </c:pt>
                <c:pt idx="22">
                  <c:v>Puebla</c:v>
                </c:pt>
                <c:pt idx="23">
                  <c:v>Tamaulipas</c:v>
                </c:pt>
                <c:pt idx="24">
                  <c:v>Veracruz</c:v>
                </c:pt>
                <c:pt idx="25">
                  <c:v>Chiapas</c:v>
                </c:pt>
                <c:pt idx="26">
                  <c:v>Durango</c:v>
                </c:pt>
                <c:pt idx="27">
                  <c:v>Quintana Roo</c:v>
                </c:pt>
                <c:pt idx="28">
                  <c:v>Yucatán</c:v>
                </c:pt>
                <c:pt idx="29">
                  <c:v>Hidalgo</c:v>
                </c:pt>
                <c:pt idx="30">
                  <c:v>Guanajuato</c:v>
                </c:pt>
                <c:pt idx="31">
                  <c:v>Querétaro</c:v>
                </c:pt>
              </c:strCache>
            </c:strRef>
          </c:cat>
          <c:val>
            <c:numRef>
              <c:f>'F25'!$C$7:$C$38</c:f>
              <c:numCache>
                <c:formatCode>0.00%</c:formatCode>
                <c:ptCount val="32"/>
                <c:pt idx="0">
                  <c:v>-2.1939171339624974E-2</c:v>
                </c:pt>
                <c:pt idx="1">
                  <c:v>-1.5825855566559577E-2</c:v>
                </c:pt>
                <c:pt idx="2">
                  <c:v>-2.5684244321374505E-3</c:v>
                </c:pt>
                <c:pt idx="3">
                  <c:v>4.7500225475753943E-3</c:v>
                </c:pt>
                <c:pt idx="4">
                  <c:v>6.1598616732818634E-3</c:v>
                </c:pt>
                <c:pt idx="5">
                  <c:v>6.4306358381502893E-3</c:v>
                </c:pt>
                <c:pt idx="6">
                  <c:v>6.8253273371274847E-3</c:v>
                </c:pt>
                <c:pt idx="7">
                  <c:v>7.2839457498816707E-3</c:v>
                </c:pt>
                <c:pt idx="8">
                  <c:v>1.2377398304091347E-2</c:v>
                </c:pt>
                <c:pt idx="9">
                  <c:v>1.4849508749038343E-2</c:v>
                </c:pt>
                <c:pt idx="10">
                  <c:v>1.8919185931634219E-2</c:v>
                </c:pt>
                <c:pt idx="11">
                  <c:v>2.0616090120626041E-2</c:v>
                </c:pt>
                <c:pt idx="12">
                  <c:v>2.2985235689410022E-2</c:v>
                </c:pt>
                <c:pt idx="13">
                  <c:v>2.3886455091482128E-2</c:v>
                </c:pt>
                <c:pt idx="14">
                  <c:v>2.4419181359344178E-2</c:v>
                </c:pt>
                <c:pt idx="15">
                  <c:v>2.4453577250851843E-2</c:v>
                </c:pt>
                <c:pt idx="16">
                  <c:v>2.7051467799807494E-2</c:v>
                </c:pt>
                <c:pt idx="17">
                  <c:v>2.7193969174905686E-2</c:v>
                </c:pt>
                <c:pt idx="18">
                  <c:v>2.9595092509359544E-2</c:v>
                </c:pt>
                <c:pt idx="19">
                  <c:v>2.962596611681656E-2</c:v>
                </c:pt>
                <c:pt idx="20">
                  <c:v>3.0164902781196101E-2</c:v>
                </c:pt>
                <c:pt idx="21">
                  <c:v>3.1935890188144134E-2</c:v>
                </c:pt>
                <c:pt idx="22">
                  <c:v>3.3786857041153251E-2</c:v>
                </c:pt>
                <c:pt idx="23">
                  <c:v>3.9513888202197034E-2</c:v>
                </c:pt>
                <c:pt idx="24">
                  <c:v>4.0208723048144268E-2</c:v>
                </c:pt>
                <c:pt idx="25">
                  <c:v>4.1334285827677952E-2</c:v>
                </c:pt>
                <c:pt idx="26">
                  <c:v>4.5444715319282736E-2</c:v>
                </c:pt>
                <c:pt idx="27">
                  <c:v>4.744859404207924E-2</c:v>
                </c:pt>
                <c:pt idx="28">
                  <c:v>5.3631454095795617E-2</c:v>
                </c:pt>
                <c:pt idx="29">
                  <c:v>5.4238385800876365E-2</c:v>
                </c:pt>
                <c:pt idx="30">
                  <c:v>7.5829043702959398E-2</c:v>
                </c:pt>
                <c:pt idx="31">
                  <c:v>0.11795990054071126</c:v>
                </c:pt>
              </c:numCache>
            </c:numRef>
          </c:val>
          <c:extLst>
            <c:ext xmlns:c16="http://schemas.microsoft.com/office/drawing/2014/chart" uri="{C3380CC4-5D6E-409C-BE32-E72D297353CC}">
              <c16:uniqueId val="{00000005-E26D-4814-B4F1-7A08C59069C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'F25'!$B$40</c:f>
              <c:strCache>
                <c:ptCount val="1"/>
                <c:pt idx="0">
                  <c:v>Nacional</c:v>
                </c:pt>
              </c:strCache>
            </c:strRef>
          </c:tx>
          <c:spPr>
            <a:ln w="50800">
              <a:solidFill>
                <a:srgbClr val="FF6C37"/>
              </a:solidFill>
              <a:prstDash val="sysDot"/>
            </a:ln>
          </c:spPr>
          <c:marker>
            <c:symbol val="none"/>
          </c:marker>
          <c:dLbls>
            <c:dLbl>
              <c:idx val="0"/>
              <c:layout>
                <c:manualLayout>
                  <c:x val="-5.8333333333333438E-2"/>
                  <c:y val="0.152117531572735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26D-4814-B4F1-7A08C59069C6}"/>
                </c:ext>
              </c:extLst>
            </c:dLbl>
            <c:dLbl>
              <c:idx val="1"/>
              <c:delete val="1"/>
              <c:extLst>
                <c:ext xmlns:c15="http://schemas.microsoft.com/office/drawing/2012/chart" uri="{CE6537A1-D6FC-4f65-9D91-7224C49458BB}"/>
                <c:ext xmlns:c16="http://schemas.microsoft.com/office/drawing/2014/chart" uri="{C3380CC4-5D6E-409C-BE32-E72D297353CC}">
                  <c16:uniqueId val="{00000007-E26D-4814-B4F1-7A08C59069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'F25'!$D$40:$D$41</c:f>
              <c:numCache>
                <c:formatCode>0.00%</c:formatCode>
                <c:ptCount val="2"/>
                <c:pt idx="0">
                  <c:v>2.69E-2</c:v>
                </c:pt>
                <c:pt idx="1">
                  <c:v>2.69E-2</c:v>
                </c:pt>
              </c:numCache>
            </c:numRef>
          </c:xVal>
          <c:yVal>
            <c:numRef>
              <c:f>'F25'!$C$40:$C$41</c:f>
              <c:numCache>
                <c:formatCode>General</c:formatCode>
                <c:ptCount val="2"/>
                <c:pt idx="0">
                  <c:v>1</c:v>
                </c:pt>
                <c:pt idx="1">
                  <c:v>0</c:v>
                </c:pt>
              </c:numCache>
            </c:numRef>
          </c:yVal>
          <c:smooth val="0"/>
          <c:extLst>
            <c:ext xmlns:c16="http://schemas.microsoft.com/office/drawing/2014/chart" uri="{C3380CC4-5D6E-409C-BE32-E72D297353CC}">
              <c16:uniqueId val="{00000008-E26D-4814-B4F1-7A08C59069C6}"/>
            </c:ext>
          </c:extLst>
        </c:ser>
        <c:dLbls>
          <c:showLegendKey val="0"/>
          <c:showVal val="0"/>
          <c:showCatName val="0"/>
          <c:showSerName val="0"/>
          <c:showPercent val="0"/>
          <c:showBubbleSize val="0"/>
        </c:dLbls>
        <c:axId val="426950624"/>
        <c:axId val="426950296"/>
      </c:scatterChart>
      <c:valAx>
        <c:axId val="403253368"/>
        <c:scaling>
          <c:orientation val="minMax"/>
          <c:max val="0.15000000000000002"/>
          <c:min val="-5.000000000000001E-2"/>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none"/>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20AF-49A4-A76B-67021CE7553D}"/>
              </c:ext>
            </c:extLst>
          </c:dPt>
          <c:dPt>
            <c:idx val="4"/>
            <c:invertIfNegative val="0"/>
            <c:bubble3D val="0"/>
            <c:spPr>
              <a:solidFill>
                <a:srgbClr val="FBBB27"/>
              </a:solidFill>
              <a:ln>
                <a:noFill/>
              </a:ln>
              <a:effectLst/>
            </c:spPr>
            <c:extLst>
              <c:ext xmlns:c16="http://schemas.microsoft.com/office/drawing/2014/chart" uri="{C3380CC4-5D6E-409C-BE32-E72D297353CC}">
                <c16:uniqueId val="{00000002-20AF-49A4-A76B-67021CE7553D}"/>
              </c:ext>
            </c:extLst>
          </c:dPt>
          <c:dPt>
            <c:idx val="18"/>
            <c:invertIfNegative val="0"/>
            <c:bubble3D val="0"/>
            <c:extLst>
              <c:ext xmlns:c16="http://schemas.microsoft.com/office/drawing/2014/chart" uri="{C3380CC4-5D6E-409C-BE32-E72D297353CC}">
                <c16:uniqueId val="{00000003-20AF-49A4-A76B-67021CE7553D}"/>
              </c:ext>
            </c:extLst>
          </c:dPt>
          <c:dPt>
            <c:idx val="25"/>
            <c:invertIfNegative val="0"/>
            <c:bubble3D val="0"/>
            <c:extLst>
              <c:ext xmlns:c16="http://schemas.microsoft.com/office/drawing/2014/chart" uri="{C3380CC4-5D6E-409C-BE32-E72D297353CC}">
                <c16:uniqueId val="{00000004-20AF-49A4-A76B-67021CE7553D}"/>
              </c:ext>
            </c:extLst>
          </c:dPt>
          <c:dPt>
            <c:idx val="26"/>
            <c:invertIfNegative val="0"/>
            <c:bubble3D val="0"/>
            <c:extLst>
              <c:ext xmlns:c16="http://schemas.microsoft.com/office/drawing/2014/chart" uri="{C3380CC4-5D6E-409C-BE32-E72D297353CC}">
                <c16:uniqueId val="{00000005-20AF-49A4-A76B-67021CE7553D}"/>
              </c:ext>
            </c:extLst>
          </c:dPt>
          <c:dPt>
            <c:idx val="30"/>
            <c:invertIfNegative val="0"/>
            <c:bubble3D val="0"/>
            <c:extLst>
              <c:ext xmlns:c16="http://schemas.microsoft.com/office/drawing/2014/chart" uri="{C3380CC4-5D6E-409C-BE32-E72D297353CC}">
                <c16:uniqueId val="{00000006-20AF-49A4-A76B-67021CE7553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'F26'!$B$7:$B$38</c:f>
              <c:strCache>
                <c:ptCount val="32"/>
                <c:pt idx="0">
                  <c:v>Morelos</c:v>
                </c:pt>
                <c:pt idx="1">
                  <c:v>Oaxaca</c:v>
                </c:pt>
                <c:pt idx="2">
                  <c:v>Chiapas</c:v>
                </c:pt>
                <c:pt idx="3">
                  <c:v>Guanajuato</c:v>
                </c:pt>
                <c:pt idx="4">
                  <c:v>Jalisco</c:v>
                </c:pt>
                <c:pt idx="5">
                  <c:v>Tabasco</c:v>
                </c:pt>
                <c:pt idx="6">
                  <c:v>Nayarit</c:v>
                </c:pt>
                <c:pt idx="7">
                  <c:v>Michoacán</c:v>
                </c:pt>
                <c:pt idx="8">
                  <c:v>Estado de México</c:v>
                </c:pt>
                <c:pt idx="9">
                  <c:v>Tlaxcala</c:v>
                </c:pt>
                <c:pt idx="10">
                  <c:v>Puebla</c:v>
                </c:pt>
                <c:pt idx="11">
                  <c:v>Guerrero</c:v>
                </c:pt>
                <c:pt idx="12">
                  <c:v>Veracruz</c:v>
                </c:pt>
                <c:pt idx="13">
                  <c:v>Sonora</c:v>
                </c:pt>
                <c:pt idx="14">
                  <c:v>Nuevo León</c:v>
                </c:pt>
                <c:pt idx="15">
                  <c:v>Aguascalientes</c:v>
                </c:pt>
                <c:pt idx="16">
                  <c:v>Durango</c:v>
                </c:pt>
                <c:pt idx="17">
                  <c:v>Zacatecas</c:v>
                </c:pt>
                <c:pt idx="18">
                  <c:v>Hidalgo</c:v>
                </c:pt>
                <c:pt idx="19">
                  <c:v>Baja California</c:v>
                </c:pt>
                <c:pt idx="20">
                  <c:v>Baja California Sur</c:v>
                </c:pt>
                <c:pt idx="21">
                  <c:v>Chihuahua</c:v>
                </c:pt>
                <c:pt idx="22">
                  <c:v>Querétaro</c:v>
                </c:pt>
                <c:pt idx="23">
                  <c:v>Campeche</c:v>
                </c:pt>
                <c:pt idx="24">
                  <c:v>Coahuila</c:v>
                </c:pt>
                <c:pt idx="25">
                  <c:v>San Luis Potosí</c:v>
                </c:pt>
                <c:pt idx="26">
                  <c:v>Yucatán</c:v>
                </c:pt>
                <c:pt idx="27">
                  <c:v>Tamaulipas</c:v>
                </c:pt>
                <c:pt idx="28">
                  <c:v>Quintana Roo</c:v>
                </c:pt>
                <c:pt idx="29">
                  <c:v>Colima</c:v>
                </c:pt>
                <c:pt idx="30">
                  <c:v>CDMX</c:v>
                </c:pt>
                <c:pt idx="31">
                  <c:v>Sinaloa</c:v>
                </c:pt>
              </c:strCache>
            </c:strRef>
          </c:cat>
          <c:val>
            <c:numRef>
              <c:f>'F26'!$C$7:$C$38</c:f>
              <c:numCache>
                <c:formatCode>0.00%</c:formatCode>
                <c:ptCount val="32"/>
                <c:pt idx="0">
                  <c:v>1.9903468179371941E-5</c:v>
                </c:pt>
                <c:pt idx="1">
                  <c:v>2.644181332080997E-4</c:v>
                </c:pt>
                <c:pt idx="2">
                  <c:v>3.558649277515924E-3</c:v>
                </c:pt>
                <c:pt idx="3">
                  <c:v>6.0488269242211512E-3</c:v>
                </c:pt>
                <c:pt idx="4">
                  <c:v>6.3305382425171697E-3</c:v>
                </c:pt>
                <c:pt idx="5">
                  <c:v>6.9947679136006524E-3</c:v>
                </c:pt>
                <c:pt idx="6">
                  <c:v>8.2996151189185241E-3</c:v>
                </c:pt>
                <c:pt idx="7">
                  <c:v>8.4417133993557325E-3</c:v>
                </c:pt>
                <c:pt idx="8">
                  <c:v>9.043502537564807E-3</c:v>
                </c:pt>
                <c:pt idx="9">
                  <c:v>9.2922318125769898E-3</c:v>
                </c:pt>
                <c:pt idx="10">
                  <c:v>9.7644581558200549E-3</c:v>
                </c:pt>
                <c:pt idx="11">
                  <c:v>1.1455532148300529E-2</c:v>
                </c:pt>
                <c:pt idx="12">
                  <c:v>1.281504459092675E-2</c:v>
                </c:pt>
                <c:pt idx="13">
                  <c:v>1.4679007251075848E-2</c:v>
                </c:pt>
                <c:pt idx="14">
                  <c:v>1.562090769633695E-2</c:v>
                </c:pt>
                <c:pt idx="15">
                  <c:v>1.6586388677341857E-2</c:v>
                </c:pt>
                <c:pt idx="16">
                  <c:v>1.8504438497921605E-2</c:v>
                </c:pt>
                <c:pt idx="17">
                  <c:v>1.8847943629273001E-2</c:v>
                </c:pt>
                <c:pt idx="18">
                  <c:v>1.900047900367241E-2</c:v>
                </c:pt>
                <c:pt idx="19">
                  <c:v>1.951122302940278E-2</c:v>
                </c:pt>
                <c:pt idx="20">
                  <c:v>1.9634251369724964E-2</c:v>
                </c:pt>
                <c:pt idx="21">
                  <c:v>1.9798930241675894E-2</c:v>
                </c:pt>
                <c:pt idx="22">
                  <c:v>1.9991719406163178E-2</c:v>
                </c:pt>
                <c:pt idx="23">
                  <c:v>2.1458149164844453E-2</c:v>
                </c:pt>
                <c:pt idx="24">
                  <c:v>2.2430098300721957E-2</c:v>
                </c:pt>
                <c:pt idx="25">
                  <c:v>2.3741643239591825E-2</c:v>
                </c:pt>
                <c:pt idx="26">
                  <c:v>2.513286505370349E-2</c:v>
                </c:pt>
                <c:pt idx="27">
                  <c:v>2.5344593463419995E-2</c:v>
                </c:pt>
                <c:pt idx="28">
                  <c:v>2.6083463345820679E-2</c:v>
                </c:pt>
                <c:pt idx="29">
                  <c:v>2.8473106572436846E-2</c:v>
                </c:pt>
                <c:pt idx="30">
                  <c:v>2.8757706474423328E-2</c:v>
                </c:pt>
                <c:pt idx="31">
                  <c:v>3.0628315649867233E-2</c:v>
                </c:pt>
              </c:numCache>
            </c:numRef>
          </c:val>
          <c:extLst>
            <c:ext xmlns:c16="http://schemas.microsoft.com/office/drawing/2014/chart" uri="{C3380CC4-5D6E-409C-BE32-E72D297353CC}">
              <c16:uniqueId val="{00000007-20AF-49A4-A76B-67021CE7553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'F26'!$B$40</c:f>
              <c:strCache>
                <c:ptCount val="1"/>
                <c:pt idx="0">
                  <c:v>Nacional</c:v>
                </c:pt>
              </c:strCache>
            </c:strRef>
          </c:tx>
          <c:spPr>
            <a:ln w="57150">
              <a:solidFill>
                <a:srgbClr val="FF6C37"/>
              </a:solidFill>
              <a:prstDash val="sysDot"/>
            </a:ln>
          </c:spPr>
          <c:marker>
            <c:symbol val="none"/>
          </c:marker>
          <c:dLbls>
            <c:dLbl>
              <c:idx val="0"/>
              <c:layout>
                <c:manualLayout>
                  <c:x val="-4.9175084175084254E-2"/>
                  <c:y val="0.16176028758716438"/>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20AF-49A4-A76B-67021CE7553D}"/>
                </c:ext>
              </c:extLst>
            </c:dLbl>
            <c:dLbl>
              <c:idx val="1"/>
              <c:delete val="1"/>
              <c:extLst>
                <c:ext xmlns:c15="http://schemas.microsoft.com/office/drawing/2012/chart" uri="{CE6537A1-D6FC-4f65-9D91-7224C49458BB}"/>
                <c:ext xmlns:c16="http://schemas.microsoft.com/office/drawing/2014/chart" uri="{C3380CC4-5D6E-409C-BE32-E72D297353CC}">
                  <c16:uniqueId val="{00000009-20AF-49A4-A76B-67021CE7553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'F26'!$D$40:$D$41</c:f>
              <c:numCache>
                <c:formatCode>0.00%</c:formatCode>
                <c:ptCount val="2"/>
                <c:pt idx="0">
                  <c:v>1.7899999999999999E-2</c:v>
                </c:pt>
                <c:pt idx="1">
                  <c:v>1.7899999999999999E-2</c:v>
                </c:pt>
              </c:numCache>
            </c:numRef>
          </c:xVal>
          <c:yVal>
            <c:numRef>
              <c:f>'F26'!$C$40:$C$41</c:f>
              <c:numCache>
                <c:formatCode>General</c:formatCode>
                <c:ptCount val="2"/>
                <c:pt idx="0">
                  <c:v>1</c:v>
                </c:pt>
                <c:pt idx="1">
                  <c:v>0</c:v>
                </c:pt>
              </c:numCache>
            </c:numRef>
          </c:yVal>
          <c:smooth val="0"/>
          <c:extLst>
            <c:ext xmlns:c16="http://schemas.microsoft.com/office/drawing/2014/chart" uri="{C3380CC4-5D6E-409C-BE32-E72D297353CC}">
              <c16:uniqueId val="{0000000A-20AF-49A4-A76B-67021CE7553D}"/>
            </c:ext>
          </c:extLst>
        </c:ser>
        <c:dLbls>
          <c:showLegendKey val="0"/>
          <c:showVal val="0"/>
          <c:showCatName val="0"/>
          <c:showSerName val="0"/>
          <c:showPercent val="0"/>
          <c:showBubbleSize val="0"/>
        </c:dLbls>
        <c:axId val="394368384"/>
        <c:axId val="39436805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'F27'!$B$6</c:f>
              <c:strCache>
                <c:ptCount val="1"/>
                <c:pt idx="0">
                  <c:v>Estado</c:v>
                </c:pt>
              </c:strCache>
            </c:strRef>
          </c:tx>
          <c:spPr>
            <a:solidFill>
              <a:srgbClr val="595959"/>
            </a:solidFill>
            <a:ln>
              <a:noFill/>
            </a:ln>
            <a:effectLst/>
          </c:spPr>
          <c:invertIfNegative val="0"/>
          <c:dPt>
            <c:idx val="3"/>
            <c:invertIfNegative val="0"/>
            <c:bubble3D val="0"/>
            <c:extLst>
              <c:ext xmlns:c16="http://schemas.microsoft.com/office/drawing/2014/chart" uri="{C3380CC4-5D6E-409C-BE32-E72D297353CC}">
                <c16:uniqueId val="{00000000-3D80-4227-9F8F-D871DB3086C3}"/>
              </c:ext>
            </c:extLst>
          </c:dPt>
          <c:dPt>
            <c:idx val="4"/>
            <c:invertIfNegative val="0"/>
            <c:bubble3D val="0"/>
            <c:spPr>
              <a:solidFill>
                <a:srgbClr val="FFC000"/>
              </a:solidFill>
              <a:ln>
                <a:noFill/>
              </a:ln>
              <a:effectLst/>
            </c:spPr>
            <c:extLst>
              <c:ext xmlns:c16="http://schemas.microsoft.com/office/drawing/2014/chart" uri="{C3380CC4-5D6E-409C-BE32-E72D297353CC}">
                <c16:uniqueId val="{00000001-3D80-4227-9F8F-D871DB3086C3}"/>
              </c:ext>
            </c:extLst>
          </c:dPt>
          <c:dPt>
            <c:idx val="13"/>
            <c:invertIfNegative val="0"/>
            <c:bubble3D val="0"/>
            <c:extLst>
              <c:ext xmlns:c16="http://schemas.microsoft.com/office/drawing/2014/chart" uri="{C3380CC4-5D6E-409C-BE32-E72D297353CC}">
                <c16:uniqueId val="{00000002-3D80-4227-9F8F-D871DB3086C3}"/>
              </c:ext>
            </c:extLst>
          </c:dPt>
          <c:dPt>
            <c:idx val="15"/>
            <c:invertIfNegative val="0"/>
            <c:bubble3D val="0"/>
            <c:spPr>
              <a:solidFill>
                <a:srgbClr val="595959"/>
              </a:solidFill>
              <a:ln>
                <a:noFill/>
              </a:ln>
              <a:effectLst/>
            </c:spPr>
            <c:extLst>
              <c:ext xmlns:c16="http://schemas.microsoft.com/office/drawing/2014/chart" uri="{C3380CC4-5D6E-409C-BE32-E72D297353CC}">
                <c16:uniqueId val="{00000004-3D80-4227-9F8F-D871DB3086C3}"/>
              </c:ext>
            </c:extLst>
          </c:dPt>
          <c:dPt>
            <c:idx val="18"/>
            <c:invertIfNegative val="0"/>
            <c:bubble3D val="0"/>
            <c:extLst>
              <c:ext xmlns:c16="http://schemas.microsoft.com/office/drawing/2014/chart" uri="{C3380CC4-5D6E-409C-BE32-E72D297353CC}">
                <c16:uniqueId val="{00000005-3D80-4227-9F8F-D871DB3086C3}"/>
              </c:ext>
            </c:extLst>
          </c:dPt>
          <c:dPt>
            <c:idx val="24"/>
            <c:invertIfNegative val="0"/>
            <c:bubble3D val="0"/>
            <c:extLst>
              <c:ext xmlns:c16="http://schemas.microsoft.com/office/drawing/2014/chart" uri="{C3380CC4-5D6E-409C-BE32-E72D297353CC}">
                <c16:uniqueId val="{00000006-3D80-4227-9F8F-D871DB3086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'F27'!$B$7:$B$38</c:f>
              <c:strCache>
                <c:ptCount val="32"/>
                <c:pt idx="0">
                  <c:v>Guanajuato</c:v>
                </c:pt>
                <c:pt idx="1">
                  <c:v>Yucatán</c:v>
                </c:pt>
                <c:pt idx="2">
                  <c:v>Nayarit</c:v>
                </c:pt>
                <c:pt idx="3">
                  <c:v>Nuevo León</c:v>
                </c:pt>
                <c:pt idx="4">
                  <c:v>Jalisco</c:v>
                </c:pt>
                <c:pt idx="5">
                  <c:v>Sonora</c:v>
                </c:pt>
                <c:pt idx="6">
                  <c:v>Coahuila</c:v>
                </c:pt>
                <c:pt idx="7">
                  <c:v>Colima</c:v>
                </c:pt>
                <c:pt idx="8">
                  <c:v>Hidalgo</c:v>
                </c:pt>
                <c:pt idx="9">
                  <c:v>San Luis Potosí</c:v>
                </c:pt>
                <c:pt idx="10">
                  <c:v>CDMX</c:v>
                </c:pt>
                <c:pt idx="11">
                  <c:v>Michoacán</c:v>
                </c:pt>
                <c:pt idx="12">
                  <c:v>Estado de México</c:v>
                </c:pt>
                <c:pt idx="13">
                  <c:v>Sinaloa</c:v>
                </c:pt>
                <c:pt idx="14">
                  <c:v>Baja California</c:v>
                </c:pt>
                <c:pt idx="15">
                  <c:v>Tamaulipas</c:v>
                </c:pt>
                <c:pt idx="16">
                  <c:v>Chihuahua</c:v>
                </c:pt>
                <c:pt idx="17">
                  <c:v>Puebla</c:v>
                </c:pt>
                <c:pt idx="18">
                  <c:v>Tabasco</c:v>
                </c:pt>
                <c:pt idx="19">
                  <c:v>Aguascalientes</c:v>
                </c:pt>
                <c:pt idx="20">
                  <c:v>Zacatecas</c:v>
                </c:pt>
                <c:pt idx="21">
                  <c:v>Campeche</c:v>
                </c:pt>
                <c:pt idx="22">
                  <c:v>Quintana Roo</c:v>
                </c:pt>
                <c:pt idx="23">
                  <c:v>Morelos</c:v>
                </c:pt>
                <c:pt idx="24">
                  <c:v>Veracruz</c:v>
                </c:pt>
                <c:pt idx="25">
                  <c:v>Guerrero</c:v>
                </c:pt>
                <c:pt idx="26">
                  <c:v>Tlaxcala</c:v>
                </c:pt>
                <c:pt idx="27">
                  <c:v>Baja California Sur</c:v>
                </c:pt>
                <c:pt idx="28">
                  <c:v>Oaxaca</c:v>
                </c:pt>
                <c:pt idx="29">
                  <c:v>Durango</c:v>
                </c:pt>
                <c:pt idx="30">
                  <c:v>Chiapas</c:v>
                </c:pt>
                <c:pt idx="31">
                  <c:v>Querétaro</c:v>
                </c:pt>
              </c:strCache>
            </c:strRef>
          </c:cat>
          <c:val>
            <c:numRef>
              <c:f>'F27'!$C$7:$C$38</c:f>
              <c:numCache>
                <c:formatCode>0.00%</c:formatCode>
                <c:ptCount val="32"/>
                <c:pt idx="0">
                  <c:v>-2.999481989161612E-2</c:v>
                </c:pt>
                <c:pt idx="1">
                  <c:v>-1.6818323810675384E-2</c:v>
                </c:pt>
                <c:pt idx="2">
                  <c:v>-1.0296023025112011E-2</c:v>
                </c:pt>
                <c:pt idx="3">
                  <c:v>-5.9551347041627567E-3</c:v>
                </c:pt>
                <c:pt idx="4">
                  <c:v>-5.5696354693619554E-3</c:v>
                </c:pt>
                <c:pt idx="5">
                  <c:v>-4.5863716369122232E-3</c:v>
                </c:pt>
                <c:pt idx="6">
                  <c:v>-3.3239353019736129E-3</c:v>
                </c:pt>
                <c:pt idx="7">
                  <c:v>-3.0367385824584536E-3</c:v>
                </c:pt>
                <c:pt idx="8">
                  <c:v>-2.7743028933455705E-3</c:v>
                </c:pt>
                <c:pt idx="9">
                  <c:v>-2.2907453886298335E-3</c:v>
                </c:pt>
                <c:pt idx="10">
                  <c:v>-2.2772845900383976E-3</c:v>
                </c:pt>
                <c:pt idx="11">
                  <c:v>-1.1689013309759133E-3</c:v>
                </c:pt>
                <c:pt idx="12">
                  <c:v>-3.5379096850274294E-4</c:v>
                </c:pt>
                <c:pt idx="13">
                  <c:v>3.119922649841067E-3</c:v>
                </c:pt>
                <c:pt idx="14">
                  <c:v>4.0068632409968608E-3</c:v>
                </c:pt>
                <c:pt idx="15">
                  <c:v>5.7894325770297961E-3</c:v>
                </c:pt>
                <c:pt idx="16">
                  <c:v>6.426322860064726E-3</c:v>
                </c:pt>
                <c:pt idx="17">
                  <c:v>6.7119362562311213E-3</c:v>
                </c:pt>
                <c:pt idx="18">
                  <c:v>9.5914563498060712E-3</c:v>
                </c:pt>
                <c:pt idx="19">
                  <c:v>9.7501463017883871E-3</c:v>
                </c:pt>
                <c:pt idx="20">
                  <c:v>1.0155120917236582E-2</c:v>
                </c:pt>
                <c:pt idx="21">
                  <c:v>1.0501202846904034E-2</c:v>
                </c:pt>
                <c:pt idx="22">
                  <c:v>1.0802438687528282E-2</c:v>
                </c:pt>
                <c:pt idx="23">
                  <c:v>1.4279143055677679E-2</c:v>
                </c:pt>
                <c:pt idx="24">
                  <c:v>1.7187376881254268E-2</c:v>
                </c:pt>
                <c:pt idx="25">
                  <c:v>1.8519066939121975E-2</c:v>
                </c:pt>
                <c:pt idx="26">
                  <c:v>2.0258116516115088E-2</c:v>
                </c:pt>
                <c:pt idx="27">
                  <c:v>2.2979040448600996E-2</c:v>
                </c:pt>
                <c:pt idx="28">
                  <c:v>2.9163934586664775E-2</c:v>
                </c:pt>
                <c:pt idx="29">
                  <c:v>3.1575926695560863E-2</c:v>
                </c:pt>
                <c:pt idx="30">
                  <c:v>3.7331191324865731E-2</c:v>
                </c:pt>
                <c:pt idx="31">
                  <c:v>3.9751922599851053E-2</c:v>
                </c:pt>
              </c:numCache>
            </c:numRef>
          </c:val>
          <c:extLst>
            <c:ext xmlns:c16="http://schemas.microsoft.com/office/drawing/2014/chart" uri="{C3380CC4-5D6E-409C-BE32-E72D297353CC}">
              <c16:uniqueId val="{00000007-3D80-4227-9F8F-D871DB3086C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'F27'!$B$40</c:f>
              <c:strCache>
                <c:ptCount val="1"/>
                <c:pt idx="0">
                  <c:v>Nacional</c:v>
                </c:pt>
              </c:strCache>
            </c:strRef>
          </c:tx>
          <c:spPr>
            <a:ln w="57150">
              <a:solidFill>
                <a:srgbClr val="FF6C37"/>
              </a:solidFill>
              <a:prstDash val="sysDot"/>
            </a:ln>
          </c:spPr>
          <c:marker>
            <c:symbol val="none"/>
          </c:marker>
          <c:dLbls>
            <c:dLbl>
              <c:idx val="0"/>
              <c:layout>
                <c:manualLayout>
                  <c:x val="-5.2350427350427347E-3"/>
                  <c:y val="6.8944297830753995E-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D80-4227-9F8F-D871DB3086C3}"/>
                </c:ext>
              </c:extLst>
            </c:dLbl>
            <c:dLbl>
              <c:idx val="1"/>
              <c:delete val="1"/>
              <c:extLst>
                <c:ext xmlns:c15="http://schemas.microsoft.com/office/drawing/2012/chart" uri="{CE6537A1-D6FC-4f65-9D91-7224C49458BB}"/>
                <c:ext xmlns:c16="http://schemas.microsoft.com/office/drawing/2014/chart" uri="{C3380CC4-5D6E-409C-BE32-E72D297353CC}">
                  <c16:uniqueId val="{00000009-3D80-4227-9F8F-D871DB3086C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'F27'!$D$40:$D$41</c:f>
              <c:numCache>
                <c:formatCode>0.00%</c:formatCode>
                <c:ptCount val="2"/>
                <c:pt idx="0">
                  <c:v>3.3999999999999998E-3</c:v>
                </c:pt>
                <c:pt idx="1">
                  <c:v>3.3999999999999998E-3</c:v>
                </c:pt>
              </c:numCache>
            </c:numRef>
          </c:xVal>
          <c:yVal>
            <c:numRef>
              <c:f>'F27'!$C$40:$C$41</c:f>
              <c:numCache>
                <c:formatCode>General</c:formatCode>
                <c:ptCount val="2"/>
                <c:pt idx="0">
                  <c:v>1</c:v>
                </c:pt>
                <c:pt idx="1">
                  <c:v>0</c:v>
                </c:pt>
              </c:numCache>
            </c:numRef>
          </c:yVal>
          <c:smooth val="0"/>
          <c:extLst>
            <c:ext xmlns:c16="http://schemas.microsoft.com/office/drawing/2014/chart" uri="{C3380CC4-5D6E-409C-BE32-E72D297353CC}">
              <c16:uniqueId val="{0000000A-3D80-4227-9F8F-D871DB3086C3}"/>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344E-4B4E-9335-B5F154375534}"/>
              </c:ext>
            </c:extLst>
          </c:dPt>
          <c:dPt>
            <c:idx val="4"/>
            <c:invertIfNegative val="0"/>
            <c:bubble3D val="0"/>
            <c:extLst>
              <c:ext xmlns:c16="http://schemas.microsoft.com/office/drawing/2014/chart" uri="{C3380CC4-5D6E-409C-BE32-E72D297353CC}">
                <c16:uniqueId val="{00000001-344E-4B4E-9335-B5F154375534}"/>
              </c:ext>
            </c:extLst>
          </c:dPt>
          <c:dPt>
            <c:idx val="13"/>
            <c:invertIfNegative val="0"/>
            <c:bubble3D val="0"/>
            <c:extLst>
              <c:ext xmlns:c16="http://schemas.microsoft.com/office/drawing/2014/chart" uri="{C3380CC4-5D6E-409C-BE32-E72D297353CC}">
                <c16:uniqueId val="{00000002-344E-4B4E-9335-B5F154375534}"/>
              </c:ext>
            </c:extLst>
          </c:dPt>
          <c:dPt>
            <c:idx val="15"/>
            <c:invertIfNegative val="0"/>
            <c:bubble3D val="0"/>
            <c:spPr>
              <a:solidFill>
                <a:srgbClr val="FBBB27"/>
              </a:solidFill>
              <a:ln>
                <a:noFill/>
              </a:ln>
              <a:effectLst/>
            </c:spPr>
            <c:extLst>
              <c:ext xmlns:c16="http://schemas.microsoft.com/office/drawing/2014/chart" uri="{C3380CC4-5D6E-409C-BE32-E72D297353CC}">
                <c16:uniqueId val="{00000004-344E-4B4E-9335-B5F154375534}"/>
              </c:ext>
            </c:extLst>
          </c:dPt>
          <c:dPt>
            <c:idx val="18"/>
            <c:invertIfNegative val="0"/>
            <c:bubble3D val="0"/>
            <c:extLst>
              <c:ext xmlns:c16="http://schemas.microsoft.com/office/drawing/2014/chart" uri="{C3380CC4-5D6E-409C-BE32-E72D297353CC}">
                <c16:uniqueId val="{00000005-344E-4B4E-9335-B5F154375534}"/>
              </c:ext>
            </c:extLst>
          </c:dPt>
          <c:dPt>
            <c:idx val="24"/>
            <c:invertIfNegative val="0"/>
            <c:bubble3D val="0"/>
            <c:extLst>
              <c:ext xmlns:c16="http://schemas.microsoft.com/office/drawing/2014/chart" uri="{C3380CC4-5D6E-409C-BE32-E72D297353CC}">
                <c16:uniqueId val="{00000006-344E-4B4E-9335-B5F1543755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Chihuahua</c:v>
                </c:pt>
                <c:pt idx="1">
                  <c:v>Baja California</c:v>
                </c:pt>
                <c:pt idx="2">
                  <c:v>Querétaro</c:v>
                </c:pt>
                <c:pt idx="3">
                  <c:v>San Luis Potosí</c:v>
                </c:pt>
                <c:pt idx="4">
                  <c:v>Coahuila</c:v>
                </c:pt>
                <c:pt idx="5">
                  <c:v>Zacatecas</c:v>
                </c:pt>
                <c:pt idx="6">
                  <c:v>Guerrero</c:v>
                </c:pt>
                <c:pt idx="7">
                  <c:v>Sonora</c:v>
                </c:pt>
                <c:pt idx="8">
                  <c:v>Guanajuato</c:v>
                </c:pt>
                <c:pt idx="9">
                  <c:v>Campeche</c:v>
                </c:pt>
                <c:pt idx="10">
                  <c:v>Tlaxcala</c:v>
                </c:pt>
                <c:pt idx="11">
                  <c:v>Durango</c:v>
                </c:pt>
                <c:pt idx="12">
                  <c:v>Quintana Roo</c:v>
                </c:pt>
                <c:pt idx="13">
                  <c:v>Hidalgo</c:v>
                </c:pt>
                <c:pt idx="14">
                  <c:v>CDMX</c:v>
                </c:pt>
                <c:pt idx="15">
                  <c:v>Jalisco</c:v>
                </c:pt>
                <c:pt idx="16">
                  <c:v>Puebla</c:v>
                </c:pt>
                <c:pt idx="17">
                  <c:v>Nayarit</c:v>
                </c:pt>
                <c:pt idx="18">
                  <c:v>Morelos</c:v>
                </c:pt>
                <c:pt idx="19">
                  <c:v>Nuevo León</c:v>
                </c:pt>
                <c:pt idx="20">
                  <c:v>Sinaloa</c:v>
                </c:pt>
                <c:pt idx="21">
                  <c:v>Tamaulipas</c:v>
                </c:pt>
                <c:pt idx="22">
                  <c:v>Colima</c:v>
                </c:pt>
                <c:pt idx="23">
                  <c:v>Tabasco</c:v>
                </c:pt>
                <c:pt idx="24">
                  <c:v>Yucatán</c:v>
                </c:pt>
                <c:pt idx="25">
                  <c:v>Veracruz</c:v>
                </c:pt>
                <c:pt idx="26">
                  <c:v>Oaxaca</c:v>
                </c:pt>
                <c:pt idx="27">
                  <c:v>Michoacán</c:v>
                </c:pt>
                <c:pt idx="28">
                  <c:v>Estado de México</c:v>
                </c:pt>
                <c:pt idx="29">
                  <c:v>Aguascalientes</c:v>
                </c:pt>
                <c:pt idx="30">
                  <c:v>Baja California Sur</c:v>
                </c:pt>
                <c:pt idx="31">
                  <c:v>Chiapas</c:v>
                </c:pt>
              </c:strCache>
            </c:strRef>
          </c:cat>
          <c:val>
            <c:numRef>
              <c:f>'F28'!$C$7:$C$38</c:f>
              <c:numCache>
                <c:formatCode>0.00%</c:formatCode>
                <c:ptCount val="32"/>
                <c:pt idx="0">
                  <c:v>2.5440370755847042E-2</c:v>
                </c:pt>
                <c:pt idx="1">
                  <c:v>2.6460584233693574E-2</c:v>
                </c:pt>
                <c:pt idx="2">
                  <c:v>2.7389171944193214E-2</c:v>
                </c:pt>
                <c:pt idx="3">
                  <c:v>2.9414334391472785E-2</c:v>
                </c:pt>
                <c:pt idx="4">
                  <c:v>3.1640137328339479E-2</c:v>
                </c:pt>
                <c:pt idx="5">
                  <c:v>3.1764671629188834E-2</c:v>
                </c:pt>
                <c:pt idx="6">
                  <c:v>3.2912064153465259E-2</c:v>
                </c:pt>
                <c:pt idx="7">
                  <c:v>3.4495643794127506E-2</c:v>
                </c:pt>
                <c:pt idx="8">
                  <c:v>3.5870593801750728E-2</c:v>
                </c:pt>
                <c:pt idx="9">
                  <c:v>3.6002605451710412E-2</c:v>
                </c:pt>
                <c:pt idx="10">
                  <c:v>3.6265279480992119E-2</c:v>
                </c:pt>
                <c:pt idx="11">
                  <c:v>3.66277638252821E-2</c:v>
                </c:pt>
                <c:pt idx="12">
                  <c:v>3.9109641959491848E-2</c:v>
                </c:pt>
                <c:pt idx="13">
                  <c:v>3.9313193805430968E-2</c:v>
                </c:pt>
                <c:pt idx="14">
                  <c:v>3.9720875083824936E-2</c:v>
                </c:pt>
                <c:pt idx="15">
                  <c:v>4.1386062242264154E-2</c:v>
                </c:pt>
                <c:pt idx="16">
                  <c:v>4.17522911654995E-2</c:v>
                </c:pt>
                <c:pt idx="17">
                  <c:v>4.2419993482961882E-2</c:v>
                </c:pt>
                <c:pt idx="18">
                  <c:v>4.2575041812153547E-2</c:v>
                </c:pt>
                <c:pt idx="19">
                  <c:v>4.4340700850396209E-2</c:v>
                </c:pt>
                <c:pt idx="20">
                  <c:v>4.7191653284204049E-2</c:v>
                </c:pt>
                <c:pt idx="21">
                  <c:v>4.8719556497765604E-2</c:v>
                </c:pt>
                <c:pt idx="22">
                  <c:v>4.9301257347502903E-2</c:v>
                </c:pt>
                <c:pt idx="23">
                  <c:v>4.9464568945984055E-2</c:v>
                </c:pt>
                <c:pt idx="24">
                  <c:v>4.9586534800394322E-2</c:v>
                </c:pt>
                <c:pt idx="25">
                  <c:v>5.176375051991533E-2</c:v>
                </c:pt>
                <c:pt idx="26">
                  <c:v>5.1935451935451793E-2</c:v>
                </c:pt>
                <c:pt idx="27">
                  <c:v>5.2274651075808753E-2</c:v>
                </c:pt>
                <c:pt idx="28">
                  <c:v>5.2929479859826101E-2</c:v>
                </c:pt>
                <c:pt idx="29">
                  <c:v>5.5318901190603231E-2</c:v>
                </c:pt>
                <c:pt idx="30">
                  <c:v>5.6422254268225114E-2</c:v>
                </c:pt>
                <c:pt idx="31">
                  <c:v>6.2266260554420194E-2</c:v>
                </c:pt>
              </c:numCache>
            </c:numRef>
          </c:val>
          <c:extLst>
            <c:ext xmlns:c16="http://schemas.microsoft.com/office/drawing/2014/chart" uri="{C3380CC4-5D6E-409C-BE32-E72D297353CC}">
              <c16:uniqueId val="{00000007-344E-4B4E-9335-B5F15437553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'F28'!$B$40</c:f>
              <c:strCache>
                <c:ptCount val="1"/>
                <c:pt idx="0">
                  <c:v>Nacional</c:v>
                </c:pt>
              </c:strCache>
            </c:strRef>
          </c:tx>
          <c:spPr>
            <a:ln w="57150">
              <a:solidFill>
                <a:srgbClr val="FF6C37"/>
              </a:solidFill>
              <a:prstDash val="sysDot"/>
            </a:ln>
          </c:spPr>
          <c:marker>
            <c:symbol val="none"/>
          </c:marker>
          <c:dLbls>
            <c:dLbl>
              <c:idx val="0"/>
              <c:layout>
                <c:manualLayout>
                  <c:x val="-6.6666666666666666E-2"/>
                  <c:y val="0.146629373661857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44E-4B4E-9335-B5F154375534}"/>
                </c:ext>
              </c:extLst>
            </c:dLbl>
            <c:dLbl>
              <c:idx val="1"/>
              <c:delete val="1"/>
              <c:extLst>
                <c:ext xmlns:c15="http://schemas.microsoft.com/office/drawing/2012/chart" uri="{CE6537A1-D6FC-4f65-9D91-7224C49458BB}"/>
                <c:ext xmlns:c16="http://schemas.microsoft.com/office/drawing/2014/chart" uri="{C3380CC4-5D6E-409C-BE32-E72D297353CC}">
                  <c16:uniqueId val="{00000009-344E-4B4E-9335-B5F154375534}"/>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'F28'!$D$40:$D$41</c:f>
              <c:numCache>
                <c:formatCode>0.00%</c:formatCode>
                <c:ptCount val="2"/>
                <c:pt idx="0">
                  <c:v>4.1599999999999998E-2</c:v>
                </c:pt>
                <c:pt idx="1">
                  <c:v>4.1599999999999998E-2</c:v>
                </c:pt>
              </c:numCache>
            </c:numRef>
          </c:xVal>
          <c:yVal>
            <c:numRef>
              <c:f>'F28'!$C$40:$C$41</c:f>
              <c:numCache>
                <c:formatCode>General</c:formatCode>
                <c:ptCount val="2"/>
                <c:pt idx="0">
                  <c:v>1</c:v>
                </c:pt>
                <c:pt idx="1">
                  <c:v>0</c:v>
                </c:pt>
              </c:numCache>
            </c:numRef>
          </c:yVal>
          <c:smooth val="0"/>
          <c:extLst>
            <c:ext xmlns:c16="http://schemas.microsoft.com/office/drawing/2014/chart" uri="{C3380CC4-5D6E-409C-BE32-E72D297353CC}">
              <c16:uniqueId val="{0000000A-344E-4B4E-9335-B5F154375534}"/>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FB67-4A19-9EC8-4658EAE8EF7A}"/>
              </c:ext>
            </c:extLst>
          </c:dPt>
          <c:dPt>
            <c:idx val="7"/>
            <c:invertIfNegative val="0"/>
            <c:bubble3D val="0"/>
            <c:extLst>
              <c:ext xmlns:c16="http://schemas.microsoft.com/office/drawing/2014/chart" uri="{C3380CC4-5D6E-409C-BE32-E72D297353CC}">
                <c16:uniqueId val="{00000001-FB67-4A19-9EC8-4658EAE8EF7A}"/>
              </c:ext>
            </c:extLst>
          </c:dPt>
          <c:dPt>
            <c:idx val="11"/>
            <c:invertIfNegative val="0"/>
            <c:bubble3D val="0"/>
            <c:extLst>
              <c:ext xmlns:c16="http://schemas.microsoft.com/office/drawing/2014/chart" uri="{C3380CC4-5D6E-409C-BE32-E72D297353CC}">
                <c16:uniqueId val="{00000002-FB67-4A19-9EC8-4658EAE8EF7A}"/>
              </c:ext>
            </c:extLst>
          </c:dPt>
          <c:dPt>
            <c:idx val="12"/>
            <c:invertIfNegative val="0"/>
            <c:bubble3D val="0"/>
            <c:extLst>
              <c:ext xmlns:c16="http://schemas.microsoft.com/office/drawing/2014/chart" uri="{C3380CC4-5D6E-409C-BE32-E72D297353CC}">
                <c16:uniqueId val="{00000003-FB67-4A19-9EC8-4658EAE8EF7A}"/>
              </c:ext>
            </c:extLst>
          </c:dPt>
          <c:dPt>
            <c:idx val="15"/>
            <c:invertIfNegative val="0"/>
            <c:bubble3D val="0"/>
            <c:extLst>
              <c:ext xmlns:c16="http://schemas.microsoft.com/office/drawing/2014/chart" uri="{C3380CC4-5D6E-409C-BE32-E72D297353CC}">
                <c16:uniqueId val="{00000004-FB67-4A19-9EC8-4658EAE8EF7A}"/>
              </c:ext>
            </c:extLst>
          </c:dPt>
          <c:dPt>
            <c:idx val="25"/>
            <c:invertIfNegative val="0"/>
            <c:bubble3D val="0"/>
            <c:spPr>
              <a:solidFill>
                <a:srgbClr val="FBBB27"/>
              </a:solidFill>
              <a:ln>
                <a:noFill/>
              </a:ln>
              <a:effectLst/>
            </c:spPr>
            <c:extLst>
              <c:ext xmlns:c16="http://schemas.microsoft.com/office/drawing/2014/chart" uri="{C3380CC4-5D6E-409C-BE32-E72D297353CC}">
                <c16:uniqueId val="{00000006-FB67-4A19-9EC8-4658EAE8EF7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Baja California</c:v>
                </c:pt>
                <c:pt idx="1">
                  <c:v>Nayarit</c:v>
                </c:pt>
                <c:pt idx="2">
                  <c:v>Hidalgo</c:v>
                </c:pt>
                <c:pt idx="3">
                  <c:v>Tamaulipas</c:v>
                </c:pt>
                <c:pt idx="4">
                  <c:v>Zacatecas</c:v>
                </c:pt>
                <c:pt idx="5">
                  <c:v>Michoacán</c:v>
                </c:pt>
                <c:pt idx="6">
                  <c:v>Querétaro</c:v>
                </c:pt>
                <c:pt idx="7">
                  <c:v>Morelos</c:v>
                </c:pt>
                <c:pt idx="8">
                  <c:v>Guerrero</c:v>
                </c:pt>
                <c:pt idx="9">
                  <c:v>Tlaxcala</c:v>
                </c:pt>
                <c:pt idx="10">
                  <c:v>CDMX</c:v>
                </c:pt>
                <c:pt idx="11">
                  <c:v>San Luis Potosí</c:v>
                </c:pt>
                <c:pt idx="12">
                  <c:v>Sonora</c:v>
                </c:pt>
                <c:pt idx="13">
                  <c:v>Colima</c:v>
                </c:pt>
                <c:pt idx="14">
                  <c:v>Campeche</c:v>
                </c:pt>
                <c:pt idx="15">
                  <c:v>Yucatán</c:v>
                </c:pt>
                <c:pt idx="16">
                  <c:v>Coahuila</c:v>
                </c:pt>
                <c:pt idx="17">
                  <c:v>Chiapas</c:v>
                </c:pt>
                <c:pt idx="18">
                  <c:v>Veracruz</c:v>
                </c:pt>
                <c:pt idx="19">
                  <c:v>Nuevo León</c:v>
                </c:pt>
                <c:pt idx="20">
                  <c:v>Durango</c:v>
                </c:pt>
                <c:pt idx="21">
                  <c:v>Oaxaca</c:v>
                </c:pt>
                <c:pt idx="22">
                  <c:v>Chihuahua</c:v>
                </c:pt>
                <c:pt idx="23">
                  <c:v>Sinaloa</c:v>
                </c:pt>
                <c:pt idx="24">
                  <c:v>Guanajuato</c:v>
                </c:pt>
                <c:pt idx="25">
                  <c:v>Jalisco</c:v>
                </c:pt>
                <c:pt idx="26">
                  <c:v>Quintana Roo</c:v>
                </c:pt>
                <c:pt idx="27">
                  <c:v>Aguascalientes</c:v>
                </c:pt>
                <c:pt idx="28">
                  <c:v>Tabasco</c:v>
                </c:pt>
                <c:pt idx="29">
                  <c:v>Baja California Sur</c:v>
                </c:pt>
                <c:pt idx="30">
                  <c:v>Estado de México</c:v>
                </c:pt>
                <c:pt idx="31">
                  <c:v>Puebla</c:v>
                </c:pt>
              </c:strCache>
            </c:strRef>
          </c:cat>
          <c:val>
            <c:numRef>
              <c:f>'F29'!$C$7:$C$38</c:f>
              <c:numCache>
                <c:formatCode>0.00%</c:formatCode>
                <c:ptCount val="32"/>
                <c:pt idx="0">
                  <c:v>9.6709050871193192E-3</c:v>
                </c:pt>
                <c:pt idx="1">
                  <c:v>1.719410209120098E-2</c:v>
                </c:pt>
                <c:pt idx="2">
                  <c:v>2.0283595629708495E-2</c:v>
                </c:pt>
                <c:pt idx="3">
                  <c:v>2.1814288801147219E-2</c:v>
                </c:pt>
                <c:pt idx="4">
                  <c:v>2.4096503127958524E-2</c:v>
                </c:pt>
                <c:pt idx="5">
                  <c:v>2.7731379731379624E-2</c:v>
                </c:pt>
                <c:pt idx="6">
                  <c:v>2.9137496629756621E-2</c:v>
                </c:pt>
                <c:pt idx="7">
                  <c:v>2.9196438171386063E-2</c:v>
                </c:pt>
                <c:pt idx="8">
                  <c:v>2.93097585855151E-2</c:v>
                </c:pt>
                <c:pt idx="9">
                  <c:v>2.9341792228390284E-2</c:v>
                </c:pt>
                <c:pt idx="10">
                  <c:v>3.1018536661833185E-2</c:v>
                </c:pt>
                <c:pt idx="11">
                  <c:v>3.1187783803928948E-2</c:v>
                </c:pt>
                <c:pt idx="12">
                  <c:v>3.1412039504928435E-2</c:v>
                </c:pt>
                <c:pt idx="13">
                  <c:v>3.190806051562789E-2</c:v>
                </c:pt>
                <c:pt idx="14">
                  <c:v>3.2438359354532098E-2</c:v>
                </c:pt>
                <c:pt idx="15">
                  <c:v>3.273189575081914E-2</c:v>
                </c:pt>
                <c:pt idx="16">
                  <c:v>3.4028939856284968E-2</c:v>
                </c:pt>
                <c:pt idx="17">
                  <c:v>3.4892257629270951E-2</c:v>
                </c:pt>
                <c:pt idx="18">
                  <c:v>3.5585674713098703E-2</c:v>
                </c:pt>
                <c:pt idx="19">
                  <c:v>3.5744672431191837E-2</c:v>
                </c:pt>
                <c:pt idx="20">
                  <c:v>3.6655189755889994E-2</c:v>
                </c:pt>
                <c:pt idx="21">
                  <c:v>3.8080789653086367E-2</c:v>
                </c:pt>
                <c:pt idx="22">
                  <c:v>3.9204556972289195E-2</c:v>
                </c:pt>
                <c:pt idx="23">
                  <c:v>4.1128557409224609E-2</c:v>
                </c:pt>
                <c:pt idx="24">
                  <c:v>4.2278819590195083E-2</c:v>
                </c:pt>
                <c:pt idx="25">
                  <c:v>4.4117358838170917E-2</c:v>
                </c:pt>
                <c:pt idx="26">
                  <c:v>4.7952136281916413E-2</c:v>
                </c:pt>
                <c:pt idx="27">
                  <c:v>5.2515809733296726E-2</c:v>
                </c:pt>
                <c:pt idx="28">
                  <c:v>5.5796786799826359E-2</c:v>
                </c:pt>
                <c:pt idx="29">
                  <c:v>6.3774937260148379E-2</c:v>
                </c:pt>
                <c:pt idx="30">
                  <c:v>7.6859528516212805E-2</c:v>
                </c:pt>
                <c:pt idx="31">
                  <c:v>9.1487715793699742E-2</c:v>
                </c:pt>
              </c:numCache>
            </c:numRef>
          </c:val>
          <c:extLst>
            <c:ext xmlns:c16="http://schemas.microsoft.com/office/drawing/2014/chart" uri="{C3380CC4-5D6E-409C-BE32-E72D297353CC}">
              <c16:uniqueId val="{00000007-FB67-4A19-9EC8-4658EAE8EF7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'F29'!$B$40</c:f>
              <c:strCache>
                <c:ptCount val="1"/>
                <c:pt idx="0">
                  <c:v>Nacional</c:v>
                </c:pt>
              </c:strCache>
            </c:strRef>
          </c:tx>
          <c:spPr>
            <a:ln w="57150">
              <a:solidFill>
                <a:srgbClr val="FF6C37"/>
              </a:solidFill>
              <a:prstDash val="sysDot"/>
            </a:ln>
          </c:spPr>
          <c:marker>
            <c:symbol val="none"/>
          </c:marker>
          <c:dLbls>
            <c:dLbl>
              <c:idx val="0"/>
              <c:layout>
                <c:manualLayout>
                  <c:x val="-5.3451178451178527E-2"/>
                  <c:y val="0.2426448518118214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B67-4A19-9EC8-4658EAE8EF7A}"/>
                </c:ext>
              </c:extLst>
            </c:dLbl>
            <c:dLbl>
              <c:idx val="1"/>
              <c:delete val="1"/>
              <c:extLst>
                <c:ext xmlns:c15="http://schemas.microsoft.com/office/drawing/2012/chart" uri="{CE6537A1-D6FC-4f65-9D91-7224C49458BB}"/>
                <c:ext xmlns:c16="http://schemas.microsoft.com/office/drawing/2014/chart" uri="{C3380CC4-5D6E-409C-BE32-E72D297353CC}">
                  <c16:uniqueId val="{00000009-FB67-4A19-9EC8-4658EAE8EF7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'F29'!$D$40:$D$41</c:f>
              <c:numCache>
                <c:formatCode>0.00%</c:formatCode>
                <c:ptCount val="2"/>
                <c:pt idx="0">
                  <c:v>3.7900000000000003E-2</c:v>
                </c:pt>
                <c:pt idx="1">
                  <c:v>3.7900000000000003E-2</c:v>
                </c:pt>
              </c:numCache>
            </c:numRef>
          </c:xVal>
          <c:yVal>
            <c:numRef>
              <c:f>'F29'!$C$40:$C$41</c:f>
              <c:numCache>
                <c:formatCode>General</c:formatCode>
                <c:ptCount val="2"/>
                <c:pt idx="0">
                  <c:v>1</c:v>
                </c:pt>
                <c:pt idx="1">
                  <c:v>0</c:v>
                </c:pt>
              </c:numCache>
            </c:numRef>
          </c:yVal>
          <c:smooth val="0"/>
          <c:extLst>
            <c:ext xmlns:c16="http://schemas.microsoft.com/office/drawing/2014/chart" uri="{C3380CC4-5D6E-409C-BE32-E72D297353CC}">
              <c16:uniqueId val="{0000000A-FB67-4A19-9EC8-4658EAE8EF7A}"/>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2"/>
            <c:invertIfNegative val="0"/>
            <c:bubble3D val="0"/>
            <c:extLst>
              <c:ext xmlns:c16="http://schemas.microsoft.com/office/drawing/2014/chart" uri="{C3380CC4-5D6E-409C-BE32-E72D297353CC}">
                <c16:uniqueId val="{00000000-651D-4B23-A7BC-C1B42544D382}"/>
              </c:ext>
            </c:extLst>
          </c:dPt>
          <c:dPt>
            <c:idx val="17"/>
            <c:invertIfNegative val="0"/>
            <c:bubble3D val="0"/>
            <c:extLst>
              <c:ext xmlns:c16="http://schemas.microsoft.com/office/drawing/2014/chart" uri="{C3380CC4-5D6E-409C-BE32-E72D297353CC}">
                <c16:uniqueId val="{00000001-651D-4B23-A7BC-C1B42544D382}"/>
              </c:ext>
            </c:extLst>
          </c:dPt>
          <c:dPt>
            <c:idx val="22"/>
            <c:invertIfNegative val="0"/>
            <c:bubble3D val="0"/>
            <c:spPr>
              <a:solidFill>
                <a:srgbClr val="FBBB27"/>
              </a:solidFill>
              <a:ln>
                <a:noFill/>
              </a:ln>
              <a:effectLst/>
            </c:spPr>
            <c:extLst>
              <c:ext xmlns:c16="http://schemas.microsoft.com/office/drawing/2014/chart" uri="{C3380CC4-5D6E-409C-BE32-E72D297353CC}">
                <c16:uniqueId val="{00000003-651D-4B23-A7BC-C1B42544D382}"/>
              </c:ext>
            </c:extLst>
          </c:dPt>
          <c:dPt>
            <c:idx val="23"/>
            <c:invertIfNegative val="0"/>
            <c:bubble3D val="0"/>
            <c:extLst>
              <c:ext xmlns:c16="http://schemas.microsoft.com/office/drawing/2014/chart" uri="{C3380CC4-5D6E-409C-BE32-E72D297353CC}">
                <c16:uniqueId val="{00000004-651D-4B23-A7BC-C1B42544D382}"/>
              </c:ext>
            </c:extLst>
          </c:dPt>
          <c:dPt>
            <c:idx val="28"/>
            <c:invertIfNegative val="0"/>
            <c:bubble3D val="0"/>
            <c:extLst>
              <c:ext xmlns:c16="http://schemas.microsoft.com/office/drawing/2014/chart" uri="{C3380CC4-5D6E-409C-BE32-E72D297353CC}">
                <c16:uniqueId val="{00000005-651D-4B23-A7BC-C1B42544D382}"/>
              </c:ext>
            </c:extLst>
          </c:dPt>
          <c:dPt>
            <c:idx val="29"/>
            <c:invertIfNegative val="0"/>
            <c:bubble3D val="0"/>
            <c:extLst>
              <c:ext xmlns:c16="http://schemas.microsoft.com/office/drawing/2014/chart" uri="{C3380CC4-5D6E-409C-BE32-E72D297353CC}">
                <c16:uniqueId val="{00000006-651D-4B23-A7BC-C1B42544D38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'F30'!$B$7:$B$38</c:f>
              <c:strCache>
                <c:ptCount val="32"/>
                <c:pt idx="0">
                  <c:v>Baja California Sur</c:v>
                </c:pt>
                <c:pt idx="1">
                  <c:v>Michoacán</c:v>
                </c:pt>
                <c:pt idx="2">
                  <c:v>Campeche</c:v>
                </c:pt>
                <c:pt idx="3">
                  <c:v>Sonora</c:v>
                </c:pt>
                <c:pt idx="4">
                  <c:v>Sinaloa</c:v>
                </c:pt>
                <c:pt idx="5">
                  <c:v>Coahuila</c:v>
                </c:pt>
                <c:pt idx="6">
                  <c:v>Baja California</c:v>
                </c:pt>
                <c:pt idx="7">
                  <c:v>Tamaulipas</c:v>
                </c:pt>
                <c:pt idx="8">
                  <c:v>Chiapas</c:v>
                </c:pt>
                <c:pt idx="9">
                  <c:v>Chihuahua</c:v>
                </c:pt>
                <c:pt idx="10">
                  <c:v>Tlaxcala</c:v>
                </c:pt>
                <c:pt idx="11">
                  <c:v>Colima</c:v>
                </c:pt>
                <c:pt idx="12">
                  <c:v>Morelos</c:v>
                </c:pt>
                <c:pt idx="13">
                  <c:v>Oaxaca</c:v>
                </c:pt>
                <c:pt idx="14">
                  <c:v>Guerrero</c:v>
                </c:pt>
                <c:pt idx="15">
                  <c:v>Veracruz</c:v>
                </c:pt>
                <c:pt idx="16">
                  <c:v>Quintana Roo</c:v>
                </c:pt>
                <c:pt idx="17">
                  <c:v>Hidalgo</c:v>
                </c:pt>
                <c:pt idx="18">
                  <c:v>Puebla</c:v>
                </c:pt>
                <c:pt idx="19">
                  <c:v>Zacatecas</c:v>
                </c:pt>
                <c:pt idx="20">
                  <c:v>CDMX</c:v>
                </c:pt>
                <c:pt idx="21">
                  <c:v>Nuevo León</c:v>
                </c:pt>
                <c:pt idx="22">
                  <c:v>Jalisco</c:v>
                </c:pt>
                <c:pt idx="23">
                  <c:v>Nayarit</c:v>
                </c:pt>
                <c:pt idx="24">
                  <c:v>Guanajuato</c:v>
                </c:pt>
                <c:pt idx="25">
                  <c:v>Estado de México</c:v>
                </c:pt>
                <c:pt idx="26">
                  <c:v>Durango</c:v>
                </c:pt>
                <c:pt idx="27">
                  <c:v>Tabasco</c:v>
                </c:pt>
                <c:pt idx="28">
                  <c:v>Yucatán</c:v>
                </c:pt>
                <c:pt idx="29">
                  <c:v>San Luis Potosí</c:v>
                </c:pt>
                <c:pt idx="30">
                  <c:v>Aguascalientes</c:v>
                </c:pt>
                <c:pt idx="31">
                  <c:v>Querétaro</c:v>
                </c:pt>
              </c:strCache>
            </c:strRef>
          </c:cat>
          <c:val>
            <c:numRef>
              <c:f>'F30'!$C$7:$C$38</c:f>
              <c:numCache>
                <c:formatCode>0.00%</c:formatCode>
                <c:ptCount val="32"/>
                <c:pt idx="0">
                  <c:v>1.8634758728913292E-2</c:v>
                </c:pt>
                <c:pt idx="1">
                  <c:v>1.9398203651657786E-2</c:v>
                </c:pt>
                <c:pt idx="2">
                  <c:v>1.9907648987387727E-2</c:v>
                </c:pt>
                <c:pt idx="3">
                  <c:v>2.0205202938222477E-2</c:v>
                </c:pt>
                <c:pt idx="4">
                  <c:v>2.0784859665689881E-2</c:v>
                </c:pt>
                <c:pt idx="5">
                  <c:v>2.205614828654312E-2</c:v>
                </c:pt>
                <c:pt idx="6">
                  <c:v>2.2589242368699969E-2</c:v>
                </c:pt>
                <c:pt idx="7">
                  <c:v>2.2769911329659998E-2</c:v>
                </c:pt>
                <c:pt idx="8">
                  <c:v>2.2976740558772413E-2</c:v>
                </c:pt>
                <c:pt idx="9">
                  <c:v>2.2980073361752673E-2</c:v>
                </c:pt>
                <c:pt idx="10">
                  <c:v>2.3419432273929397E-2</c:v>
                </c:pt>
                <c:pt idx="11">
                  <c:v>2.4524564183835418E-2</c:v>
                </c:pt>
                <c:pt idx="12">
                  <c:v>2.548284304200843E-2</c:v>
                </c:pt>
                <c:pt idx="13">
                  <c:v>2.6797353589806283E-2</c:v>
                </c:pt>
                <c:pt idx="14">
                  <c:v>2.8646629141488411E-2</c:v>
                </c:pt>
                <c:pt idx="15">
                  <c:v>2.9433054229595523E-2</c:v>
                </c:pt>
                <c:pt idx="16">
                  <c:v>2.9873690394595087E-2</c:v>
                </c:pt>
                <c:pt idx="17">
                  <c:v>3.0078491096532378E-2</c:v>
                </c:pt>
                <c:pt idx="18">
                  <c:v>3.1320322805928447E-2</c:v>
                </c:pt>
                <c:pt idx="19">
                  <c:v>3.1598349003421511E-2</c:v>
                </c:pt>
                <c:pt idx="20">
                  <c:v>3.1923861052301383E-2</c:v>
                </c:pt>
                <c:pt idx="21">
                  <c:v>3.2051030036169159E-2</c:v>
                </c:pt>
                <c:pt idx="22">
                  <c:v>3.3326092108381333E-2</c:v>
                </c:pt>
                <c:pt idx="23">
                  <c:v>3.3411293017039823E-2</c:v>
                </c:pt>
                <c:pt idx="24">
                  <c:v>3.3706881456837756E-2</c:v>
                </c:pt>
                <c:pt idx="25">
                  <c:v>3.7641683335294385E-2</c:v>
                </c:pt>
                <c:pt idx="26">
                  <c:v>4.3099396882587904E-2</c:v>
                </c:pt>
                <c:pt idx="27">
                  <c:v>4.4126663897624541E-2</c:v>
                </c:pt>
                <c:pt idx="28">
                  <c:v>4.506045756371968E-2</c:v>
                </c:pt>
                <c:pt idx="29">
                  <c:v>4.5303823654594177E-2</c:v>
                </c:pt>
                <c:pt idx="30">
                  <c:v>4.8910206533836265E-2</c:v>
                </c:pt>
                <c:pt idx="31">
                  <c:v>5.0560120978172307E-2</c:v>
                </c:pt>
              </c:numCache>
            </c:numRef>
          </c:val>
          <c:extLst>
            <c:ext xmlns:c16="http://schemas.microsoft.com/office/drawing/2014/chart" uri="{C3380CC4-5D6E-409C-BE32-E72D297353CC}">
              <c16:uniqueId val="{00000007-651D-4B23-A7BC-C1B42544D38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'F30'!$B$40</c:f>
              <c:strCache>
                <c:ptCount val="1"/>
                <c:pt idx="0">
                  <c:v>Nacional</c:v>
                </c:pt>
              </c:strCache>
            </c:strRef>
          </c:tx>
          <c:spPr>
            <a:ln w="57150">
              <a:solidFill>
                <a:srgbClr val="FF6C37"/>
              </a:solidFill>
              <a:prstDash val="sysDot"/>
            </a:ln>
          </c:spPr>
          <c:marker>
            <c:symbol val="none"/>
          </c:marker>
          <c:dLbls>
            <c:dLbl>
              <c:idx val="0"/>
              <c:layout>
                <c:manualLayout>
                  <c:x val="-5.4158607350096803E-2"/>
                  <c:y val="0.23891400444992297"/>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51D-4B23-A7BC-C1B42544D382}"/>
                </c:ext>
              </c:extLst>
            </c:dLbl>
            <c:dLbl>
              <c:idx val="1"/>
              <c:delete val="1"/>
              <c:extLst>
                <c:ext xmlns:c15="http://schemas.microsoft.com/office/drawing/2012/chart" uri="{CE6537A1-D6FC-4f65-9D91-7224C49458BB}"/>
                <c:ext xmlns:c16="http://schemas.microsoft.com/office/drawing/2014/chart" uri="{C3380CC4-5D6E-409C-BE32-E72D297353CC}">
                  <c16:uniqueId val="{00000009-651D-4B23-A7BC-C1B42544D382}"/>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'F30'!$D$40:$D$41</c:f>
              <c:numCache>
                <c:formatCode>0.00%</c:formatCode>
                <c:ptCount val="2"/>
                <c:pt idx="0">
                  <c:v>3.0700000000000002E-2</c:v>
                </c:pt>
                <c:pt idx="1">
                  <c:v>3.0700000000000002E-2</c:v>
                </c:pt>
              </c:numCache>
            </c:numRef>
          </c:xVal>
          <c:yVal>
            <c:numRef>
              <c:f>'F30'!$C$40:$C$41</c:f>
              <c:numCache>
                <c:formatCode>General</c:formatCode>
                <c:ptCount val="2"/>
                <c:pt idx="0">
                  <c:v>1</c:v>
                </c:pt>
                <c:pt idx="1">
                  <c:v>0</c:v>
                </c:pt>
              </c:numCache>
            </c:numRef>
          </c:yVal>
          <c:smooth val="0"/>
          <c:extLst>
            <c:ext xmlns:c16="http://schemas.microsoft.com/office/drawing/2014/chart" uri="{C3380CC4-5D6E-409C-BE32-E72D297353CC}">
              <c16:uniqueId val="{0000000A-651D-4B23-A7BC-C1B42544D382}"/>
            </c:ext>
          </c:extLst>
        </c:ser>
        <c:dLbls>
          <c:showLegendKey val="0"/>
          <c:showVal val="0"/>
          <c:showCatName val="0"/>
          <c:showSerName val="0"/>
          <c:showPercent val="0"/>
          <c:showBubbleSize val="0"/>
        </c:dLbls>
        <c:axId val="454604320"/>
        <c:axId val="45460891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FD0C-4FBD-BB41-6288B80532F6}"/>
              </c:ext>
            </c:extLst>
          </c:dPt>
          <c:dPt>
            <c:idx val="15"/>
            <c:invertIfNegative val="0"/>
            <c:bubble3D val="0"/>
            <c:extLst>
              <c:ext xmlns:c16="http://schemas.microsoft.com/office/drawing/2014/chart" uri="{C3380CC4-5D6E-409C-BE32-E72D297353CC}">
                <c16:uniqueId val="{00000001-FD0C-4FBD-BB41-6288B80532F6}"/>
              </c:ext>
            </c:extLst>
          </c:dPt>
          <c:dPt>
            <c:idx val="25"/>
            <c:invertIfNegative val="0"/>
            <c:bubble3D val="0"/>
            <c:extLst>
              <c:ext xmlns:c16="http://schemas.microsoft.com/office/drawing/2014/chart" uri="{C3380CC4-5D6E-409C-BE32-E72D297353CC}">
                <c16:uniqueId val="{00000002-FD0C-4FBD-BB41-6288B80532F6}"/>
              </c:ext>
            </c:extLst>
          </c:dPt>
          <c:dPt>
            <c:idx val="29"/>
            <c:invertIfNegative val="0"/>
            <c:bubble3D val="0"/>
            <c:spPr>
              <a:solidFill>
                <a:srgbClr val="FBBB27"/>
              </a:solidFill>
              <a:ln>
                <a:noFill/>
              </a:ln>
              <a:effectLst/>
            </c:spPr>
            <c:extLst>
              <c:ext xmlns:c16="http://schemas.microsoft.com/office/drawing/2014/chart" uri="{C3380CC4-5D6E-409C-BE32-E72D297353CC}">
                <c16:uniqueId val="{00000004-FD0C-4FBD-BB41-6288B80532F6}"/>
              </c:ext>
            </c:extLst>
          </c:dPt>
          <c:dPt>
            <c:idx val="30"/>
            <c:invertIfNegative val="0"/>
            <c:bubble3D val="0"/>
            <c:extLst>
              <c:ext xmlns:c16="http://schemas.microsoft.com/office/drawing/2014/chart" uri="{C3380CC4-5D6E-409C-BE32-E72D297353CC}">
                <c16:uniqueId val="{00000005-FD0C-4FBD-BB41-6288B80532F6}"/>
              </c:ext>
            </c:extLst>
          </c:dPt>
          <c:dPt>
            <c:idx val="31"/>
            <c:invertIfNegative val="0"/>
            <c:bubble3D val="0"/>
            <c:extLst>
              <c:ext xmlns:c16="http://schemas.microsoft.com/office/drawing/2014/chart" uri="{C3380CC4-5D6E-409C-BE32-E72D297353CC}">
                <c16:uniqueId val="{00000006-FD0C-4FBD-BB41-6288B80532F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Nayarit</c:v>
                </c:pt>
                <c:pt idx="1">
                  <c:v>Sinaloa</c:v>
                </c:pt>
                <c:pt idx="2">
                  <c:v>Estado de México</c:v>
                </c:pt>
                <c:pt idx="3">
                  <c:v>Hidalgo</c:v>
                </c:pt>
                <c:pt idx="4">
                  <c:v>Oaxaca</c:v>
                </c:pt>
                <c:pt idx="5">
                  <c:v>Guerrero</c:v>
                </c:pt>
                <c:pt idx="6">
                  <c:v>Michoacán</c:v>
                </c:pt>
                <c:pt idx="7">
                  <c:v>Durango</c:v>
                </c:pt>
                <c:pt idx="8">
                  <c:v>Quintana Roo</c:v>
                </c:pt>
                <c:pt idx="9">
                  <c:v>Chiapas</c:v>
                </c:pt>
                <c:pt idx="10">
                  <c:v>Chihuahua</c:v>
                </c:pt>
                <c:pt idx="11">
                  <c:v>CDMX</c:v>
                </c:pt>
                <c:pt idx="12">
                  <c:v>Baja California</c:v>
                </c:pt>
                <c:pt idx="13">
                  <c:v>Tlaxcala</c:v>
                </c:pt>
                <c:pt idx="14">
                  <c:v>Colima</c:v>
                </c:pt>
                <c:pt idx="15">
                  <c:v>Morelos</c:v>
                </c:pt>
                <c:pt idx="16">
                  <c:v>Campeche</c:v>
                </c:pt>
                <c:pt idx="17">
                  <c:v>Nuevo León</c:v>
                </c:pt>
                <c:pt idx="18">
                  <c:v>Sonora</c:v>
                </c:pt>
                <c:pt idx="19">
                  <c:v>Veracruz</c:v>
                </c:pt>
                <c:pt idx="20">
                  <c:v>Tamaulipas</c:v>
                </c:pt>
                <c:pt idx="21">
                  <c:v>Aguascalientes</c:v>
                </c:pt>
                <c:pt idx="22">
                  <c:v>Querétaro</c:v>
                </c:pt>
                <c:pt idx="23">
                  <c:v>Guanajuato</c:v>
                </c:pt>
                <c:pt idx="24">
                  <c:v>Coahuila</c:v>
                </c:pt>
                <c:pt idx="25">
                  <c:v>Tabasco</c:v>
                </c:pt>
                <c:pt idx="26">
                  <c:v>Baja California Sur</c:v>
                </c:pt>
                <c:pt idx="27">
                  <c:v>Puebla</c:v>
                </c:pt>
                <c:pt idx="28">
                  <c:v>Zacatecas</c:v>
                </c:pt>
                <c:pt idx="29">
                  <c:v>Jalisco</c:v>
                </c:pt>
                <c:pt idx="30">
                  <c:v>San Luis Potosí</c:v>
                </c:pt>
                <c:pt idx="31">
                  <c:v>Yucatán</c:v>
                </c:pt>
              </c:strCache>
            </c:strRef>
          </c:cat>
          <c:val>
            <c:numRef>
              <c:f>'F31'!$C$7:$C$38</c:f>
              <c:numCache>
                <c:formatCode>0.00%</c:formatCode>
                <c:ptCount val="32"/>
                <c:pt idx="0">
                  <c:v>3.1334182656306275E-2</c:v>
                </c:pt>
                <c:pt idx="1">
                  <c:v>3.4627022504159388E-2</c:v>
                </c:pt>
                <c:pt idx="2">
                  <c:v>3.5542634520698169E-2</c:v>
                </c:pt>
                <c:pt idx="3">
                  <c:v>3.7218573657146203E-2</c:v>
                </c:pt>
                <c:pt idx="4">
                  <c:v>4.1216373814336738E-2</c:v>
                </c:pt>
                <c:pt idx="5">
                  <c:v>4.5011230929298707E-2</c:v>
                </c:pt>
                <c:pt idx="6">
                  <c:v>4.5021961932649956E-2</c:v>
                </c:pt>
                <c:pt idx="7">
                  <c:v>4.6045455885387332E-2</c:v>
                </c:pt>
                <c:pt idx="8">
                  <c:v>4.6946616995962476E-2</c:v>
                </c:pt>
                <c:pt idx="9">
                  <c:v>4.6947117265117688E-2</c:v>
                </c:pt>
                <c:pt idx="10">
                  <c:v>4.9017242876578715E-2</c:v>
                </c:pt>
                <c:pt idx="11">
                  <c:v>4.9656598766877336E-2</c:v>
                </c:pt>
                <c:pt idx="12">
                  <c:v>5.0924893057724629E-2</c:v>
                </c:pt>
                <c:pt idx="13">
                  <c:v>5.5362549491499102E-2</c:v>
                </c:pt>
                <c:pt idx="14">
                  <c:v>5.6429330499468522E-2</c:v>
                </c:pt>
                <c:pt idx="15">
                  <c:v>5.6606016184467256E-2</c:v>
                </c:pt>
                <c:pt idx="16">
                  <c:v>5.7426803721927211E-2</c:v>
                </c:pt>
                <c:pt idx="17">
                  <c:v>5.8534532536039574E-2</c:v>
                </c:pt>
                <c:pt idx="18">
                  <c:v>5.9057840454231014E-2</c:v>
                </c:pt>
                <c:pt idx="19">
                  <c:v>5.967309099780449E-2</c:v>
                </c:pt>
                <c:pt idx="20">
                  <c:v>6.0312442063561678E-2</c:v>
                </c:pt>
                <c:pt idx="21">
                  <c:v>6.4925954793452867E-2</c:v>
                </c:pt>
                <c:pt idx="22">
                  <c:v>6.5241076027098721E-2</c:v>
                </c:pt>
                <c:pt idx="23">
                  <c:v>6.5842206593061281E-2</c:v>
                </c:pt>
                <c:pt idx="24">
                  <c:v>6.695361071257766E-2</c:v>
                </c:pt>
                <c:pt idx="25">
                  <c:v>6.7985862979648815E-2</c:v>
                </c:pt>
                <c:pt idx="26">
                  <c:v>7.015825942608811E-2</c:v>
                </c:pt>
                <c:pt idx="27">
                  <c:v>7.0414132861211565E-2</c:v>
                </c:pt>
                <c:pt idx="28">
                  <c:v>7.0745018159457329E-2</c:v>
                </c:pt>
                <c:pt idx="29">
                  <c:v>7.1210877974446252E-2</c:v>
                </c:pt>
                <c:pt idx="30">
                  <c:v>8.2434738761103299E-2</c:v>
                </c:pt>
                <c:pt idx="31">
                  <c:v>8.7911873849480404E-2</c:v>
                </c:pt>
              </c:numCache>
            </c:numRef>
          </c:val>
          <c:extLst>
            <c:ext xmlns:c16="http://schemas.microsoft.com/office/drawing/2014/chart" uri="{C3380CC4-5D6E-409C-BE32-E72D297353CC}">
              <c16:uniqueId val="{00000007-FD0C-4FBD-BB41-6288B80532F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08-FD0C-4FBD-BB41-6288B80532F6}"/>
              </c:ext>
            </c:extLst>
          </c:dPt>
          <c:dLbls>
            <c:dLbl>
              <c:idx val="0"/>
              <c:layout>
                <c:manualLayout>
                  <c:x val="-6.2893081761006289E-2"/>
                  <c:y val="0.241068631274579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D0C-4FBD-BB41-6288B80532F6}"/>
                </c:ext>
              </c:extLst>
            </c:dLbl>
            <c:dLbl>
              <c:idx val="1"/>
              <c:delete val="1"/>
              <c:extLst>
                <c:ext xmlns:c15="http://schemas.microsoft.com/office/drawing/2012/chart" uri="{CE6537A1-D6FC-4f65-9D91-7224C49458BB}"/>
                <c:ext xmlns:c16="http://schemas.microsoft.com/office/drawing/2014/chart" uri="{C3380CC4-5D6E-409C-BE32-E72D297353CC}">
                  <c16:uniqueId val="{00000009-FD0C-4FBD-BB41-6288B80532F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'F31'!$D$40:$D$41</c:f>
              <c:numCache>
                <c:formatCode>0.00%</c:formatCode>
                <c:ptCount val="2"/>
                <c:pt idx="0">
                  <c:v>5.5599999999999997E-2</c:v>
                </c:pt>
                <c:pt idx="1">
                  <c:v>5.5599999999999997E-2</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0A-FD0C-4FBD-BB41-6288B80532F6}"/>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'F32'!$B$7</c:f>
              <c:strCache>
                <c:ptCount val="1"/>
                <c:pt idx="0">
                  <c:v>dic-19</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318C-4B68-A67C-003BF20FA3B9}"/>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'F32'!$C$6:$E$6</c:f>
              <c:strCache>
                <c:ptCount val="3"/>
                <c:pt idx="0">
                  <c:v>Regular</c:v>
                </c:pt>
                <c:pt idx="1">
                  <c:v>Premium</c:v>
                </c:pt>
                <c:pt idx="2">
                  <c:v>Diésel</c:v>
                </c:pt>
              </c:strCache>
            </c:strRef>
          </c:cat>
          <c:val>
            <c:numRef>
              <c:f>'F32'!$C$7:$E$7</c:f>
              <c:numCache>
                <c:formatCode>0.00</c:formatCode>
                <c:ptCount val="3"/>
                <c:pt idx="0">
                  <c:v>20.573951974496968</c:v>
                </c:pt>
                <c:pt idx="1">
                  <c:v>21.868056654667718</c:v>
                </c:pt>
                <c:pt idx="2">
                  <c:v>21.543332544647299</c:v>
                </c:pt>
              </c:numCache>
            </c:numRef>
          </c:val>
          <c:extLst>
            <c:ext xmlns:c16="http://schemas.microsoft.com/office/drawing/2014/chart" uri="{C3380CC4-5D6E-409C-BE32-E72D297353CC}">
              <c16:uniqueId val="{00000002-318C-4B68-A67C-003BF20FA3B9}"/>
            </c:ext>
          </c:extLst>
        </c:ser>
        <c:ser>
          <c:idx val="1"/>
          <c:order val="1"/>
          <c:tx>
            <c:strRef>
              <c:f>'F32'!$B$8</c:f>
              <c:strCache>
                <c:ptCount val="1"/>
                <c:pt idx="0">
                  <c:v>ene-20</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318C-4B68-A67C-003BF20FA3B9}"/>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'F32'!$C$6:$E$6</c:f>
              <c:strCache>
                <c:ptCount val="3"/>
                <c:pt idx="0">
                  <c:v>Regular</c:v>
                </c:pt>
                <c:pt idx="1">
                  <c:v>Premium</c:v>
                </c:pt>
                <c:pt idx="2">
                  <c:v>Diésel</c:v>
                </c:pt>
              </c:strCache>
            </c:strRef>
          </c:cat>
          <c:val>
            <c:numRef>
              <c:f>'F32'!$C$8:$E$8</c:f>
              <c:numCache>
                <c:formatCode>0.00</c:formatCode>
                <c:ptCount val="3"/>
                <c:pt idx="0">
                  <c:v>20.580148468834771</c:v>
                </c:pt>
                <c:pt idx="1">
                  <c:v>21.814290220342109</c:v>
                </c:pt>
                <c:pt idx="2">
                  <c:v>21.50321853707154</c:v>
                </c:pt>
              </c:numCache>
            </c:numRef>
          </c:val>
          <c:extLst>
            <c:ext xmlns:c16="http://schemas.microsoft.com/office/drawing/2014/chart" uri="{C3380CC4-5D6E-409C-BE32-E72D297353CC}">
              <c16:uniqueId val="{00000004-318C-4B68-A67C-003BF20FA3B9}"/>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5"/>
          <c:min val="16.5"/>
        </c:scaling>
        <c:delete val="1"/>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443366090866548"/>
          <c:y val="2.5507246376811593E-2"/>
          <c:w val="0.69388675252802701"/>
          <c:h val="0.94898550724637676"/>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602-469F-8B1F-C4F830301D91}"/>
              </c:ext>
            </c:extLst>
          </c:dPt>
          <c:dPt>
            <c:idx val="1"/>
            <c:invertIfNegative val="0"/>
            <c:bubble3D val="0"/>
            <c:extLst>
              <c:ext xmlns:c16="http://schemas.microsoft.com/office/drawing/2014/chart" uri="{C3380CC4-5D6E-409C-BE32-E72D297353CC}">
                <c16:uniqueId val="{00000003-F602-469F-8B1F-C4F830301D91}"/>
              </c:ext>
            </c:extLst>
          </c:dPt>
          <c:dPt>
            <c:idx val="2"/>
            <c:invertIfNegative val="0"/>
            <c:bubble3D val="0"/>
            <c:extLst>
              <c:ext xmlns:c16="http://schemas.microsoft.com/office/drawing/2014/chart" uri="{C3380CC4-5D6E-409C-BE32-E72D297353CC}">
                <c16:uniqueId val="{00000005-F602-469F-8B1F-C4F830301D91}"/>
              </c:ext>
            </c:extLst>
          </c:dPt>
          <c:dPt>
            <c:idx val="3"/>
            <c:invertIfNegative val="0"/>
            <c:bubble3D val="0"/>
            <c:extLst>
              <c:ext xmlns:c16="http://schemas.microsoft.com/office/drawing/2014/chart" uri="{C3380CC4-5D6E-409C-BE32-E72D297353CC}">
                <c16:uniqueId val="{00000007-F602-469F-8B1F-C4F830301D91}"/>
              </c:ext>
            </c:extLst>
          </c:dPt>
          <c:dPt>
            <c:idx val="4"/>
            <c:invertIfNegative val="0"/>
            <c:bubble3D val="0"/>
            <c:extLst>
              <c:ext xmlns:c16="http://schemas.microsoft.com/office/drawing/2014/chart" uri="{C3380CC4-5D6E-409C-BE32-E72D297353CC}">
                <c16:uniqueId val="{00000009-F602-469F-8B1F-C4F830301D91}"/>
              </c:ext>
            </c:extLst>
          </c:dPt>
          <c:dPt>
            <c:idx val="5"/>
            <c:invertIfNegative val="0"/>
            <c:bubble3D val="0"/>
            <c:extLst>
              <c:ext xmlns:c16="http://schemas.microsoft.com/office/drawing/2014/chart" uri="{C3380CC4-5D6E-409C-BE32-E72D297353CC}">
                <c16:uniqueId val="{0000000B-F602-469F-8B1F-C4F830301D91}"/>
              </c:ext>
            </c:extLst>
          </c:dPt>
          <c:dPt>
            <c:idx val="6"/>
            <c:invertIfNegative val="0"/>
            <c:bubble3D val="0"/>
            <c:extLst>
              <c:ext xmlns:c16="http://schemas.microsoft.com/office/drawing/2014/chart" uri="{C3380CC4-5D6E-409C-BE32-E72D297353CC}">
                <c16:uniqueId val="{0000000D-F602-469F-8B1F-C4F830301D91}"/>
              </c:ext>
            </c:extLst>
          </c:dPt>
          <c:dPt>
            <c:idx val="7"/>
            <c:invertIfNegative val="0"/>
            <c:bubble3D val="0"/>
            <c:extLst>
              <c:ext xmlns:c16="http://schemas.microsoft.com/office/drawing/2014/chart" uri="{C3380CC4-5D6E-409C-BE32-E72D297353CC}">
                <c16:uniqueId val="{0000000F-F602-469F-8B1F-C4F830301D91}"/>
              </c:ext>
            </c:extLst>
          </c:dPt>
          <c:dPt>
            <c:idx val="8"/>
            <c:invertIfNegative val="0"/>
            <c:bubble3D val="0"/>
            <c:extLst>
              <c:ext xmlns:c16="http://schemas.microsoft.com/office/drawing/2014/chart" uri="{C3380CC4-5D6E-409C-BE32-E72D297353CC}">
                <c16:uniqueId val="{00000011-F602-469F-8B1F-C4F830301D91}"/>
              </c:ext>
            </c:extLst>
          </c:dPt>
          <c:dPt>
            <c:idx val="9"/>
            <c:invertIfNegative val="0"/>
            <c:bubble3D val="0"/>
            <c:extLst>
              <c:ext xmlns:c16="http://schemas.microsoft.com/office/drawing/2014/chart" uri="{C3380CC4-5D6E-409C-BE32-E72D297353CC}">
                <c16:uniqueId val="{00000013-F602-469F-8B1F-C4F830301D91}"/>
              </c:ext>
            </c:extLst>
          </c:dPt>
          <c:dPt>
            <c:idx val="10"/>
            <c:invertIfNegative val="0"/>
            <c:bubble3D val="0"/>
            <c:extLst>
              <c:ext xmlns:c16="http://schemas.microsoft.com/office/drawing/2014/chart" uri="{C3380CC4-5D6E-409C-BE32-E72D297353CC}">
                <c16:uniqueId val="{00000015-F602-469F-8B1F-C4F830301D91}"/>
              </c:ext>
            </c:extLst>
          </c:dPt>
          <c:dPt>
            <c:idx val="11"/>
            <c:invertIfNegative val="0"/>
            <c:bubble3D val="0"/>
            <c:extLst>
              <c:ext xmlns:c16="http://schemas.microsoft.com/office/drawing/2014/chart" uri="{C3380CC4-5D6E-409C-BE32-E72D297353CC}">
                <c16:uniqueId val="{00000017-F602-469F-8B1F-C4F830301D91}"/>
              </c:ext>
            </c:extLst>
          </c:dPt>
          <c:dPt>
            <c:idx val="12"/>
            <c:invertIfNegative val="0"/>
            <c:bubble3D val="0"/>
            <c:spPr>
              <a:solidFill>
                <a:srgbClr val="FBBB27"/>
              </a:solidFill>
              <a:ln>
                <a:noFill/>
              </a:ln>
              <a:effectLst/>
            </c:spPr>
            <c:extLst>
              <c:ext xmlns:c16="http://schemas.microsoft.com/office/drawing/2014/chart" uri="{C3380CC4-5D6E-409C-BE32-E72D297353CC}">
                <c16:uniqueId val="{00000019-F602-469F-8B1F-C4F830301D91}"/>
              </c:ext>
            </c:extLst>
          </c:dPt>
          <c:dPt>
            <c:idx val="13"/>
            <c:invertIfNegative val="0"/>
            <c:bubble3D val="0"/>
            <c:extLst>
              <c:ext xmlns:c16="http://schemas.microsoft.com/office/drawing/2014/chart" uri="{C3380CC4-5D6E-409C-BE32-E72D297353CC}">
                <c16:uniqueId val="{0000001B-F602-469F-8B1F-C4F830301D91}"/>
              </c:ext>
            </c:extLst>
          </c:dPt>
          <c:dPt>
            <c:idx val="14"/>
            <c:invertIfNegative val="0"/>
            <c:bubble3D val="0"/>
            <c:spPr>
              <a:solidFill>
                <a:srgbClr val="95682B"/>
              </a:solidFill>
              <a:ln>
                <a:noFill/>
              </a:ln>
              <a:effectLst/>
            </c:spPr>
            <c:extLst>
              <c:ext xmlns:c16="http://schemas.microsoft.com/office/drawing/2014/chart" uri="{C3380CC4-5D6E-409C-BE32-E72D297353CC}">
                <c16:uniqueId val="{0000001D-F602-469F-8B1F-C4F830301D91}"/>
              </c:ext>
            </c:extLst>
          </c:dPt>
          <c:dPt>
            <c:idx val="15"/>
            <c:invertIfNegative val="0"/>
            <c:bubble3D val="0"/>
            <c:extLst>
              <c:ext xmlns:c16="http://schemas.microsoft.com/office/drawing/2014/chart" uri="{C3380CC4-5D6E-409C-BE32-E72D297353CC}">
                <c16:uniqueId val="{0000001F-F602-469F-8B1F-C4F830301D91}"/>
              </c:ext>
            </c:extLst>
          </c:dPt>
          <c:dPt>
            <c:idx val="16"/>
            <c:invertIfNegative val="0"/>
            <c:bubble3D val="0"/>
            <c:extLst>
              <c:ext xmlns:c16="http://schemas.microsoft.com/office/drawing/2014/chart" uri="{C3380CC4-5D6E-409C-BE32-E72D297353CC}">
                <c16:uniqueId val="{00000021-F602-469F-8B1F-C4F830301D91}"/>
              </c:ext>
            </c:extLst>
          </c:dPt>
          <c:dPt>
            <c:idx val="17"/>
            <c:invertIfNegative val="0"/>
            <c:bubble3D val="0"/>
            <c:extLst>
              <c:ext xmlns:c16="http://schemas.microsoft.com/office/drawing/2014/chart" uri="{C3380CC4-5D6E-409C-BE32-E72D297353CC}">
                <c16:uniqueId val="{00000023-F602-469F-8B1F-C4F830301D9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'F4'!$B$8:$B$40</c:f>
              <c:strCache>
                <c:ptCount val="33"/>
                <c:pt idx="0">
                  <c:v>Tabasco</c:v>
                </c:pt>
                <c:pt idx="1">
                  <c:v>Tlaxcala</c:v>
                </c:pt>
                <c:pt idx="2">
                  <c:v>Oaxaca</c:v>
                </c:pt>
                <c:pt idx="3">
                  <c:v>Colima</c:v>
                </c:pt>
                <c:pt idx="4">
                  <c:v>Nuevo León</c:v>
                </c:pt>
                <c:pt idx="5">
                  <c:v>Morelos</c:v>
                </c:pt>
                <c:pt idx="6">
                  <c:v>Zacatecas</c:v>
                </c:pt>
                <c:pt idx="7">
                  <c:v>Nayarit</c:v>
                </c:pt>
                <c:pt idx="8">
                  <c:v>Hidalgo</c:v>
                </c:pt>
                <c:pt idx="9">
                  <c:v>Michoacán</c:v>
                </c:pt>
                <c:pt idx="10">
                  <c:v>Aguascalientes</c:v>
                </c:pt>
                <c:pt idx="11">
                  <c:v>Puebla</c:v>
                </c:pt>
                <c:pt idx="12">
                  <c:v>Jalisco</c:v>
                </c:pt>
                <c:pt idx="13">
                  <c:v>Baja California</c:v>
                </c:pt>
                <c:pt idx="14">
                  <c:v>Nacional</c:v>
                </c:pt>
                <c:pt idx="15">
                  <c:v>Estado de México</c:v>
                </c:pt>
                <c:pt idx="16">
                  <c:v>Quintana Roo</c:v>
                </c:pt>
                <c:pt idx="17">
                  <c:v>Querétaro</c:v>
                </c:pt>
                <c:pt idx="18">
                  <c:v>Veracruz</c:v>
                </c:pt>
                <c:pt idx="19">
                  <c:v>Sonora</c:v>
                </c:pt>
                <c:pt idx="20">
                  <c:v>Guerrero</c:v>
                </c:pt>
                <c:pt idx="21">
                  <c:v>Campeche</c:v>
                </c:pt>
                <c:pt idx="22">
                  <c:v>Guanajuato</c:v>
                </c:pt>
                <c:pt idx="23">
                  <c:v>Chiapas</c:v>
                </c:pt>
                <c:pt idx="24">
                  <c:v>Yucatán</c:v>
                </c:pt>
                <c:pt idx="25">
                  <c:v>Chihuahua</c:v>
                </c:pt>
                <c:pt idx="26">
                  <c:v>San Luis Potosí</c:v>
                </c:pt>
                <c:pt idx="27">
                  <c:v>Tamaulipas</c:v>
                </c:pt>
                <c:pt idx="28">
                  <c:v>Durango</c:v>
                </c:pt>
                <c:pt idx="29">
                  <c:v>Ciudad de México</c:v>
                </c:pt>
                <c:pt idx="30">
                  <c:v>Coahuila</c:v>
                </c:pt>
                <c:pt idx="31">
                  <c:v>Sinaloa</c:v>
                </c:pt>
                <c:pt idx="32">
                  <c:v>Baja California Sur</c:v>
                </c:pt>
              </c:strCache>
            </c:strRef>
          </c:cat>
          <c:val>
            <c:numRef>
              <c:f>'F4'!$C$8:$C$40</c:f>
              <c:numCache>
                <c:formatCode>0.00%</c:formatCode>
                <c:ptCount val="33"/>
                <c:pt idx="0">
                  <c:v>-0.14982190728187561</c:v>
                </c:pt>
                <c:pt idx="1">
                  <c:v>-8.0176867544651031E-2</c:v>
                </c:pt>
                <c:pt idx="2">
                  <c:v>-4.5616950839757919E-2</c:v>
                </c:pt>
                <c:pt idx="3">
                  <c:v>-2.8541481122374535E-2</c:v>
                </c:pt>
                <c:pt idx="4">
                  <c:v>-2.6544470340013504E-2</c:v>
                </c:pt>
                <c:pt idx="5">
                  <c:v>-2.6103632524609566E-2</c:v>
                </c:pt>
                <c:pt idx="6">
                  <c:v>-2.4108737707138062E-2</c:v>
                </c:pt>
                <c:pt idx="7">
                  <c:v>-2.2178655490279198E-2</c:v>
                </c:pt>
                <c:pt idx="8">
                  <c:v>1.6527493426110595E-4</c:v>
                </c:pt>
                <c:pt idx="9">
                  <c:v>2.2456029546447098E-4</c:v>
                </c:pt>
                <c:pt idx="10">
                  <c:v>1.1708126403391361E-3</c:v>
                </c:pt>
                <c:pt idx="11">
                  <c:v>6.2688332982361317E-3</c:v>
                </c:pt>
                <c:pt idx="12">
                  <c:v>6.461715791374445E-3</c:v>
                </c:pt>
                <c:pt idx="13">
                  <c:v>1.2083430774509907E-2</c:v>
                </c:pt>
                <c:pt idx="14">
                  <c:v>1.4907877892255783E-2</c:v>
                </c:pt>
                <c:pt idx="15">
                  <c:v>1.4963810332119465E-2</c:v>
                </c:pt>
                <c:pt idx="16">
                  <c:v>1.9232986494898796E-2</c:v>
                </c:pt>
                <c:pt idx="17">
                  <c:v>2.1250579506158829E-2</c:v>
                </c:pt>
                <c:pt idx="18">
                  <c:v>2.2282468155026436E-2</c:v>
                </c:pt>
                <c:pt idx="19">
                  <c:v>2.7178382501006126E-2</c:v>
                </c:pt>
                <c:pt idx="20">
                  <c:v>2.9801005497574806E-2</c:v>
                </c:pt>
                <c:pt idx="21">
                  <c:v>3.4143771976232529E-2</c:v>
                </c:pt>
                <c:pt idx="22">
                  <c:v>3.4632649272680283E-2</c:v>
                </c:pt>
                <c:pt idx="23">
                  <c:v>3.8287878036499023E-2</c:v>
                </c:pt>
                <c:pt idx="24">
                  <c:v>4.1949212551116943E-2</c:v>
                </c:pt>
                <c:pt idx="25">
                  <c:v>4.6481601893901825E-2</c:v>
                </c:pt>
                <c:pt idx="26">
                  <c:v>4.9360722303390503E-2</c:v>
                </c:pt>
                <c:pt idx="27">
                  <c:v>5.2979450672864914E-2</c:v>
                </c:pt>
                <c:pt idx="28">
                  <c:v>5.5527377873659134E-2</c:v>
                </c:pt>
                <c:pt idx="29">
                  <c:v>5.9273231774568558E-2</c:v>
                </c:pt>
                <c:pt idx="30">
                  <c:v>6.6029757261276245E-2</c:v>
                </c:pt>
                <c:pt idx="31">
                  <c:v>7.7531851828098297E-2</c:v>
                </c:pt>
                <c:pt idx="32">
                  <c:v>8.0774098634719849E-2</c:v>
                </c:pt>
              </c:numCache>
            </c:numRef>
          </c:val>
          <c:extLst>
            <c:ext xmlns:c16="http://schemas.microsoft.com/office/drawing/2014/chart" uri="{C3380CC4-5D6E-409C-BE32-E72D297353CC}">
              <c16:uniqueId val="{00000024-F602-469F-8B1F-C4F830301D91}"/>
            </c:ext>
          </c:extLst>
        </c:ser>
        <c:dLbls>
          <c:showLegendKey val="0"/>
          <c:showVal val="0"/>
          <c:showCatName val="0"/>
          <c:showSerName val="0"/>
          <c:showPercent val="0"/>
          <c:showBubbleSize val="0"/>
        </c:dLbls>
        <c:gapWidth val="75"/>
        <c:axId val="177666688"/>
        <c:axId val="177537408"/>
      </c:barChart>
      <c:catAx>
        <c:axId val="1776666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7537408"/>
        <c:crosses val="autoZero"/>
        <c:auto val="1"/>
        <c:lblAlgn val="ctr"/>
        <c:lblOffset val="100"/>
        <c:noMultiLvlLbl val="0"/>
      </c:catAx>
      <c:valAx>
        <c:axId val="177537408"/>
        <c:scaling>
          <c:orientation val="minMax"/>
        </c:scaling>
        <c:delete val="1"/>
        <c:axPos val="b"/>
        <c:numFmt formatCode="0.00%" sourceLinked="1"/>
        <c:majorTickMark val="none"/>
        <c:minorTickMark val="none"/>
        <c:tickLblPos val="nextTo"/>
        <c:crossAx val="177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'F33'!$I$7</c:f>
              <c:strCache>
                <c:ptCount val="1"/>
                <c:pt idx="0">
                  <c:v>Jalisco</c:v>
                </c:pt>
              </c:strCache>
            </c:strRef>
          </c:tx>
          <c:spPr>
            <a:solidFill>
              <a:srgbClr val="AFB7BC"/>
            </a:solidFill>
          </c:spPr>
          <c:invertIfNegative val="0"/>
          <c:dPt>
            <c:idx val="0"/>
            <c:invertIfNegative val="0"/>
            <c:bubble3D val="0"/>
            <c:spPr>
              <a:solidFill>
                <a:srgbClr val="303233"/>
              </a:solidFill>
            </c:spPr>
            <c:extLst>
              <c:ext xmlns:c16="http://schemas.microsoft.com/office/drawing/2014/chart" uri="{C3380CC4-5D6E-409C-BE32-E72D297353CC}">
                <c16:uniqueId val="{00000001-B0E4-45C4-B119-216688AD9BDE}"/>
              </c:ext>
            </c:extLst>
          </c:dPt>
          <c:dPt>
            <c:idx val="10"/>
            <c:invertIfNegative val="0"/>
            <c:bubble3D val="0"/>
            <c:extLst>
              <c:ext xmlns:c16="http://schemas.microsoft.com/office/drawing/2014/chart" uri="{C3380CC4-5D6E-409C-BE32-E72D297353CC}">
                <c16:uniqueId val="{00000002-B0E4-45C4-B119-216688AD9BDE}"/>
              </c:ext>
            </c:extLst>
          </c:dPt>
          <c:dPt>
            <c:idx val="11"/>
            <c:invertIfNegative val="0"/>
            <c:bubble3D val="0"/>
            <c:extLst>
              <c:ext xmlns:c16="http://schemas.microsoft.com/office/drawing/2014/chart" uri="{C3380CC4-5D6E-409C-BE32-E72D297353CC}">
                <c16:uniqueId val="{00000003-B0E4-45C4-B119-216688AD9BDE}"/>
              </c:ext>
            </c:extLst>
          </c:dPt>
          <c:dPt>
            <c:idx val="12"/>
            <c:invertIfNegative val="0"/>
            <c:bubble3D val="0"/>
            <c:spPr>
              <a:solidFill>
                <a:srgbClr val="303233"/>
              </a:solidFill>
            </c:spPr>
            <c:extLst>
              <c:ext xmlns:c16="http://schemas.microsoft.com/office/drawing/2014/chart" uri="{C3380CC4-5D6E-409C-BE32-E72D297353CC}">
                <c16:uniqueId val="{00000005-B0E4-45C4-B119-216688AD9BDE}"/>
              </c:ext>
            </c:extLst>
          </c:dPt>
          <c:dPt>
            <c:idx val="22"/>
            <c:invertIfNegative val="0"/>
            <c:bubble3D val="0"/>
            <c:extLst>
              <c:ext xmlns:c16="http://schemas.microsoft.com/office/drawing/2014/chart" uri="{C3380CC4-5D6E-409C-BE32-E72D297353CC}">
                <c16:uniqueId val="{00000006-B0E4-45C4-B119-216688AD9BDE}"/>
              </c:ext>
            </c:extLst>
          </c:dPt>
          <c:dPt>
            <c:idx val="23"/>
            <c:invertIfNegative val="0"/>
            <c:bubble3D val="0"/>
            <c:extLst>
              <c:ext xmlns:c16="http://schemas.microsoft.com/office/drawing/2014/chart" uri="{C3380CC4-5D6E-409C-BE32-E72D297353CC}">
                <c16:uniqueId val="{00000007-B0E4-45C4-B119-216688AD9BDE}"/>
              </c:ext>
            </c:extLst>
          </c:dPt>
          <c:dPt>
            <c:idx val="24"/>
            <c:invertIfNegative val="0"/>
            <c:bubble3D val="0"/>
            <c:spPr>
              <a:solidFill>
                <a:srgbClr val="303233"/>
              </a:solidFill>
            </c:spPr>
            <c:extLst>
              <c:ext xmlns:c16="http://schemas.microsoft.com/office/drawing/2014/chart" uri="{C3380CC4-5D6E-409C-BE32-E72D297353CC}">
                <c16:uniqueId val="{00000009-B0E4-45C4-B119-216688AD9BDE}"/>
              </c:ext>
            </c:extLst>
          </c:dPt>
          <c:dPt>
            <c:idx val="29"/>
            <c:invertIfNegative val="0"/>
            <c:bubble3D val="0"/>
            <c:extLst>
              <c:ext xmlns:c16="http://schemas.microsoft.com/office/drawing/2014/chart" uri="{C3380CC4-5D6E-409C-BE32-E72D297353CC}">
                <c16:uniqueId val="{0000000A-B0E4-45C4-B119-216688AD9BDE}"/>
              </c:ext>
            </c:extLst>
          </c:dPt>
          <c:dPt>
            <c:idx val="30"/>
            <c:invertIfNegative val="0"/>
            <c:bubble3D val="0"/>
            <c:extLst>
              <c:ext xmlns:c16="http://schemas.microsoft.com/office/drawing/2014/chart" uri="{C3380CC4-5D6E-409C-BE32-E72D297353CC}">
                <c16:uniqueId val="{0000000B-B0E4-45C4-B119-216688AD9BDE}"/>
              </c:ext>
            </c:extLst>
          </c:dPt>
          <c:dPt>
            <c:idx val="31"/>
            <c:invertIfNegative val="0"/>
            <c:bubble3D val="0"/>
            <c:extLst>
              <c:ext xmlns:c16="http://schemas.microsoft.com/office/drawing/2014/chart" uri="{C3380CC4-5D6E-409C-BE32-E72D297353CC}">
                <c16:uniqueId val="{0000000C-B0E4-45C4-B119-216688AD9BDE}"/>
              </c:ext>
            </c:extLst>
          </c:dPt>
          <c:dPt>
            <c:idx val="32"/>
            <c:invertIfNegative val="0"/>
            <c:bubble3D val="0"/>
            <c:extLst>
              <c:ext xmlns:c16="http://schemas.microsoft.com/office/drawing/2014/chart" uri="{C3380CC4-5D6E-409C-BE32-E72D297353CC}">
                <c16:uniqueId val="{0000000D-B0E4-45C4-B119-216688AD9BDE}"/>
              </c:ext>
            </c:extLst>
          </c:dPt>
          <c:dPt>
            <c:idx val="33"/>
            <c:invertIfNegative val="0"/>
            <c:bubble3D val="0"/>
            <c:extLst>
              <c:ext xmlns:c16="http://schemas.microsoft.com/office/drawing/2014/chart" uri="{C3380CC4-5D6E-409C-BE32-E72D297353CC}">
                <c16:uniqueId val="{0000000E-B0E4-45C4-B119-216688AD9BDE}"/>
              </c:ext>
            </c:extLst>
          </c:dPt>
          <c:dPt>
            <c:idx val="34"/>
            <c:invertIfNegative val="0"/>
            <c:bubble3D val="0"/>
            <c:extLst>
              <c:ext xmlns:c16="http://schemas.microsoft.com/office/drawing/2014/chart" uri="{C3380CC4-5D6E-409C-BE32-E72D297353CC}">
                <c16:uniqueId val="{0000000F-B0E4-45C4-B119-216688AD9BDE}"/>
              </c:ext>
            </c:extLst>
          </c:dPt>
          <c:dPt>
            <c:idx val="35"/>
            <c:invertIfNegative val="0"/>
            <c:bubble3D val="0"/>
            <c:extLst>
              <c:ext xmlns:c16="http://schemas.microsoft.com/office/drawing/2014/chart" uri="{C3380CC4-5D6E-409C-BE32-E72D297353CC}">
                <c16:uniqueId val="{00000010-B0E4-45C4-B119-216688AD9BDE}"/>
              </c:ext>
            </c:extLst>
          </c:dPt>
          <c:dPt>
            <c:idx val="36"/>
            <c:invertIfNegative val="0"/>
            <c:bubble3D val="0"/>
            <c:spPr>
              <a:solidFill>
                <a:srgbClr val="303233"/>
              </a:solidFill>
            </c:spPr>
            <c:extLst>
              <c:ext xmlns:c16="http://schemas.microsoft.com/office/drawing/2014/chart" uri="{C3380CC4-5D6E-409C-BE32-E72D297353CC}">
                <c16:uniqueId val="{00000012-B0E4-45C4-B119-216688AD9BDE}"/>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'F33'!$A$8:$B$44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'F33'!$I$8:$I$44</c:f>
              <c:numCache>
                <c:formatCode>0.00</c:formatCode>
                <c:ptCount val="37"/>
                <c:pt idx="0">
                  <c:v>18.716491987734521</c:v>
                </c:pt>
                <c:pt idx="1">
                  <c:v>18.597599042032105</c:v>
                </c:pt>
                <c:pt idx="2">
                  <c:v>18.381295406551228</c:v>
                </c:pt>
                <c:pt idx="3">
                  <c:v>18.359378972102235</c:v>
                </c:pt>
                <c:pt idx="4">
                  <c:v>18.250121056039621</c:v>
                </c:pt>
                <c:pt idx="5">
                  <c:v>18.070520534331511</c:v>
                </c:pt>
                <c:pt idx="6">
                  <c:v>17.901912964830458</c:v>
                </c:pt>
                <c:pt idx="7">
                  <c:v>17.882907435136726</c:v>
                </c:pt>
                <c:pt idx="8">
                  <c:v>18.073425066607399</c:v>
                </c:pt>
                <c:pt idx="9">
                  <c:v>18.100538423486903</c:v>
                </c:pt>
                <c:pt idx="10">
                  <c:v>18.002169399531979</c:v>
                </c:pt>
                <c:pt idx="11">
                  <c:v>18.055436791169686</c:v>
                </c:pt>
                <c:pt idx="12">
                  <c:v>18.612601897657523</c:v>
                </c:pt>
                <c:pt idx="13">
                  <c:v>19.392451934357023</c:v>
                </c:pt>
                <c:pt idx="14">
                  <c:v>19.606868311185256</c:v>
                </c:pt>
                <c:pt idx="15">
                  <c:v>19.766571019362637</c:v>
                </c:pt>
                <c:pt idx="16">
                  <c:v>20.043438553453612</c:v>
                </c:pt>
                <c:pt idx="17">
                  <c:v>20.283880276073905</c:v>
                </c:pt>
                <c:pt idx="18">
                  <c:v>20.473457062933988</c:v>
                </c:pt>
                <c:pt idx="19">
                  <c:v>20.793576576293038</c:v>
                </c:pt>
                <c:pt idx="20">
                  <c:v>20.980808192197117</c:v>
                </c:pt>
                <c:pt idx="21">
                  <c:v>21.125750523167543</c:v>
                </c:pt>
                <c:pt idx="22">
                  <c:v>20.999535462357148</c:v>
                </c:pt>
                <c:pt idx="23">
                  <c:v>20.632148088338294</c:v>
                </c:pt>
                <c:pt idx="24">
                  <c:v>20.544005667956963</c:v>
                </c:pt>
                <c:pt idx="25">
                  <c:v>20.953681573676331</c:v>
                </c:pt>
                <c:pt idx="26">
                  <c:v>21.358325602964854</c:v>
                </c:pt>
                <c:pt idx="27">
                  <c:v>21.243871405414193</c:v>
                </c:pt>
                <c:pt idx="28">
                  <c:v>21.309572763059421</c:v>
                </c:pt>
                <c:pt idx="29">
                  <c:v>21.145730880929332</c:v>
                </c:pt>
                <c:pt idx="30">
                  <c:v>21.076047129383138</c:v>
                </c:pt>
                <c:pt idx="31">
                  <c:v>20.936216417371416</c:v>
                </c:pt>
                <c:pt idx="32">
                  <c:v>20.861484458697575</c:v>
                </c:pt>
                <c:pt idx="33">
                  <c:v>20.727522737551546</c:v>
                </c:pt>
                <c:pt idx="34">
                  <c:v>20.551711554105083</c:v>
                </c:pt>
                <c:pt idx="35">
                  <c:v>20.573951974496968</c:v>
                </c:pt>
                <c:pt idx="36">
                  <c:v>20.580148468834771</c:v>
                </c:pt>
              </c:numCache>
            </c:numRef>
          </c:val>
          <c:extLst>
            <c:ext xmlns:c16="http://schemas.microsoft.com/office/drawing/2014/chart" uri="{C3380CC4-5D6E-409C-BE32-E72D297353CC}">
              <c16:uniqueId val="{00000013-B0E4-45C4-B119-216688AD9BDE}"/>
            </c:ext>
          </c:extLst>
        </c:ser>
        <c:ser>
          <c:idx val="1"/>
          <c:order val="1"/>
          <c:tx>
            <c:strRef>
              <c:f>'F33'!$J$7</c:f>
              <c:strCache>
                <c:ptCount val="1"/>
                <c:pt idx="0">
                  <c:v>Nacional</c:v>
                </c:pt>
              </c:strCache>
            </c:strRef>
          </c:tx>
          <c:spPr>
            <a:solidFill>
              <a:srgbClr val="E5D8B7"/>
            </a:solidFill>
          </c:spPr>
          <c:invertIfNegative val="0"/>
          <c:dPt>
            <c:idx val="0"/>
            <c:invertIfNegative val="0"/>
            <c:bubble3D val="0"/>
            <c:spPr>
              <a:solidFill>
                <a:srgbClr val="E9BD3F"/>
              </a:solidFill>
            </c:spPr>
            <c:extLst>
              <c:ext xmlns:c16="http://schemas.microsoft.com/office/drawing/2014/chart" uri="{C3380CC4-5D6E-409C-BE32-E72D297353CC}">
                <c16:uniqueId val="{00000015-B0E4-45C4-B119-216688AD9BDE}"/>
              </c:ext>
            </c:extLst>
          </c:dPt>
          <c:dPt>
            <c:idx val="10"/>
            <c:invertIfNegative val="0"/>
            <c:bubble3D val="0"/>
            <c:extLst>
              <c:ext xmlns:c16="http://schemas.microsoft.com/office/drawing/2014/chart" uri="{C3380CC4-5D6E-409C-BE32-E72D297353CC}">
                <c16:uniqueId val="{00000016-B0E4-45C4-B119-216688AD9BDE}"/>
              </c:ext>
            </c:extLst>
          </c:dPt>
          <c:dPt>
            <c:idx val="11"/>
            <c:invertIfNegative val="0"/>
            <c:bubble3D val="0"/>
            <c:extLst>
              <c:ext xmlns:c16="http://schemas.microsoft.com/office/drawing/2014/chart" uri="{C3380CC4-5D6E-409C-BE32-E72D297353CC}">
                <c16:uniqueId val="{00000017-B0E4-45C4-B119-216688AD9BDE}"/>
              </c:ext>
            </c:extLst>
          </c:dPt>
          <c:dPt>
            <c:idx val="12"/>
            <c:invertIfNegative val="0"/>
            <c:bubble3D val="0"/>
            <c:spPr>
              <a:solidFill>
                <a:srgbClr val="E9BD3F"/>
              </a:solidFill>
            </c:spPr>
            <c:extLst>
              <c:ext xmlns:c16="http://schemas.microsoft.com/office/drawing/2014/chart" uri="{C3380CC4-5D6E-409C-BE32-E72D297353CC}">
                <c16:uniqueId val="{00000019-B0E4-45C4-B119-216688AD9BDE}"/>
              </c:ext>
            </c:extLst>
          </c:dPt>
          <c:dPt>
            <c:idx val="22"/>
            <c:invertIfNegative val="0"/>
            <c:bubble3D val="0"/>
            <c:extLst>
              <c:ext xmlns:c16="http://schemas.microsoft.com/office/drawing/2014/chart" uri="{C3380CC4-5D6E-409C-BE32-E72D297353CC}">
                <c16:uniqueId val="{0000001A-B0E4-45C4-B119-216688AD9BDE}"/>
              </c:ext>
            </c:extLst>
          </c:dPt>
          <c:dPt>
            <c:idx val="23"/>
            <c:invertIfNegative val="0"/>
            <c:bubble3D val="0"/>
            <c:extLst>
              <c:ext xmlns:c16="http://schemas.microsoft.com/office/drawing/2014/chart" uri="{C3380CC4-5D6E-409C-BE32-E72D297353CC}">
                <c16:uniqueId val="{0000001B-B0E4-45C4-B119-216688AD9BDE}"/>
              </c:ext>
            </c:extLst>
          </c:dPt>
          <c:dPt>
            <c:idx val="24"/>
            <c:invertIfNegative val="0"/>
            <c:bubble3D val="0"/>
            <c:spPr>
              <a:solidFill>
                <a:srgbClr val="E9BD3F"/>
              </a:solidFill>
            </c:spPr>
            <c:extLst>
              <c:ext xmlns:c16="http://schemas.microsoft.com/office/drawing/2014/chart" uri="{C3380CC4-5D6E-409C-BE32-E72D297353CC}">
                <c16:uniqueId val="{0000001D-B0E4-45C4-B119-216688AD9BDE}"/>
              </c:ext>
            </c:extLst>
          </c:dPt>
          <c:dPt>
            <c:idx val="29"/>
            <c:invertIfNegative val="0"/>
            <c:bubble3D val="0"/>
            <c:extLst>
              <c:ext xmlns:c16="http://schemas.microsoft.com/office/drawing/2014/chart" uri="{C3380CC4-5D6E-409C-BE32-E72D297353CC}">
                <c16:uniqueId val="{0000001E-B0E4-45C4-B119-216688AD9BDE}"/>
              </c:ext>
            </c:extLst>
          </c:dPt>
          <c:dPt>
            <c:idx val="30"/>
            <c:invertIfNegative val="0"/>
            <c:bubble3D val="0"/>
            <c:extLst>
              <c:ext xmlns:c16="http://schemas.microsoft.com/office/drawing/2014/chart" uri="{C3380CC4-5D6E-409C-BE32-E72D297353CC}">
                <c16:uniqueId val="{0000001F-B0E4-45C4-B119-216688AD9BDE}"/>
              </c:ext>
            </c:extLst>
          </c:dPt>
          <c:dPt>
            <c:idx val="31"/>
            <c:invertIfNegative val="0"/>
            <c:bubble3D val="0"/>
            <c:extLst>
              <c:ext xmlns:c16="http://schemas.microsoft.com/office/drawing/2014/chart" uri="{C3380CC4-5D6E-409C-BE32-E72D297353CC}">
                <c16:uniqueId val="{00000020-B0E4-45C4-B119-216688AD9BDE}"/>
              </c:ext>
            </c:extLst>
          </c:dPt>
          <c:dPt>
            <c:idx val="32"/>
            <c:invertIfNegative val="0"/>
            <c:bubble3D val="0"/>
            <c:extLst>
              <c:ext xmlns:c16="http://schemas.microsoft.com/office/drawing/2014/chart" uri="{C3380CC4-5D6E-409C-BE32-E72D297353CC}">
                <c16:uniqueId val="{00000021-B0E4-45C4-B119-216688AD9BDE}"/>
              </c:ext>
            </c:extLst>
          </c:dPt>
          <c:dPt>
            <c:idx val="33"/>
            <c:invertIfNegative val="0"/>
            <c:bubble3D val="0"/>
            <c:extLst>
              <c:ext xmlns:c16="http://schemas.microsoft.com/office/drawing/2014/chart" uri="{C3380CC4-5D6E-409C-BE32-E72D297353CC}">
                <c16:uniqueId val="{00000022-B0E4-45C4-B119-216688AD9BDE}"/>
              </c:ext>
            </c:extLst>
          </c:dPt>
          <c:dPt>
            <c:idx val="34"/>
            <c:invertIfNegative val="0"/>
            <c:bubble3D val="0"/>
            <c:extLst>
              <c:ext xmlns:c16="http://schemas.microsoft.com/office/drawing/2014/chart" uri="{C3380CC4-5D6E-409C-BE32-E72D297353CC}">
                <c16:uniqueId val="{00000023-B0E4-45C4-B119-216688AD9BDE}"/>
              </c:ext>
            </c:extLst>
          </c:dPt>
          <c:dPt>
            <c:idx val="35"/>
            <c:invertIfNegative val="0"/>
            <c:bubble3D val="0"/>
            <c:extLst>
              <c:ext xmlns:c16="http://schemas.microsoft.com/office/drawing/2014/chart" uri="{C3380CC4-5D6E-409C-BE32-E72D297353CC}">
                <c16:uniqueId val="{00000024-B0E4-45C4-B119-216688AD9BDE}"/>
              </c:ext>
            </c:extLst>
          </c:dPt>
          <c:dPt>
            <c:idx val="36"/>
            <c:invertIfNegative val="0"/>
            <c:bubble3D val="0"/>
            <c:spPr>
              <a:solidFill>
                <a:srgbClr val="E9BD3F"/>
              </a:solidFill>
            </c:spPr>
            <c:extLst>
              <c:ext xmlns:c16="http://schemas.microsoft.com/office/drawing/2014/chart" uri="{C3380CC4-5D6E-409C-BE32-E72D297353CC}">
                <c16:uniqueId val="{00000026-B0E4-45C4-B119-216688AD9BDE}"/>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'F33'!$A$8:$B$44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'F33'!$J$8:$J$44</c:f>
              <c:numCache>
                <c:formatCode>0.00</c:formatCode>
                <c:ptCount val="37"/>
                <c:pt idx="0">
                  <c:v>18.205924290630197</c:v>
                </c:pt>
                <c:pt idx="1">
                  <c:v>18.019102967927967</c:v>
                </c:pt>
                <c:pt idx="2">
                  <c:v>17.745964132691789</c:v>
                </c:pt>
                <c:pt idx="3">
                  <c:v>17.717769860855221</c:v>
                </c:pt>
                <c:pt idx="4">
                  <c:v>17.627907687522651</c:v>
                </c:pt>
                <c:pt idx="5">
                  <c:v>17.469843648534024</c:v>
                </c:pt>
                <c:pt idx="6">
                  <c:v>17.309915634571084</c:v>
                </c:pt>
                <c:pt idx="7">
                  <c:v>17.298889582991151</c:v>
                </c:pt>
                <c:pt idx="8">
                  <c:v>17.489126189423743</c:v>
                </c:pt>
                <c:pt idx="9">
                  <c:v>17.526329642322501</c:v>
                </c:pt>
                <c:pt idx="10">
                  <c:v>17.455019002001126</c:v>
                </c:pt>
                <c:pt idx="11">
                  <c:v>17.507743240641329</c:v>
                </c:pt>
                <c:pt idx="12">
                  <c:v>17.994263457999153</c:v>
                </c:pt>
                <c:pt idx="13">
                  <c:v>18.616532347030461</c:v>
                </c:pt>
                <c:pt idx="14">
                  <c:v>18.810277399605365</c:v>
                </c:pt>
                <c:pt idx="15">
                  <c:v>18.97869337102566</c:v>
                </c:pt>
                <c:pt idx="16">
                  <c:v>19.179396119793775</c:v>
                </c:pt>
                <c:pt idx="17">
                  <c:v>19.378770776512859</c:v>
                </c:pt>
                <c:pt idx="18">
                  <c:v>19.663273882495027</c:v>
                </c:pt>
                <c:pt idx="19">
                  <c:v>20.097056397656278</c:v>
                </c:pt>
                <c:pt idx="20">
                  <c:v>20.28123091971344</c:v>
                </c:pt>
                <c:pt idx="21">
                  <c:v>20.389246474024624</c:v>
                </c:pt>
                <c:pt idx="22">
                  <c:v>20.209048905749068</c:v>
                </c:pt>
                <c:pt idx="23">
                  <c:v>19.835980328659868</c:v>
                </c:pt>
                <c:pt idx="24">
                  <c:v>19.514269070538678</c:v>
                </c:pt>
                <c:pt idx="25">
                  <c:v>19.882425388769477</c:v>
                </c:pt>
                <c:pt idx="26">
                  <c:v>20.30926550192828</c:v>
                </c:pt>
                <c:pt idx="27">
                  <c:v>20.110000265487269</c:v>
                </c:pt>
                <c:pt idx="28">
                  <c:v>20.048472624206685</c:v>
                </c:pt>
                <c:pt idx="29">
                  <c:v>19.919443368828652</c:v>
                </c:pt>
                <c:pt idx="30">
                  <c:v>19.915321820855898</c:v>
                </c:pt>
                <c:pt idx="31">
                  <c:v>19.801959125099376</c:v>
                </c:pt>
                <c:pt idx="32">
                  <c:v>19.835992384939789</c:v>
                </c:pt>
                <c:pt idx="33">
                  <c:v>19.687880983924885</c:v>
                </c:pt>
                <c:pt idx="34">
                  <c:v>19.521708995977445</c:v>
                </c:pt>
                <c:pt idx="35">
                  <c:v>19.537259090258491</c:v>
                </c:pt>
                <c:pt idx="36">
                  <c:v>19.51899500386569</c:v>
                </c:pt>
              </c:numCache>
            </c:numRef>
          </c:val>
          <c:extLst>
            <c:ext xmlns:c16="http://schemas.microsoft.com/office/drawing/2014/chart" uri="{C3380CC4-5D6E-409C-BE32-E72D297353CC}">
              <c16:uniqueId val="{00000027-B0E4-45C4-B119-216688AD9BDE}"/>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1.5"/>
          <c:min val="16.5"/>
        </c:scaling>
        <c:delete val="1"/>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'F34'!$I$7</c:f>
              <c:strCache>
                <c:ptCount val="1"/>
                <c:pt idx="0">
                  <c:v>Jalisco</c:v>
                </c:pt>
              </c:strCache>
            </c:strRef>
          </c:tx>
          <c:spPr>
            <a:solidFill>
              <a:srgbClr val="AFB7BC"/>
            </a:solidFill>
          </c:spPr>
          <c:invertIfNegative val="0"/>
          <c:dPt>
            <c:idx val="0"/>
            <c:invertIfNegative val="0"/>
            <c:bubble3D val="0"/>
            <c:spPr>
              <a:solidFill>
                <a:srgbClr val="303233"/>
              </a:solidFill>
            </c:spPr>
            <c:extLst>
              <c:ext xmlns:c16="http://schemas.microsoft.com/office/drawing/2014/chart" uri="{C3380CC4-5D6E-409C-BE32-E72D297353CC}">
                <c16:uniqueId val="{00000001-257A-41F5-B6E2-0DF9F99AD9AC}"/>
              </c:ext>
            </c:extLst>
          </c:dPt>
          <c:dPt>
            <c:idx val="10"/>
            <c:invertIfNegative val="0"/>
            <c:bubble3D val="0"/>
            <c:extLst>
              <c:ext xmlns:c16="http://schemas.microsoft.com/office/drawing/2014/chart" uri="{C3380CC4-5D6E-409C-BE32-E72D297353CC}">
                <c16:uniqueId val="{00000002-257A-41F5-B6E2-0DF9F99AD9AC}"/>
              </c:ext>
            </c:extLst>
          </c:dPt>
          <c:dPt>
            <c:idx val="11"/>
            <c:invertIfNegative val="0"/>
            <c:bubble3D val="0"/>
            <c:extLst>
              <c:ext xmlns:c16="http://schemas.microsoft.com/office/drawing/2014/chart" uri="{C3380CC4-5D6E-409C-BE32-E72D297353CC}">
                <c16:uniqueId val="{00000003-257A-41F5-B6E2-0DF9F99AD9AC}"/>
              </c:ext>
            </c:extLst>
          </c:dPt>
          <c:dPt>
            <c:idx val="12"/>
            <c:invertIfNegative val="0"/>
            <c:bubble3D val="0"/>
            <c:spPr>
              <a:solidFill>
                <a:srgbClr val="303233"/>
              </a:solidFill>
            </c:spPr>
            <c:extLst>
              <c:ext xmlns:c16="http://schemas.microsoft.com/office/drawing/2014/chart" uri="{C3380CC4-5D6E-409C-BE32-E72D297353CC}">
                <c16:uniqueId val="{00000005-257A-41F5-B6E2-0DF9F99AD9AC}"/>
              </c:ext>
            </c:extLst>
          </c:dPt>
          <c:dPt>
            <c:idx val="22"/>
            <c:invertIfNegative val="0"/>
            <c:bubble3D val="0"/>
            <c:extLst>
              <c:ext xmlns:c16="http://schemas.microsoft.com/office/drawing/2014/chart" uri="{C3380CC4-5D6E-409C-BE32-E72D297353CC}">
                <c16:uniqueId val="{00000006-257A-41F5-B6E2-0DF9F99AD9AC}"/>
              </c:ext>
            </c:extLst>
          </c:dPt>
          <c:dPt>
            <c:idx val="23"/>
            <c:invertIfNegative val="0"/>
            <c:bubble3D val="0"/>
            <c:extLst>
              <c:ext xmlns:c16="http://schemas.microsoft.com/office/drawing/2014/chart" uri="{C3380CC4-5D6E-409C-BE32-E72D297353CC}">
                <c16:uniqueId val="{00000007-257A-41F5-B6E2-0DF9F99AD9AC}"/>
              </c:ext>
            </c:extLst>
          </c:dPt>
          <c:dPt>
            <c:idx val="24"/>
            <c:invertIfNegative val="0"/>
            <c:bubble3D val="0"/>
            <c:spPr>
              <a:solidFill>
                <a:srgbClr val="303233"/>
              </a:solidFill>
            </c:spPr>
            <c:extLst>
              <c:ext xmlns:c16="http://schemas.microsoft.com/office/drawing/2014/chart" uri="{C3380CC4-5D6E-409C-BE32-E72D297353CC}">
                <c16:uniqueId val="{00000009-257A-41F5-B6E2-0DF9F99AD9AC}"/>
              </c:ext>
            </c:extLst>
          </c:dPt>
          <c:dPt>
            <c:idx val="29"/>
            <c:invertIfNegative val="0"/>
            <c:bubble3D val="0"/>
            <c:extLst>
              <c:ext xmlns:c16="http://schemas.microsoft.com/office/drawing/2014/chart" uri="{C3380CC4-5D6E-409C-BE32-E72D297353CC}">
                <c16:uniqueId val="{0000000A-257A-41F5-B6E2-0DF9F99AD9AC}"/>
              </c:ext>
            </c:extLst>
          </c:dPt>
          <c:dPt>
            <c:idx val="30"/>
            <c:invertIfNegative val="0"/>
            <c:bubble3D val="0"/>
            <c:extLst>
              <c:ext xmlns:c16="http://schemas.microsoft.com/office/drawing/2014/chart" uri="{C3380CC4-5D6E-409C-BE32-E72D297353CC}">
                <c16:uniqueId val="{0000000B-257A-41F5-B6E2-0DF9F99AD9AC}"/>
              </c:ext>
            </c:extLst>
          </c:dPt>
          <c:dPt>
            <c:idx val="31"/>
            <c:invertIfNegative val="0"/>
            <c:bubble3D val="0"/>
            <c:extLst>
              <c:ext xmlns:c16="http://schemas.microsoft.com/office/drawing/2014/chart" uri="{C3380CC4-5D6E-409C-BE32-E72D297353CC}">
                <c16:uniqueId val="{0000000C-257A-41F5-B6E2-0DF9F99AD9AC}"/>
              </c:ext>
            </c:extLst>
          </c:dPt>
          <c:dPt>
            <c:idx val="32"/>
            <c:invertIfNegative val="0"/>
            <c:bubble3D val="0"/>
            <c:extLst>
              <c:ext xmlns:c16="http://schemas.microsoft.com/office/drawing/2014/chart" uri="{C3380CC4-5D6E-409C-BE32-E72D297353CC}">
                <c16:uniqueId val="{0000000D-257A-41F5-B6E2-0DF9F99AD9AC}"/>
              </c:ext>
            </c:extLst>
          </c:dPt>
          <c:dPt>
            <c:idx val="33"/>
            <c:invertIfNegative val="0"/>
            <c:bubble3D val="0"/>
            <c:extLst>
              <c:ext xmlns:c16="http://schemas.microsoft.com/office/drawing/2014/chart" uri="{C3380CC4-5D6E-409C-BE32-E72D297353CC}">
                <c16:uniqueId val="{0000000E-257A-41F5-B6E2-0DF9F99AD9AC}"/>
              </c:ext>
            </c:extLst>
          </c:dPt>
          <c:dPt>
            <c:idx val="34"/>
            <c:invertIfNegative val="0"/>
            <c:bubble3D val="0"/>
            <c:extLst>
              <c:ext xmlns:c16="http://schemas.microsoft.com/office/drawing/2014/chart" uri="{C3380CC4-5D6E-409C-BE32-E72D297353CC}">
                <c16:uniqueId val="{0000000F-257A-41F5-B6E2-0DF9F99AD9AC}"/>
              </c:ext>
            </c:extLst>
          </c:dPt>
          <c:dPt>
            <c:idx val="35"/>
            <c:invertIfNegative val="0"/>
            <c:bubble3D val="0"/>
            <c:extLst>
              <c:ext xmlns:c16="http://schemas.microsoft.com/office/drawing/2014/chart" uri="{C3380CC4-5D6E-409C-BE32-E72D297353CC}">
                <c16:uniqueId val="{00000010-257A-41F5-B6E2-0DF9F99AD9AC}"/>
              </c:ext>
            </c:extLst>
          </c:dPt>
          <c:dPt>
            <c:idx val="36"/>
            <c:invertIfNegative val="0"/>
            <c:bubble3D val="0"/>
            <c:spPr>
              <a:solidFill>
                <a:srgbClr val="303233"/>
              </a:solidFill>
            </c:spPr>
            <c:extLst>
              <c:ext xmlns:c16="http://schemas.microsoft.com/office/drawing/2014/chart" uri="{C3380CC4-5D6E-409C-BE32-E72D297353CC}">
                <c16:uniqueId val="{00000012-257A-41F5-B6E2-0DF9F99AD9A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'F34'!$A$8:$B$44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'F34'!$I$8:$I$44</c:f>
              <c:numCache>
                <c:formatCode>0.00</c:formatCode>
                <c:ptCount val="37"/>
                <c:pt idx="0">
                  <c:v>20.819279621916209</c:v>
                </c:pt>
                <c:pt idx="1">
                  <c:v>20.692583155793056</c:v>
                </c:pt>
                <c:pt idx="2">
                  <c:v>20.460791708514467</c:v>
                </c:pt>
                <c:pt idx="3">
                  <c:v>20.408048260241088</c:v>
                </c:pt>
                <c:pt idx="4">
                  <c:v>20.350622789697088</c:v>
                </c:pt>
                <c:pt idx="5">
                  <c:v>20.156816973218994</c:v>
                </c:pt>
                <c:pt idx="6">
                  <c:v>19.968714406564068</c:v>
                </c:pt>
                <c:pt idx="7">
                  <c:v>19.954784153900352</c:v>
                </c:pt>
                <c:pt idx="8">
                  <c:v>20.167950843063259</c:v>
                </c:pt>
                <c:pt idx="9">
                  <c:v>20.140977245464065</c:v>
                </c:pt>
                <c:pt idx="10">
                  <c:v>20.044957188432345</c:v>
                </c:pt>
                <c:pt idx="11">
                  <c:v>20.063957398835058</c:v>
                </c:pt>
                <c:pt idx="12">
                  <c:v>20.48853329453155</c:v>
                </c:pt>
                <c:pt idx="13">
                  <c:v>21.0991708166701</c:v>
                </c:pt>
                <c:pt idx="14">
                  <c:v>21.216964439342799</c:v>
                </c:pt>
                <c:pt idx="15">
                  <c:v>21.351453027961163</c:v>
                </c:pt>
                <c:pt idx="16">
                  <c:v>21.601318945009389</c:v>
                </c:pt>
                <c:pt idx="17">
                  <c:v>21.834133489927549</c:v>
                </c:pt>
                <c:pt idx="18">
                  <c:v>22.000831691743191</c:v>
                </c:pt>
                <c:pt idx="19">
                  <c:v>22.243568711772866</c:v>
                </c:pt>
                <c:pt idx="20">
                  <c:v>22.39629360158688</c:v>
                </c:pt>
                <c:pt idx="21">
                  <c:v>22.534058478250405</c:v>
                </c:pt>
                <c:pt idx="22">
                  <c:v>22.387868201265615</c:v>
                </c:pt>
                <c:pt idx="23">
                  <c:v>22.016875775942708</c:v>
                </c:pt>
                <c:pt idx="24">
                  <c:v>21.813615291605522</c:v>
                </c:pt>
                <c:pt idx="25">
                  <c:v>21.919260202510706</c:v>
                </c:pt>
                <c:pt idx="26">
                  <c:v>22.253942457668895</c:v>
                </c:pt>
                <c:pt idx="27">
                  <c:v>22.345297050886472</c:v>
                </c:pt>
                <c:pt idx="28">
                  <c:v>22.44798762808469</c:v>
                </c:pt>
                <c:pt idx="29">
                  <c:v>22.41655689095294</c:v>
                </c:pt>
                <c:pt idx="30">
                  <c:v>22.343541033868973</c:v>
                </c:pt>
                <c:pt idx="31">
                  <c:v>22.33170834498932</c:v>
                </c:pt>
                <c:pt idx="32">
                  <c:v>22.280270602458732</c:v>
                </c:pt>
                <c:pt idx="33">
                  <c:v>22.150130406832378</c:v>
                </c:pt>
                <c:pt idx="34">
                  <c:v>21.938132030562031</c:v>
                </c:pt>
                <c:pt idx="35">
                  <c:v>21.868056654667718</c:v>
                </c:pt>
                <c:pt idx="36">
                  <c:v>21.814290220342109</c:v>
                </c:pt>
              </c:numCache>
            </c:numRef>
          </c:val>
          <c:extLst>
            <c:ext xmlns:c16="http://schemas.microsoft.com/office/drawing/2014/chart" uri="{C3380CC4-5D6E-409C-BE32-E72D297353CC}">
              <c16:uniqueId val="{00000013-257A-41F5-B6E2-0DF9F99AD9AC}"/>
            </c:ext>
          </c:extLst>
        </c:ser>
        <c:ser>
          <c:idx val="1"/>
          <c:order val="1"/>
          <c:tx>
            <c:strRef>
              <c:f>'F34'!$J$7</c:f>
              <c:strCache>
                <c:ptCount val="1"/>
                <c:pt idx="0">
                  <c:v>Nacional</c:v>
                </c:pt>
              </c:strCache>
            </c:strRef>
          </c:tx>
          <c:spPr>
            <a:solidFill>
              <a:srgbClr val="E5D8B7"/>
            </a:solidFill>
          </c:spPr>
          <c:invertIfNegative val="0"/>
          <c:dPt>
            <c:idx val="0"/>
            <c:invertIfNegative val="0"/>
            <c:bubble3D val="0"/>
            <c:spPr>
              <a:solidFill>
                <a:srgbClr val="E9BD3F"/>
              </a:solidFill>
            </c:spPr>
            <c:extLst>
              <c:ext xmlns:c16="http://schemas.microsoft.com/office/drawing/2014/chart" uri="{C3380CC4-5D6E-409C-BE32-E72D297353CC}">
                <c16:uniqueId val="{00000015-257A-41F5-B6E2-0DF9F99AD9AC}"/>
              </c:ext>
            </c:extLst>
          </c:dPt>
          <c:dPt>
            <c:idx val="10"/>
            <c:invertIfNegative val="0"/>
            <c:bubble3D val="0"/>
            <c:extLst>
              <c:ext xmlns:c16="http://schemas.microsoft.com/office/drawing/2014/chart" uri="{C3380CC4-5D6E-409C-BE32-E72D297353CC}">
                <c16:uniqueId val="{00000016-257A-41F5-B6E2-0DF9F99AD9AC}"/>
              </c:ext>
            </c:extLst>
          </c:dPt>
          <c:dPt>
            <c:idx val="11"/>
            <c:invertIfNegative val="0"/>
            <c:bubble3D val="0"/>
            <c:extLst>
              <c:ext xmlns:c16="http://schemas.microsoft.com/office/drawing/2014/chart" uri="{C3380CC4-5D6E-409C-BE32-E72D297353CC}">
                <c16:uniqueId val="{00000017-257A-41F5-B6E2-0DF9F99AD9AC}"/>
              </c:ext>
            </c:extLst>
          </c:dPt>
          <c:dPt>
            <c:idx val="12"/>
            <c:invertIfNegative val="0"/>
            <c:bubble3D val="0"/>
            <c:spPr>
              <a:solidFill>
                <a:srgbClr val="E9BD3F"/>
              </a:solidFill>
            </c:spPr>
            <c:extLst>
              <c:ext xmlns:c16="http://schemas.microsoft.com/office/drawing/2014/chart" uri="{C3380CC4-5D6E-409C-BE32-E72D297353CC}">
                <c16:uniqueId val="{00000019-257A-41F5-B6E2-0DF9F99AD9AC}"/>
              </c:ext>
            </c:extLst>
          </c:dPt>
          <c:dPt>
            <c:idx val="22"/>
            <c:invertIfNegative val="0"/>
            <c:bubble3D val="0"/>
            <c:extLst>
              <c:ext xmlns:c16="http://schemas.microsoft.com/office/drawing/2014/chart" uri="{C3380CC4-5D6E-409C-BE32-E72D297353CC}">
                <c16:uniqueId val="{0000001A-257A-41F5-B6E2-0DF9F99AD9AC}"/>
              </c:ext>
            </c:extLst>
          </c:dPt>
          <c:dPt>
            <c:idx val="23"/>
            <c:invertIfNegative val="0"/>
            <c:bubble3D val="0"/>
            <c:extLst>
              <c:ext xmlns:c16="http://schemas.microsoft.com/office/drawing/2014/chart" uri="{C3380CC4-5D6E-409C-BE32-E72D297353CC}">
                <c16:uniqueId val="{0000001B-257A-41F5-B6E2-0DF9F99AD9AC}"/>
              </c:ext>
            </c:extLst>
          </c:dPt>
          <c:dPt>
            <c:idx val="24"/>
            <c:invertIfNegative val="0"/>
            <c:bubble3D val="0"/>
            <c:spPr>
              <a:solidFill>
                <a:srgbClr val="E9BD3F"/>
              </a:solidFill>
            </c:spPr>
            <c:extLst>
              <c:ext xmlns:c16="http://schemas.microsoft.com/office/drawing/2014/chart" uri="{C3380CC4-5D6E-409C-BE32-E72D297353CC}">
                <c16:uniqueId val="{0000001D-257A-41F5-B6E2-0DF9F99AD9AC}"/>
              </c:ext>
            </c:extLst>
          </c:dPt>
          <c:dPt>
            <c:idx val="29"/>
            <c:invertIfNegative val="0"/>
            <c:bubble3D val="0"/>
            <c:extLst>
              <c:ext xmlns:c16="http://schemas.microsoft.com/office/drawing/2014/chart" uri="{C3380CC4-5D6E-409C-BE32-E72D297353CC}">
                <c16:uniqueId val="{0000001E-257A-41F5-B6E2-0DF9F99AD9AC}"/>
              </c:ext>
            </c:extLst>
          </c:dPt>
          <c:dPt>
            <c:idx val="30"/>
            <c:invertIfNegative val="0"/>
            <c:bubble3D val="0"/>
            <c:extLst>
              <c:ext xmlns:c16="http://schemas.microsoft.com/office/drawing/2014/chart" uri="{C3380CC4-5D6E-409C-BE32-E72D297353CC}">
                <c16:uniqueId val="{0000001F-257A-41F5-B6E2-0DF9F99AD9AC}"/>
              </c:ext>
            </c:extLst>
          </c:dPt>
          <c:dPt>
            <c:idx val="31"/>
            <c:invertIfNegative val="0"/>
            <c:bubble3D val="0"/>
            <c:extLst>
              <c:ext xmlns:c16="http://schemas.microsoft.com/office/drawing/2014/chart" uri="{C3380CC4-5D6E-409C-BE32-E72D297353CC}">
                <c16:uniqueId val="{00000020-257A-41F5-B6E2-0DF9F99AD9AC}"/>
              </c:ext>
            </c:extLst>
          </c:dPt>
          <c:dPt>
            <c:idx val="32"/>
            <c:invertIfNegative val="0"/>
            <c:bubble3D val="0"/>
            <c:extLst>
              <c:ext xmlns:c16="http://schemas.microsoft.com/office/drawing/2014/chart" uri="{C3380CC4-5D6E-409C-BE32-E72D297353CC}">
                <c16:uniqueId val="{00000021-257A-41F5-B6E2-0DF9F99AD9AC}"/>
              </c:ext>
            </c:extLst>
          </c:dPt>
          <c:dPt>
            <c:idx val="33"/>
            <c:invertIfNegative val="0"/>
            <c:bubble3D val="0"/>
            <c:extLst>
              <c:ext xmlns:c16="http://schemas.microsoft.com/office/drawing/2014/chart" uri="{C3380CC4-5D6E-409C-BE32-E72D297353CC}">
                <c16:uniqueId val="{00000022-257A-41F5-B6E2-0DF9F99AD9AC}"/>
              </c:ext>
            </c:extLst>
          </c:dPt>
          <c:dPt>
            <c:idx val="34"/>
            <c:invertIfNegative val="0"/>
            <c:bubble3D val="0"/>
            <c:extLst>
              <c:ext xmlns:c16="http://schemas.microsoft.com/office/drawing/2014/chart" uri="{C3380CC4-5D6E-409C-BE32-E72D297353CC}">
                <c16:uniqueId val="{00000023-257A-41F5-B6E2-0DF9F99AD9AC}"/>
              </c:ext>
            </c:extLst>
          </c:dPt>
          <c:dPt>
            <c:idx val="35"/>
            <c:invertIfNegative val="0"/>
            <c:bubble3D val="0"/>
            <c:extLst>
              <c:ext xmlns:c16="http://schemas.microsoft.com/office/drawing/2014/chart" uri="{C3380CC4-5D6E-409C-BE32-E72D297353CC}">
                <c16:uniqueId val="{00000024-257A-41F5-B6E2-0DF9F99AD9AC}"/>
              </c:ext>
            </c:extLst>
          </c:dPt>
          <c:dPt>
            <c:idx val="36"/>
            <c:invertIfNegative val="0"/>
            <c:bubble3D val="0"/>
            <c:spPr>
              <a:solidFill>
                <a:srgbClr val="E9BD3F"/>
              </a:solidFill>
            </c:spPr>
            <c:extLst>
              <c:ext xmlns:c16="http://schemas.microsoft.com/office/drawing/2014/chart" uri="{C3380CC4-5D6E-409C-BE32-E72D297353CC}">
                <c16:uniqueId val="{00000026-257A-41F5-B6E2-0DF9F99AD9AC}"/>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'F34'!$A$8:$B$44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'F34'!$J$8:$J$44</c:f>
              <c:numCache>
                <c:formatCode>0.00</c:formatCode>
                <c:ptCount val="37"/>
                <c:pt idx="0">
                  <c:v>20.262547290752007</c:v>
                </c:pt>
                <c:pt idx="1">
                  <c:v>20.089996112262757</c:v>
                </c:pt>
                <c:pt idx="2">
                  <c:v>19.823399189813173</c:v>
                </c:pt>
                <c:pt idx="3">
                  <c:v>19.757623930248815</c:v>
                </c:pt>
                <c:pt idx="4">
                  <c:v>19.703074508568307</c:v>
                </c:pt>
                <c:pt idx="5">
                  <c:v>19.514478931849649</c:v>
                </c:pt>
                <c:pt idx="6">
                  <c:v>19.335801196941102</c:v>
                </c:pt>
                <c:pt idx="7">
                  <c:v>19.325715986413503</c:v>
                </c:pt>
                <c:pt idx="8">
                  <c:v>19.537426101166758</c:v>
                </c:pt>
                <c:pt idx="9">
                  <c:v>19.527822581254576</c:v>
                </c:pt>
                <c:pt idx="10">
                  <c:v>19.450763762970364</c:v>
                </c:pt>
                <c:pt idx="11">
                  <c:v>19.471333702502506</c:v>
                </c:pt>
                <c:pt idx="12">
                  <c:v>19.875340853940159</c:v>
                </c:pt>
                <c:pt idx="13">
                  <c:v>20.378534226314045</c:v>
                </c:pt>
                <c:pt idx="14">
                  <c:v>20.490649899224763</c:v>
                </c:pt>
                <c:pt idx="15">
                  <c:v>20.641235136076308</c:v>
                </c:pt>
                <c:pt idx="16">
                  <c:v>20.817735750258599</c:v>
                </c:pt>
                <c:pt idx="17">
                  <c:v>20.996401687202166</c:v>
                </c:pt>
                <c:pt idx="18">
                  <c:v>21.269655115252608</c:v>
                </c:pt>
                <c:pt idx="19">
                  <c:v>21.678603388854203</c:v>
                </c:pt>
                <c:pt idx="20">
                  <c:v>21.828238404420777</c:v>
                </c:pt>
                <c:pt idx="21">
                  <c:v>21.964714656137442</c:v>
                </c:pt>
                <c:pt idx="22">
                  <c:v>21.792549339814752</c:v>
                </c:pt>
                <c:pt idx="23">
                  <c:v>21.407273642308159</c:v>
                </c:pt>
                <c:pt idx="24">
                  <c:v>20.941043600572122</c:v>
                </c:pt>
                <c:pt idx="25">
                  <c:v>20.868873771681614</c:v>
                </c:pt>
                <c:pt idx="26">
                  <c:v>21.418542958908731</c:v>
                </c:pt>
                <c:pt idx="27">
                  <c:v>21.519532691248855</c:v>
                </c:pt>
                <c:pt idx="28">
                  <c:v>21.600063636377744</c:v>
                </c:pt>
                <c:pt idx="29">
                  <c:v>21.591982390843221</c:v>
                </c:pt>
                <c:pt idx="30">
                  <c:v>21.524437774529652</c:v>
                </c:pt>
                <c:pt idx="31">
                  <c:v>21.505857381371214</c:v>
                </c:pt>
                <c:pt idx="32">
                  <c:v>21.449397260954829</c:v>
                </c:pt>
                <c:pt idx="33">
                  <c:v>21.282234999095888</c:v>
                </c:pt>
                <c:pt idx="34">
                  <c:v>20.947432128100797</c:v>
                </c:pt>
                <c:pt idx="35">
                  <c:v>20.878707963249621</c:v>
                </c:pt>
                <c:pt idx="36">
                  <c:v>20.826132197454641</c:v>
                </c:pt>
              </c:numCache>
            </c:numRef>
          </c:val>
          <c:extLst>
            <c:ext xmlns:c16="http://schemas.microsoft.com/office/drawing/2014/chart" uri="{C3380CC4-5D6E-409C-BE32-E72D297353CC}">
              <c16:uniqueId val="{00000027-257A-41F5-B6E2-0DF9F99AD9AC}"/>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1"/>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'F35'!$I$7</c:f>
              <c:strCache>
                <c:ptCount val="1"/>
                <c:pt idx="0">
                  <c:v>Jalisco</c:v>
                </c:pt>
              </c:strCache>
            </c:strRef>
          </c:tx>
          <c:spPr>
            <a:solidFill>
              <a:srgbClr val="AFB7BC"/>
            </a:solidFill>
          </c:spPr>
          <c:invertIfNegative val="0"/>
          <c:dPt>
            <c:idx val="0"/>
            <c:invertIfNegative val="0"/>
            <c:bubble3D val="0"/>
            <c:spPr>
              <a:solidFill>
                <a:srgbClr val="303233"/>
              </a:solidFill>
            </c:spPr>
            <c:extLst>
              <c:ext xmlns:c16="http://schemas.microsoft.com/office/drawing/2014/chart" uri="{C3380CC4-5D6E-409C-BE32-E72D297353CC}">
                <c16:uniqueId val="{00000001-9E59-4B3C-B71A-6A43C7EDA85F}"/>
              </c:ext>
            </c:extLst>
          </c:dPt>
          <c:dPt>
            <c:idx val="10"/>
            <c:invertIfNegative val="0"/>
            <c:bubble3D val="0"/>
            <c:extLst>
              <c:ext xmlns:c16="http://schemas.microsoft.com/office/drawing/2014/chart" uri="{C3380CC4-5D6E-409C-BE32-E72D297353CC}">
                <c16:uniqueId val="{00000002-9E59-4B3C-B71A-6A43C7EDA85F}"/>
              </c:ext>
            </c:extLst>
          </c:dPt>
          <c:dPt>
            <c:idx val="11"/>
            <c:invertIfNegative val="0"/>
            <c:bubble3D val="0"/>
            <c:extLst>
              <c:ext xmlns:c16="http://schemas.microsoft.com/office/drawing/2014/chart" uri="{C3380CC4-5D6E-409C-BE32-E72D297353CC}">
                <c16:uniqueId val="{00000003-9E59-4B3C-B71A-6A43C7EDA85F}"/>
              </c:ext>
            </c:extLst>
          </c:dPt>
          <c:dPt>
            <c:idx val="12"/>
            <c:invertIfNegative val="0"/>
            <c:bubble3D val="0"/>
            <c:spPr>
              <a:solidFill>
                <a:srgbClr val="303233"/>
              </a:solidFill>
            </c:spPr>
            <c:extLst>
              <c:ext xmlns:c16="http://schemas.microsoft.com/office/drawing/2014/chart" uri="{C3380CC4-5D6E-409C-BE32-E72D297353CC}">
                <c16:uniqueId val="{00000005-9E59-4B3C-B71A-6A43C7EDA85F}"/>
              </c:ext>
            </c:extLst>
          </c:dPt>
          <c:dPt>
            <c:idx val="22"/>
            <c:invertIfNegative val="0"/>
            <c:bubble3D val="0"/>
            <c:extLst>
              <c:ext xmlns:c16="http://schemas.microsoft.com/office/drawing/2014/chart" uri="{C3380CC4-5D6E-409C-BE32-E72D297353CC}">
                <c16:uniqueId val="{00000006-9E59-4B3C-B71A-6A43C7EDA85F}"/>
              </c:ext>
            </c:extLst>
          </c:dPt>
          <c:dPt>
            <c:idx val="23"/>
            <c:invertIfNegative val="0"/>
            <c:bubble3D val="0"/>
            <c:extLst>
              <c:ext xmlns:c16="http://schemas.microsoft.com/office/drawing/2014/chart" uri="{C3380CC4-5D6E-409C-BE32-E72D297353CC}">
                <c16:uniqueId val="{00000007-9E59-4B3C-B71A-6A43C7EDA85F}"/>
              </c:ext>
            </c:extLst>
          </c:dPt>
          <c:dPt>
            <c:idx val="24"/>
            <c:invertIfNegative val="0"/>
            <c:bubble3D val="0"/>
            <c:spPr>
              <a:solidFill>
                <a:srgbClr val="303233"/>
              </a:solidFill>
            </c:spPr>
            <c:extLst>
              <c:ext xmlns:c16="http://schemas.microsoft.com/office/drawing/2014/chart" uri="{C3380CC4-5D6E-409C-BE32-E72D297353CC}">
                <c16:uniqueId val="{00000009-9E59-4B3C-B71A-6A43C7EDA85F}"/>
              </c:ext>
            </c:extLst>
          </c:dPt>
          <c:dPt>
            <c:idx val="29"/>
            <c:invertIfNegative val="0"/>
            <c:bubble3D val="0"/>
            <c:extLst>
              <c:ext xmlns:c16="http://schemas.microsoft.com/office/drawing/2014/chart" uri="{C3380CC4-5D6E-409C-BE32-E72D297353CC}">
                <c16:uniqueId val="{0000000A-9E59-4B3C-B71A-6A43C7EDA85F}"/>
              </c:ext>
            </c:extLst>
          </c:dPt>
          <c:dPt>
            <c:idx val="30"/>
            <c:invertIfNegative val="0"/>
            <c:bubble3D val="0"/>
            <c:extLst>
              <c:ext xmlns:c16="http://schemas.microsoft.com/office/drawing/2014/chart" uri="{C3380CC4-5D6E-409C-BE32-E72D297353CC}">
                <c16:uniqueId val="{0000000B-9E59-4B3C-B71A-6A43C7EDA85F}"/>
              </c:ext>
            </c:extLst>
          </c:dPt>
          <c:dPt>
            <c:idx val="31"/>
            <c:invertIfNegative val="0"/>
            <c:bubble3D val="0"/>
            <c:extLst>
              <c:ext xmlns:c16="http://schemas.microsoft.com/office/drawing/2014/chart" uri="{C3380CC4-5D6E-409C-BE32-E72D297353CC}">
                <c16:uniqueId val="{0000000C-9E59-4B3C-B71A-6A43C7EDA85F}"/>
              </c:ext>
            </c:extLst>
          </c:dPt>
          <c:dPt>
            <c:idx val="32"/>
            <c:invertIfNegative val="0"/>
            <c:bubble3D val="0"/>
            <c:extLst>
              <c:ext xmlns:c16="http://schemas.microsoft.com/office/drawing/2014/chart" uri="{C3380CC4-5D6E-409C-BE32-E72D297353CC}">
                <c16:uniqueId val="{0000000D-9E59-4B3C-B71A-6A43C7EDA85F}"/>
              </c:ext>
            </c:extLst>
          </c:dPt>
          <c:dPt>
            <c:idx val="33"/>
            <c:invertIfNegative val="0"/>
            <c:bubble3D val="0"/>
            <c:extLst>
              <c:ext xmlns:c16="http://schemas.microsoft.com/office/drawing/2014/chart" uri="{C3380CC4-5D6E-409C-BE32-E72D297353CC}">
                <c16:uniqueId val="{0000000E-9E59-4B3C-B71A-6A43C7EDA85F}"/>
              </c:ext>
            </c:extLst>
          </c:dPt>
          <c:dPt>
            <c:idx val="34"/>
            <c:invertIfNegative val="0"/>
            <c:bubble3D val="0"/>
            <c:extLst>
              <c:ext xmlns:c16="http://schemas.microsoft.com/office/drawing/2014/chart" uri="{C3380CC4-5D6E-409C-BE32-E72D297353CC}">
                <c16:uniqueId val="{0000000F-9E59-4B3C-B71A-6A43C7EDA85F}"/>
              </c:ext>
            </c:extLst>
          </c:dPt>
          <c:dPt>
            <c:idx val="35"/>
            <c:invertIfNegative val="0"/>
            <c:bubble3D val="0"/>
            <c:extLst>
              <c:ext xmlns:c16="http://schemas.microsoft.com/office/drawing/2014/chart" uri="{C3380CC4-5D6E-409C-BE32-E72D297353CC}">
                <c16:uniqueId val="{00000010-9E59-4B3C-B71A-6A43C7EDA85F}"/>
              </c:ext>
            </c:extLst>
          </c:dPt>
          <c:dPt>
            <c:idx val="36"/>
            <c:invertIfNegative val="0"/>
            <c:bubble3D val="0"/>
            <c:spPr>
              <a:solidFill>
                <a:srgbClr val="303233"/>
              </a:solidFill>
            </c:spPr>
            <c:extLst>
              <c:ext xmlns:c16="http://schemas.microsoft.com/office/drawing/2014/chart" uri="{C3380CC4-5D6E-409C-BE32-E72D297353CC}">
                <c16:uniqueId val="{00000012-9E59-4B3C-B71A-6A43C7EDA85F}"/>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'F35'!$A$8:$B$44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'F35'!$I$8:$I$44</c:f>
              <c:numCache>
                <c:formatCode>0.00</c:formatCode>
                <c:ptCount val="37"/>
                <c:pt idx="0">
                  <c:v>19.669414276765046</c:v>
                </c:pt>
                <c:pt idx="1">
                  <c:v>19.542300359099826</c:v>
                </c:pt>
                <c:pt idx="2">
                  <c:v>19.290710206050544</c:v>
                </c:pt>
                <c:pt idx="3">
                  <c:v>19.189472848209022</c:v>
                </c:pt>
                <c:pt idx="4">
                  <c:v>19.077558165049414</c:v>
                </c:pt>
                <c:pt idx="5">
                  <c:v>18.830640519198969</c:v>
                </c:pt>
                <c:pt idx="6">
                  <c:v>18.619929384502406</c:v>
                </c:pt>
                <c:pt idx="7">
                  <c:v>18.585339541996593</c:v>
                </c:pt>
                <c:pt idx="8">
                  <c:v>18.804163833798889</c:v>
                </c:pt>
                <c:pt idx="9">
                  <c:v>18.895416488073774</c:v>
                </c:pt>
                <c:pt idx="10">
                  <c:v>18.834354280836141</c:v>
                </c:pt>
                <c:pt idx="11">
                  <c:v>18.890422682828877</c:v>
                </c:pt>
                <c:pt idx="12">
                  <c:v>19.408564974185673</c:v>
                </c:pt>
                <c:pt idx="13">
                  <c:v>20.140825209384001</c:v>
                </c:pt>
                <c:pt idx="14">
                  <c:v>20.371972174092562</c:v>
                </c:pt>
                <c:pt idx="15">
                  <c:v>20.522759616914101</c:v>
                </c:pt>
                <c:pt idx="16">
                  <c:v>20.776486840059473</c:v>
                </c:pt>
                <c:pt idx="17">
                  <c:v>21.009008874770469</c:v>
                </c:pt>
                <c:pt idx="18">
                  <c:v>21.204904994119779</c:v>
                </c:pt>
                <c:pt idx="19">
                  <c:v>21.543420023935212</c:v>
                </c:pt>
                <c:pt idx="20">
                  <c:v>21.716800437335806</c:v>
                </c:pt>
                <c:pt idx="21">
                  <c:v>21.892303759823626</c:v>
                </c:pt>
                <c:pt idx="22">
                  <c:v>21.88609060958925</c:v>
                </c:pt>
                <c:pt idx="23">
                  <c:v>21.638792559315075</c:v>
                </c:pt>
                <c:pt idx="24">
                  <c:v>21.63362787236175</c:v>
                </c:pt>
                <c:pt idx="25">
                  <c:v>22.485081408034514</c:v>
                </c:pt>
                <c:pt idx="26">
                  <c:v>22.546921565510758</c:v>
                </c:pt>
                <c:pt idx="27">
                  <c:v>22.369716377775593</c:v>
                </c:pt>
                <c:pt idx="28">
                  <c:v>22.33679598232267</c:v>
                </c:pt>
                <c:pt idx="29">
                  <c:v>22.111782608950524</c:v>
                </c:pt>
                <c:pt idx="30">
                  <c:v>22.070249783148316</c:v>
                </c:pt>
                <c:pt idx="31">
                  <c:v>21.997249448737733</c:v>
                </c:pt>
                <c:pt idx="32">
                  <c:v>21.929098367932138</c:v>
                </c:pt>
                <c:pt idx="33">
                  <c:v>21.756260964569019</c:v>
                </c:pt>
                <c:pt idx="34">
                  <c:v>21.540218375752332</c:v>
                </c:pt>
                <c:pt idx="35">
                  <c:v>21.543332544647299</c:v>
                </c:pt>
                <c:pt idx="36">
                  <c:v>21.50321853707154</c:v>
                </c:pt>
              </c:numCache>
            </c:numRef>
          </c:val>
          <c:extLst>
            <c:ext xmlns:c16="http://schemas.microsoft.com/office/drawing/2014/chart" uri="{C3380CC4-5D6E-409C-BE32-E72D297353CC}">
              <c16:uniqueId val="{00000013-9E59-4B3C-B71A-6A43C7EDA85F}"/>
            </c:ext>
          </c:extLst>
        </c:ser>
        <c:ser>
          <c:idx val="1"/>
          <c:order val="1"/>
          <c:tx>
            <c:strRef>
              <c:f>'F35'!$J$7</c:f>
              <c:strCache>
                <c:ptCount val="1"/>
                <c:pt idx="0">
                  <c:v>Nacional</c:v>
                </c:pt>
              </c:strCache>
            </c:strRef>
          </c:tx>
          <c:spPr>
            <a:solidFill>
              <a:srgbClr val="E5D8B7"/>
            </a:solidFill>
          </c:spPr>
          <c:invertIfNegative val="0"/>
          <c:dPt>
            <c:idx val="0"/>
            <c:invertIfNegative val="0"/>
            <c:bubble3D val="0"/>
            <c:spPr>
              <a:solidFill>
                <a:srgbClr val="E9BD3F"/>
              </a:solidFill>
            </c:spPr>
            <c:extLst>
              <c:ext xmlns:c16="http://schemas.microsoft.com/office/drawing/2014/chart" uri="{C3380CC4-5D6E-409C-BE32-E72D297353CC}">
                <c16:uniqueId val="{00000015-9E59-4B3C-B71A-6A43C7EDA85F}"/>
              </c:ext>
            </c:extLst>
          </c:dPt>
          <c:dPt>
            <c:idx val="10"/>
            <c:invertIfNegative val="0"/>
            <c:bubble3D val="0"/>
            <c:extLst>
              <c:ext xmlns:c16="http://schemas.microsoft.com/office/drawing/2014/chart" uri="{C3380CC4-5D6E-409C-BE32-E72D297353CC}">
                <c16:uniqueId val="{00000016-9E59-4B3C-B71A-6A43C7EDA85F}"/>
              </c:ext>
            </c:extLst>
          </c:dPt>
          <c:dPt>
            <c:idx val="11"/>
            <c:invertIfNegative val="0"/>
            <c:bubble3D val="0"/>
            <c:extLst>
              <c:ext xmlns:c16="http://schemas.microsoft.com/office/drawing/2014/chart" uri="{C3380CC4-5D6E-409C-BE32-E72D297353CC}">
                <c16:uniqueId val="{00000017-9E59-4B3C-B71A-6A43C7EDA85F}"/>
              </c:ext>
            </c:extLst>
          </c:dPt>
          <c:dPt>
            <c:idx val="12"/>
            <c:invertIfNegative val="0"/>
            <c:bubble3D val="0"/>
            <c:spPr>
              <a:solidFill>
                <a:srgbClr val="E9BD3F"/>
              </a:solidFill>
            </c:spPr>
            <c:extLst>
              <c:ext xmlns:c16="http://schemas.microsoft.com/office/drawing/2014/chart" uri="{C3380CC4-5D6E-409C-BE32-E72D297353CC}">
                <c16:uniqueId val="{00000019-9E59-4B3C-B71A-6A43C7EDA85F}"/>
              </c:ext>
            </c:extLst>
          </c:dPt>
          <c:dPt>
            <c:idx val="22"/>
            <c:invertIfNegative val="0"/>
            <c:bubble3D val="0"/>
            <c:extLst>
              <c:ext xmlns:c16="http://schemas.microsoft.com/office/drawing/2014/chart" uri="{C3380CC4-5D6E-409C-BE32-E72D297353CC}">
                <c16:uniqueId val="{0000001A-9E59-4B3C-B71A-6A43C7EDA85F}"/>
              </c:ext>
            </c:extLst>
          </c:dPt>
          <c:dPt>
            <c:idx val="23"/>
            <c:invertIfNegative val="0"/>
            <c:bubble3D val="0"/>
            <c:extLst>
              <c:ext xmlns:c16="http://schemas.microsoft.com/office/drawing/2014/chart" uri="{C3380CC4-5D6E-409C-BE32-E72D297353CC}">
                <c16:uniqueId val="{0000001B-9E59-4B3C-B71A-6A43C7EDA85F}"/>
              </c:ext>
            </c:extLst>
          </c:dPt>
          <c:dPt>
            <c:idx val="24"/>
            <c:invertIfNegative val="0"/>
            <c:bubble3D val="0"/>
            <c:spPr>
              <a:solidFill>
                <a:srgbClr val="E9BD3F"/>
              </a:solidFill>
            </c:spPr>
            <c:extLst>
              <c:ext xmlns:c16="http://schemas.microsoft.com/office/drawing/2014/chart" uri="{C3380CC4-5D6E-409C-BE32-E72D297353CC}">
                <c16:uniqueId val="{0000001D-9E59-4B3C-B71A-6A43C7EDA85F}"/>
              </c:ext>
            </c:extLst>
          </c:dPt>
          <c:dPt>
            <c:idx val="29"/>
            <c:invertIfNegative val="0"/>
            <c:bubble3D val="0"/>
            <c:extLst>
              <c:ext xmlns:c16="http://schemas.microsoft.com/office/drawing/2014/chart" uri="{C3380CC4-5D6E-409C-BE32-E72D297353CC}">
                <c16:uniqueId val="{0000001E-9E59-4B3C-B71A-6A43C7EDA85F}"/>
              </c:ext>
            </c:extLst>
          </c:dPt>
          <c:dPt>
            <c:idx val="30"/>
            <c:invertIfNegative val="0"/>
            <c:bubble3D val="0"/>
            <c:extLst>
              <c:ext xmlns:c16="http://schemas.microsoft.com/office/drawing/2014/chart" uri="{C3380CC4-5D6E-409C-BE32-E72D297353CC}">
                <c16:uniqueId val="{0000001F-9E59-4B3C-B71A-6A43C7EDA85F}"/>
              </c:ext>
            </c:extLst>
          </c:dPt>
          <c:dPt>
            <c:idx val="31"/>
            <c:invertIfNegative val="0"/>
            <c:bubble3D val="0"/>
            <c:extLst>
              <c:ext xmlns:c16="http://schemas.microsoft.com/office/drawing/2014/chart" uri="{C3380CC4-5D6E-409C-BE32-E72D297353CC}">
                <c16:uniqueId val="{00000020-9E59-4B3C-B71A-6A43C7EDA85F}"/>
              </c:ext>
            </c:extLst>
          </c:dPt>
          <c:dPt>
            <c:idx val="32"/>
            <c:invertIfNegative val="0"/>
            <c:bubble3D val="0"/>
            <c:extLst>
              <c:ext xmlns:c16="http://schemas.microsoft.com/office/drawing/2014/chart" uri="{C3380CC4-5D6E-409C-BE32-E72D297353CC}">
                <c16:uniqueId val="{00000021-9E59-4B3C-B71A-6A43C7EDA85F}"/>
              </c:ext>
            </c:extLst>
          </c:dPt>
          <c:dPt>
            <c:idx val="33"/>
            <c:invertIfNegative val="0"/>
            <c:bubble3D val="0"/>
            <c:extLst>
              <c:ext xmlns:c16="http://schemas.microsoft.com/office/drawing/2014/chart" uri="{C3380CC4-5D6E-409C-BE32-E72D297353CC}">
                <c16:uniqueId val="{00000022-9E59-4B3C-B71A-6A43C7EDA85F}"/>
              </c:ext>
            </c:extLst>
          </c:dPt>
          <c:dPt>
            <c:idx val="34"/>
            <c:invertIfNegative val="0"/>
            <c:bubble3D val="0"/>
            <c:extLst>
              <c:ext xmlns:c16="http://schemas.microsoft.com/office/drawing/2014/chart" uri="{C3380CC4-5D6E-409C-BE32-E72D297353CC}">
                <c16:uniqueId val="{00000023-9E59-4B3C-B71A-6A43C7EDA85F}"/>
              </c:ext>
            </c:extLst>
          </c:dPt>
          <c:dPt>
            <c:idx val="35"/>
            <c:invertIfNegative val="0"/>
            <c:bubble3D val="0"/>
            <c:extLst>
              <c:ext xmlns:c16="http://schemas.microsoft.com/office/drawing/2014/chart" uri="{C3380CC4-5D6E-409C-BE32-E72D297353CC}">
                <c16:uniqueId val="{00000024-9E59-4B3C-B71A-6A43C7EDA85F}"/>
              </c:ext>
            </c:extLst>
          </c:dPt>
          <c:dPt>
            <c:idx val="36"/>
            <c:invertIfNegative val="0"/>
            <c:bubble3D val="0"/>
            <c:spPr>
              <a:solidFill>
                <a:srgbClr val="E9BD3F"/>
              </a:solidFill>
            </c:spPr>
            <c:extLst>
              <c:ext xmlns:c16="http://schemas.microsoft.com/office/drawing/2014/chart" uri="{C3380CC4-5D6E-409C-BE32-E72D297353CC}">
                <c16:uniqueId val="{00000026-9E59-4B3C-B71A-6A43C7EDA85F}"/>
              </c:ext>
            </c:extLst>
          </c:dPt>
          <c:dLbls>
            <c:spPr>
              <a:noFill/>
              <a:ln>
                <a:noFill/>
              </a:ln>
              <a:effectLst/>
            </c:spPr>
            <c:txPr>
              <a:bodyPr rot="-5400000" vert="horz"/>
              <a:lstStyle/>
              <a:p>
                <a:pPr>
                  <a:defRPr>
                    <a:solidFill>
                      <a:schemeClr val="accent4">
                        <a:lumMod val="7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'F35'!$A$8:$B$44</c:f>
              <c:multiLvlStrCache>
                <c:ptCount val="3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lvl>
                <c:lvl>
                  <c:pt idx="0">
                    <c:v>2017</c:v>
                  </c:pt>
                  <c:pt idx="12">
                    <c:v>2018</c:v>
                  </c:pt>
                  <c:pt idx="24">
                    <c:v>2019</c:v>
                  </c:pt>
                  <c:pt idx="36">
                    <c:v>2020</c:v>
                  </c:pt>
                </c:lvl>
              </c:multiLvlStrCache>
            </c:multiLvlStrRef>
          </c:cat>
          <c:val>
            <c:numRef>
              <c:f>'F35'!$J$8:$J$44</c:f>
              <c:numCache>
                <c:formatCode>0.00</c:formatCode>
                <c:ptCount val="37"/>
                <c:pt idx="0">
                  <c:v>19.41812264014326</c:v>
                </c:pt>
                <c:pt idx="1">
                  <c:v>19.29464387028392</c:v>
                </c:pt>
                <c:pt idx="2">
                  <c:v>19.049251136138054</c:v>
                </c:pt>
                <c:pt idx="3">
                  <c:v>18.951849998907601</c:v>
                </c:pt>
                <c:pt idx="4">
                  <c:v>18.843667641228922</c:v>
                </c:pt>
                <c:pt idx="5">
                  <c:v>18.604415341696349</c:v>
                </c:pt>
                <c:pt idx="6">
                  <c:v>18.398736361880776</c:v>
                </c:pt>
                <c:pt idx="7">
                  <c:v>18.365609328360044</c:v>
                </c:pt>
                <c:pt idx="8">
                  <c:v>18.575443647054037</c:v>
                </c:pt>
                <c:pt idx="9">
                  <c:v>18.666493288124563</c:v>
                </c:pt>
                <c:pt idx="10">
                  <c:v>18.610971743834053</c:v>
                </c:pt>
                <c:pt idx="11">
                  <c:v>18.674301870344724</c:v>
                </c:pt>
                <c:pt idx="12">
                  <c:v>19.14755218314059</c:v>
                </c:pt>
                <c:pt idx="13">
                  <c:v>19.780237674935137</c:v>
                </c:pt>
                <c:pt idx="14">
                  <c:v>19.989677782341392</c:v>
                </c:pt>
                <c:pt idx="15">
                  <c:v>20.156082236953857</c:v>
                </c:pt>
                <c:pt idx="16">
                  <c:v>20.34400056832396</c:v>
                </c:pt>
                <c:pt idx="17">
                  <c:v>20.528977100521992</c:v>
                </c:pt>
                <c:pt idx="18">
                  <c:v>20.804881664057731</c:v>
                </c:pt>
                <c:pt idx="19">
                  <c:v>21.227874319002456</c:v>
                </c:pt>
                <c:pt idx="20">
                  <c:v>21.428315114354717</c:v>
                </c:pt>
                <c:pt idx="21">
                  <c:v>21.619647588080465</c:v>
                </c:pt>
                <c:pt idx="22">
                  <c:v>21.614928462869916</c:v>
                </c:pt>
                <c:pt idx="23">
                  <c:v>21.372386535331213</c:v>
                </c:pt>
                <c:pt idx="24">
                  <c:v>21.288606470228146</c:v>
                </c:pt>
                <c:pt idx="25">
                  <c:v>22.100858341249893</c:v>
                </c:pt>
                <c:pt idx="26">
                  <c:v>22.147760667208889</c:v>
                </c:pt>
                <c:pt idx="27">
                  <c:v>21.959438082568422</c:v>
                </c:pt>
                <c:pt idx="28">
                  <c:v>21.908869064722186</c:v>
                </c:pt>
                <c:pt idx="29">
                  <c:v>21.682517654616198</c:v>
                </c:pt>
                <c:pt idx="30">
                  <c:v>21.688400820588633</c:v>
                </c:pt>
                <c:pt idx="31">
                  <c:v>21.665178274498505</c:v>
                </c:pt>
                <c:pt idx="32">
                  <c:v>21.661194646465617</c:v>
                </c:pt>
                <c:pt idx="33">
                  <c:v>21.476527945215537</c:v>
                </c:pt>
                <c:pt idx="34">
                  <c:v>21.289004638855616</c:v>
                </c:pt>
                <c:pt idx="35">
                  <c:v>21.316585885278826</c:v>
                </c:pt>
                <c:pt idx="36">
                  <c:v>21.278994918898881</c:v>
                </c:pt>
              </c:numCache>
            </c:numRef>
          </c:val>
          <c:extLst>
            <c:ext xmlns:c16="http://schemas.microsoft.com/office/drawing/2014/chart" uri="{C3380CC4-5D6E-409C-BE32-E72D297353CC}">
              <c16:uniqueId val="{00000027-9E59-4B3C-B71A-6A43C7EDA85F}"/>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noMultiLvlLbl val="0"/>
      </c:catAx>
      <c:valAx>
        <c:axId val="183675904"/>
        <c:scaling>
          <c:orientation val="minMax"/>
          <c:max val="23.5"/>
          <c:min val="16.5"/>
        </c:scaling>
        <c:delete val="1"/>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'F36'!$B$9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9241-420D-9ED4-11A457630965}"/>
              </c:ext>
            </c:extLst>
          </c:dPt>
          <c:dPt>
            <c:idx val="6"/>
            <c:invertIfNegative val="0"/>
            <c:bubble3D val="0"/>
            <c:extLst>
              <c:ext xmlns:c16="http://schemas.microsoft.com/office/drawing/2014/chart" uri="{C3380CC4-5D6E-409C-BE32-E72D297353CC}">
                <c16:uniqueId val="{00000001-9241-420D-9ED4-11A457630965}"/>
              </c:ext>
            </c:extLst>
          </c:dPt>
          <c:dPt>
            <c:idx val="7"/>
            <c:invertIfNegative val="0"/>
            <c:bubble3D val="0"/>
            <c:extLst>
              <c:ext xmlns:c16="http://schemas.microsoft.com/office/drawing/2014/chart" uri="{C3380CC4-5D6E-409C-BE32-E72D297353CC}">
                <c16:uniqueId val="{00000002-9241-420D-9ED4-11A457630965}"/>
              </c:ext>
            </c:extLst>
          </c:dPt>
          <c:dPt>
            <c:idx val="10"/>
            <c:invertIfNegative val="0"/>
            <c:bubble3D val="0"/>
            <c:spPr>
              <a:solidFill>
                <a:srgbClr val="595959"/>
              </a:solidFill>
            </c:spPr>
            <c:extLst>
              <c:ext xmlns:c16="http://schemas.microsoft.com/office/drawing/2014/chart" uri="{C3380CC4-5D6E-409C-BE32-E72D297353CC}">
                <c16:uniqueId val="{00000004-9241-420D-9ED4-11A457630965}"/>
              </c:ext>
            </c:extLst>
          </c:dPt>
          <c:dPt>
            <c:idx val="12"/>
            <c:invertIfNegative val="0"/>
            <c:bubble3D val="0"/>
            <c:extLst>
              <c:ext xmlns:c16="http://schemas.microsoft.com/office/drawing/2014/chart" uri="{C3380CC4-5D6E-409C-BE32-E72D297353CC}">
                <c16:uniqueId val="{00000005-9241-420D-9ED4-11A457630965}"/>
              </c:ext>
            </c:extLst>
          </c:dPt>
          <c:dPt>
            <c:idx val="14"/>
            <c:invertIfNegative val="0"/>
            <c:bubble3D val="0"/>
            <c:extLst>
              <c:ext xmlns:c16="http://schemas.microsoft.com/office/drawing/2014/chart" uri="{C3380CC4-5D6E-409C-BE32-E72D297353CC}">
                <c16:uniqueId val="{00000006-9241-420D-9ED4-11A457630965}"/>
              </c:ext>
            </c:extLst>
          </c:dPt>
          <c:dPt>
            <c:idx val="17"/>
            <c:invertIfNegative val="0"/>
            <c:bubble3D val="0"/>
            <c:extLst>
              <c:ext xmlns:c16="http://schemas.microsoft.com/office/drawing/2014/chart" uri="{C3380CC4-5D6E-409C-BE32-E72D297353CC}">
                <c16:uniqueId val="{00000007-9241-420D-9ED4-11A457630965}"/>
              </c:ext>
            </c:extLst>
          </c:dPt>
          <c:dPt>
            <c:idx val="20"/>
            <c:invertIfNegative val="0"/>
            <c:bubble3D val="0"/>
            <c:extLst>
              <c:ext xmlns:c16="http://schemas.microsoft.com/office/drawing/2014/chart" uri="{C3380CC4-5D6E-409C-BE32-E72D297353CC}">
                <c16:uniqueId val="{00000008-9241-420D-9ED4-11A457630965}"/>
              </c:ext>
            </c:extLst>
          </c:dPt>
          <c:dPt>
            <c:idx val="23"/>
            <c:invertIfNegative val="0"/>
            <c:bubble3D val="0"/>
            <c:extLst>
              <c:ext xmlns:c16="http://schemas.microsoft.com/office/drawing/2014/chart" uri="{C3380CC4-5D6E-409C-BE32-E72D297353CC}">
                <c16:uniqueId val="{00000009-9241-420D-9ED4-11A457630965}"/>
              </c:ext>
            </c:extLst>
          </c:dPt>
          <c:dPt>
            <c:idx val="24"/>
            <c:invertIfNegative val="0"/>
            <c:bubble3D val="0"/>
            <c:extLst>
              <c:ext xmlns:c16="http://schemas.microsoft.com/office/drawing/2014/chart" uri="{C3380CC4-5D6E-409C-BE32-E72D297353CC}">
                <c16:uniqueId val="{0000000A-9241-420D-9ED4-11A457630965}"/>
              </c:ext>
            </c:extLst>
          </c:dPt>
          <c:dPt>
            <c:idx val="26"/>
            <c:invertIfNegative val="0"/>
            <c:bubble3D val="0"/>
            <c:extLst>
              <c:ext xmlns:c16="http://schemas.microsoft.com/office/drawing/2014/chart" uri="{C3380CC4-5D6E-409C-BE32-E72D297353CC}">
                <c16:uniqueId val="{0000000B-9241-420D-9ED4-11A457630965}"/>
              </c:ext>
            </c:extLst>
          </c:dPt>
          <c:dPt>
            <c:idx val="29"/>
            <c:invertIfNegative val="0"/>
            <c:bubble3D val="0"/>
            <c:extLst>
              <c:ext xmlns:c16="http://schemas.microsoft.com/office/drawing/2014/chart" uri="{C3380CC4-5D6E-409C-BE32-E72D297353CC}">
                <c16:uniqueId val="{0000000C-9241-420D-9ED4-11A457630965}"/>
              </c:ext>
            </c:extLst>
          </c:dPt>
          <c:dPt>
            <c:idx val="30"/>
            <c:invertIfNegative val="0"/>
            <c:bubble3D val="0"/>
            <c:spPr>
              <a:solidFill>
                <a:srgbClr val="595959"/>
              </a:solidFill>
            </c:spPr>
            <c:extLst>
              <c:ext xmlns:c16="http://schemas.microsoft.com/office/drawing/2014/chart" uri="{C3380CC4-5D6E-409C-BE32-E72D297353CC}">
                <c16:uniqueId val="{0000000E-9241-420D-9ED4-11A457630965}"/>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41-420D-9ED4-11A45763096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41-420D-9ED4-11A457630965}"/>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41-420D-9ED4-11A45763096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41-420D-9ED4-11A457630965}"/>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41-420D-9ED4-11A45763096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41-420D-9ED4-11A45763096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41-420D-9ED4-11A457630965}"/>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41-420D-9ED4-11A45763096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41-420D-9ED4-11A457630965}"/>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41-420D-9ED4-11A457630965}"/>
                </c:ext>
              </c:extLst>
            </c:dLbl>
            <c:dLbl>
              <c:idx val="3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41-420D-9ED4-11A45763096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'F36'!$A$10:$A$42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Coahuila</c:v>
                </c:pt>
                <c:pt idx="12">
                  <c:v>Morelos</c:v>
                </c:pt>
                <c:pt idx="13">
                  <c:v>San Luis Potosí</c:v>
                </c:pt>
                <c:pt idx="14">
                  <c:v>Yucatán</c:v>
                </c:pt>
                <c:pt idx="15">
                  <c:v>Colima</c:v>
                </c:pt>
                <c:pt idx="16">
                  <c:v>Campeche</c:v>
                </c:pt>
                <c:pt idx="17">
                  <c:v>Querétaro</c:v>
                </c:pt>
                <c:pt idx="18">
                  <c:v>Zacatecas</c:v>
                </c:pt>
                <c:pt idx="19">
                  <c:v>Quintana Roo</c:v>
                </c:pt>
                <c:pt idx="20">
                  <c:v>Sinaloa</c:v>
                </c:pt>
                <c:pt idx="21">
                  <c:v>Aguascalientes</c:v>
                </c:pt>
                <c:pt idx="22">
                  <c:v>Nuevo León</c:v>
                </c:pt>
                <c:pt idx="23">
                  <c:v>México</c:v>
                </c:pt>
                <c:pt idx="24">
                  <c:v>Michoacán</c:v>
                </c:pt>
                <c:pt idx="25">
                  <c:v>Oaxaca</c:v>
                </c:pt>
                <c:pt idx="26">
                  <c:v>Guerrero</c:v>
                </c:pt>
                <c:pt idx="27">
                  <c:v>Durango</c:v>
                </c:pt>
                <c:pt idx="28">
                  <c:v>Nayarit</c:v>
                </c:pt>
                <c:pt idx="29">
                  <c:v>Guanajuato</c:v>
                </c:pt>
                <c:pt idx="30">
                  <c:v>Jalisco</c:v>
                </c:pt>
                <c:pt idx="31">
                  <c:v>CDMX</c:v>
                </c:pt>
                <c:pt idx="32">
                  <c:v>Baja California Sur</c:v>
                </c:pt>
              </c:strCache>
            </c:strRef>
          </c:cat>
          <c:val>
            <c:numRef>
              <c:f>'F36'!$B$10:$B$42</c:f>
              <c:numCache>
                <c:formatCode>0.00</c:formatCode>
                <c:ptCount val="33"/>
                <c:pt idx="0">
                  <c:v>16.703953269239371</c:v>
                </c:pt>
                <c:pt idx="1">
                  <c:v>17.379844104688079</c:v>
                </c:pt>
                <c:pt idx="2">
                  <c:v>18.275830847481242</c:v>
                </c:pt>
                <c:pt idx="3">
                  <c:v>18.621456622515922</c:v>
                </c:pt>
                <c:pt idx="4">
                  <c:v>18.800804546259741</c:v>
                </c:pt>
                <c:pt idx="5">
                  <c:v>19.10355784741078</c:v>
                </c:pt>
                <c:pt idx="6">
                  <c:v>19.146516141236859</c:v>
                </c:pt>
                <c:pt idx="7">
                  <c:v>19.316341204004729</c:v>
                </c:pt>
                <c:pt idx="8">
                  <c:v>19.42216316850087</c:v>
                </c:pt>
                <c:pt idx="9">
                  <c:v>19.470750474727851</c:v>
                </c:pt>
                <c:pt idx="10">
                  <c:v>19.51899500386569</c:v>
                </c:pt>
                <c:pt idx="11">
                  <c:v>19.528671222003108</c:v>
                </c:pt>
                <c:pt idx="12">
                  <c:v>19.5880323517653</c:v>
                </c:pt>
                <c:pt idx="13">
                  <c:v>19.608060816786249</c:v>
                </c:pt>
                <c:pt idx="14">
                  <c:v>19.630999765143791</c:v>
                </c:pt>
                <c:pt idx="15">
                  <c:v>19.724444456793641</c:v>
                </c:pt>
                <c:pt idx="16">
                  <c:v>19.726957197177711</c:v>
                </c:pt>
                <c:pt idx="17">
                  <c:v>19.834324410635119</c:v>
                </c:pt>
                <c:pt idx="18">
                  <c:v>19.926505977321</c:v>
                </c:pt>
                <c:pt idx="19">
                  <c:v>19.966806299729889</c:v>
                </c:pt>
                <c:pt idx="20">
                  <c:v>19.968540567955991</c:v>
                </c:pt>
                <c:pt idx="21">
                  <c:v>19.973476116278899</c:v>
                </c:pt>
                <c:pt idx="22">
                  <c:v>19.98360982286901</c:v>
                </c:pt>
                <c:pt idx="23">
                  <c:v>20.027770449763469</c:v>
                </c:pt>
                <c:pt idx="24">
                  <c:v>20.137269581988221</c:v>
                </c:pt>
                <c:pt idx="25">
                  <c:v>20.1398843082514</c:v>
                </c:pt>
                <c:pt idx="26">
                  <c:v>20.14594228330018</c:v>
                </c:pt>
                <c:pt idx="27">
                  <c:v>20.19897070609154</c:v>
                </c:pt>
                <c:pt idx="28">
                  <c:v>20.25556126788679</c:v>
                </c:pt>
                <c:pt idx="29">
                  <c:v>20.281978564464492</c:v>
                </c:pt>
                <c:pt idx="30">
                  <c:v>20.580148468834771</c:v>
                </c:pt>
                <c:pt idx="31">
                  <c:v>20.60646655700074</c:v>
                </c:pt>
                <c:pt idx="32">
                  <c:v>20.760632666903771</c:v>
                </c:pt>
              </c:numCache>
            </c:numRef>
          </c:val>
          <c:extLst>
            <c:ext xmlns:c16="http://schemas.microsoft.com/office/drawing/2014/chart" uri="{C3380CC4-5D6E-409C-BE32-E72D297353CC}">
              <c16:uniqueId val="{0000000F-9241-420D-9ED4-11A457630965}"/>
            </c:ext>
          </c:extLst>
        </c:ser>
        <c:ser>
          <c:idx val="1"/>
          <c:order val="1"/>
          <c:tx>
            <c:strRef>
              <c:f>'F36'!$C$9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10-9241-420D-9ED4-11A457630965}"/>
              </c:ext>
            </c:extLst>
          </c:dPt>
          <c:dPt>
            <c:idx val="6"/>
            <c:invertIfNegative val="0"/>
            <c:bubble3D val="0"/>
            <c:extLst>
              <c:ext xmlns:c16="http://schemas.microsoft.com/office/drawing/2014/chart" uri="{C3380CC4-5D6E-409C-BE32-E72D297353CC}">
                <c16:uniqueId val="{00000011-9241-420D-9ED4-11A457630965}"/>
              </c:ext>
            </c:extLst>
          </c:dPt>
          <c:dPt>
            <c:idx val="7"/>
            <c:invertIfNegative val="0"/>
            <c:bubble3D val="0"/>
            <c:extLst>
              <c:ext xmlns:c16="http://schemas.microsoft.com/office/drawing/2014/chart" uri="{C3380CC4-5D6E-409C-BE32-E72D297353CC}">
                <c16:uniqueId val="{00000012-9241-420D-9ED4-11A457630965}"/>
              </c:ext>
            </c:extLst>
          </c:dPt>
          <c:dPt>
            <c:idx val="10"/>
            <c:invertIfNegative val="0"/>
            <c:bubble3D val="0"/>
            <c:spPr>
              <a:solidFill>
                <a:srgbClr val="BF9000"/>
              </a:solidFill>
            </c:spPr>
            <c:extLst>
              <c:ext xmlns:c16="http://schemas.microsoft.com/office/drawing/2014/chart" uri="{C3380CC4-5D6E-409C-BE32-E72D297353CC}">
                <c16:uniqueId val="{00000014-9241-420D-9ED4-11A457630965}"/>
              </c:ext>
            </c:extLst>
          </c:dPt>
          <c:dPt>
            <c:idx val="12"/>
            <c:invertIfNegative val="0"/>
            <c:bubble3D val="0"/>
            <c:extLst>
              <c:ext xmlns:c16="http://schemas.microsoft.com/office/drawing/2014/chart" uri="{C3380CC4-5D6E-409C-BE32-E72D297353CC}">
                <c16:uniqueId val="{00000015-9241-420D-9ED4-11A457630965}"/>
              </c:ext>
            </c:extLst>
          </c:dPt>
          <c:dPt>
            <c:idx val="14"/>
            <c:invertIfNegative val="0"/>
            <c:bubble3D val="0"/>
            <c:extLst>
              <c:ext xmlns:c16="http://schemas.microsoft.com/office/drawing/2014/chart" uri="{C3380CC4-5D6E-409C-BE32-E72D297353CC}">
                <c16:uniqueId val="{00000016-9241-420D-9ED4-11A457630965}"/>
              </c:ext>
            </c:extLst>
          </c:dPt>
          <c:dPt>
            <c:idx val="17"/>
            <c:invertIfNegative val="0"/>
            <c:bubble3D val="0"/>
            <c:extLst>
              <c:ext xmlns:c16="http://schemas.microsoft.com/office/drawing/2014/chart" uri="{C3380CC4-5D6E-409C-BE32-E72D297353CC}">
                <c16:uniqueId val="{00000017-9241-420D-9ED4-11A457630965}"/>
              </c:ext>
            </c:extLst>
          </c:dPt>
          <c:dPt>
            <c:idx val="20"/>
            <c:invertIfNegative val="0"/>
            <c:bubble3D val="0"/>
            <c:extLst>
              <c:ext xmlns:c16="http://schemas.microsoft.com/office/drawing/2014/chart" uri="{C3380CC4-5D6E-409C-BE32-E72D297353CC}">
                <c16:uniqueId val="{00000018-9241-420D-9ED4-11A457630965}"/>
              </c:ext>
            </c:extLst>
          </c:dPt>
          <c:dPt>
            <c:idx val="23"/>
            <c:invertIfNegative val="0"/>
            <c:bubble3D val="0"/>
            <c:extLst>
              <c:ext xmlns:c16="http://schemas.microsoft.com/office/drawing/2014/chart" uri="{C3380CC4-5D6E-409C-BE32-E72D297353CC}">
                <c16:uniqueId val="{00000019-9241-420D-9ED4-11A457630965}"/>
              </c:ext>
            </c:extLst>
          </c:dPt>
          <c:dPt>
            <c:idx val="24"/>
            <c:invertIfNegative val="0"/>
            <c:bubble3D val="0"/>
            <c:extLst>
              <c:ext xmlns:c16="http://schemas.microsoft.com/office/drawing/2014/chart" uri="{C3380CC4-5D6E-409C-BE32-E72D297353CC}">
                <c16:uniqueId val="{0000001A-9241-420D-9ED4-11A457630965}"/>
              </c:ext>
            </c:extLst>
          </c:dPt>
          <c:dPt>
            <c:idx val="25"/>
            <c:invertIfNegative val="0"/>
            <c:bubble3D val="0"/>
            <c:extLst>
              <c:ext xmlns:c16="http://schemas.microsoft.com/office/drawing/2014/chart" uri="{C3380CC4-5D6E-409C-BE32-E72D297353CC}">
                <c16:uniqueId val="{0000001B-9241-420D-9ED4-11A457630965}"/>
              </c:ext>
            </c:extLst>
          </c:dPt>
          <c:dPt>
            <c:idx val="26"/>
            <c:invertIfNegative val="0"/>
            <c:bubble3D val="0"/>
            <c:extLst>
              <c:ext xmlns:c16="http://schemas.microsoft.com/office/drawing/2014/chart" uri="{C3380CC4-5D6E-409C-BE32-E72D297353CC}">
                <c16:uniqueId val="{0000001C-9241-420D-9ED4-11A457630965}"/>
              </c:ext>
            </c:extLst>
          </c:dPt>
          <c:dPt>
            <c:idx val="29"/>
            <c:invertIfNegative val="0"/>
            <c:bubble3D val="0"/>
            <c:extLst>
              <c:ext xmlns:c16="http://schemas.microsoft.com/office/drawing/2014/chart" uri="{C3380CC4-5D6E-409C-BE32-E72D297353CC}">
                <c16:uniqueId val="{0000001D-9241-420D-9ED4-11A457630965}"/>
              </c:ext>
            </c:extLst>
          </c:dPt>
          <c:dPt>
            <c:idx val="30"/>
            <c:invertIfNegative val="0"/>
            <c:bubble3D val="0"/>
            <c:spPr>
              <a:solidFill>
                <a:srgbClr val="BF9000"/>
              </a:solidFill>
            </c:spPr>
            <c:extLst>
              <c:ext xmlns:c16="http://schemas.microsoft.com/office/drawing/2014/chart" uri="{C3380CC4-5D6E-409C-BE32-E72D297353CC}">
                <c16:uniqueId val="{0000001F-9241-420D-9ED4-11A457630965}"/>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41-420D-9ED4-11A45763096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41-420D-9ED4-11A457630965}"/>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41-420D-9ED4-11A45763096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41-420D-9ED4-11A457630965}"/>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41-420D-9ED4-11A45763096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41-420D-9ED4-11A45763096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41-420D-9ED4-11A457630965}"/>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241-420D-9ED4-11A45763096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241-420D-9ED4-11A457630965}"/>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241-420D-9ED4-11A457630965}"/>
                </c:ext>
              </c:extLst>
            </c:dLbl>
            <c:dLbl>
              <c:idx val="3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241-420D-9ED4-11A45763096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'F36'!$A$10:$A$42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Coahuila</c:v>
                </c:pt>
                <c:pt idx="12">
                  <c:v>Morelos</c:v>
                </c:pt>
                <c:pt idx="13">
                  <c:v>San Luis Potosí</c:v>
                </c:pt>
                <c:pt idx="14">
                  <c:v>Yucatán</c:v>
                </c:pt>
                <c:pt idx="15">
                  <c:v>Colima</c:v>
                </c:pt>
                <c:pt idx="16">
                  <c:v>Campeche</c:v>
                </c:pt>
                <c:pt idx="17">
                  <c:v>Querétaro</c:v>
                </c:pt>
                <c:pt idx="18">
                  <c:v>Zacatecas</c:v>
                </c:pt>
                <c:pt idx="19">
                  <c:v>Quintana Roo</c:v>
                </c:pt>
                <c:pt idx="20">
                  <c:v>Sinaloa</c:v>
                </c:pt>
                <c:pt idx="21">
                  <c:v>Aguascalientes</c:v>
                </c:pt>
                <c:pt idx="22">
                  <c:v>Nuevo León</c:v>
                </c:pt>
                <c:pt idx="23">
                  <c:v>México</c:v>
                </c:pt>
                <c:pt idx="24">
                  <c:v>Michoacán</c:v>
                </c:pt>
                <c:pt idx="25">
                  <c:v>Oaxaca</c:v>
                </c:pt>
                <c:pt idx="26">
                  <c:v>Guerrero</c:v>
                </c:pt>
                <c:pt idx="27">
                  <c:v>Durango</c:v>
                </c:pt>
                <c:pt idx="28">
                  <c:v>Nayarit</c:v>
                </c:pt>
                <c:pt idx="29">
                  <c:v>Guanajuato</c:v>
                </c:pt>
                <c:pt idx="30">
                  <c:v>Jalisco</c:v>
                </c:pt>
                <c:pt idx="31">
                  <c:v>CDMX</c:v>
                </c:pt>
                <c:pt idx="32">
                  <c:v>Baja California Sur</c:v>
                </c:pt>
              </c:strCache>
            </c:strRef>
          </c:cat>
          <c:val>
            <c:numRef>
              <c:f>'F36'!$C$10:$C$42</c:f>
              <c:numCache>
                <c:formatCode>0.00</c:formatCode>
                <c:ptCount val="33"/>
                <c:pt idx="0">
                  <c:v>18.359147670152058</c:v>
                </c:pt>
                <c:pt idx="1">
                  <c:v>18.90712680086536</c:v>
                </c:pt>
                <c:pt idx="2">
                  <c:v>20.253566944141479</c:v>
                </c:pt>
                <c:pt idx="3">
                  <c:v>19.693684882202511</c:v>
                </c:pt>
                <c:pt idx="4">
                  <c:v>20.332250993151138</c:v>
                </c:pt>
                <c:pt idx="5">
                  <c:v>20.11887755967366</c:v>
                </c:pt>
                <c:pt idx="6">
                  <c:v>20.24234531252911</c:v>
                </c:pt>
                <c:pt idx="7">
                  <c:v>20.288371852488421</c:v>
                </c:pt>
                <c:pt idx="8">
                  <c:v>20.430704993076031</c:v>
                </c:pt>
                <c:pt idx="9">
                  <c:v>20.265448719505219</c:v>
                </c:pt>
                <c:pt idx="10">
                  <c:v>20.826132197454641</c:v>
                </c:pt>
                <c:pt idx="11">
                  <c:v>20.89053350244971</c:v>
                </c:pt>
                <c:pt idx="12">
                  <c:v>20.656373048489009</c:v>
                </c:pt>
                <c:pt idx="13">
                  <c:v>20.723204826266251</c:v>
                </c:pt>
                <c:pt idx="14">
                  <c:v>20.423021060744809</c:v>
                </c:pt>
                <c:pt idx="15">
                  <c:v>20.750775384621811</c:v>
                </c:pt>
                <c:pt idx="16">
                  <c:v>20.88585161229593</c:v>
                </c:pt>
                <c:pt idx="17">
                  <c:v>21.076092510519199</c:v>
                </c:pt>
                <c:pt idx="18">
                  <c:v>20.964746511569889</c:v>
                </c:pt>
                <c:pt idx="19">
                  <c:v>20.86169287817631</c:v>
                </c:pt>
                <c:pt idx="20">
                  <c:v>21.70674486270018</c:v>
                </c:pt>
                <c:pt idx="21">
                  <c:v>21.282075553237348</c:v>
                </c:pt>
                <c:pt idx="22">
                  <c:v>21.585078508492138</c:v>
                </c:pt>
                <c:pt idx="23">
                  <c:v>21.192964585693041</c:v>
                </c:pt>
                <c:pt idx="24">
                  <c:v>21.18820135206904</c:v>
                </c:pt>
                <c:pt idx="25">
                  <c:v>21.226552657445879</c:v>
                </c:pt>
                <c:pt idx="26">
                  <c:v>21.11126509072708</c:v>
                </c:pt>
                <c:pt idx="27">
                  <c:v>21.095462347393731</c:v>
                </c:pt>
                <c:pt idx="28">
                  <c:v>21.429788712271769</c:v>
                </c:pt>
                <c:pt idx="29">
                  <c:v>21.529912060363049</c:v>
                </c:pt>
                <c:pt idx="30">
                  <c:v>21.814290220342109</c:v>
                </c:pt>
                <c:pt idx="31">
                  <c:v>21.681942514452171</c:v>
                </c:pt>
                <c:pt idx="32">
                  <c:v>21.945801878956139</c:v>
                </c:pt>
              </c:numCache>
            </c:numRef>
          </c:val>
          <c:extLst>
            <c:ext xmlns:c16="http://schemas.microsoft.com/office/drawing/2014/chart" uri="{C3380CC4-5D6E-409C-BE32-E72D297353CC}">
              <c16:uniqueId val="{00000020-9241-420D-9ED4-11A457630965}"/>
            </c:ext>
          </c:extLst>
        </c:ser>
        <c:ser>
          <c:idx val="2"/>
          <c:order val="2"/>
          <c:tx>
            <c:strRef>
              <c:f>'F36'!$D$9</c:f>
              <c:strCache>
                <c:ptCount val="1"/>
                <c:pt idx="0">
                  <c:v>Diésel</c:v>
                </c:pt>
              </c:strCache>
            </c:strRef>
          </c:tx>
          <c:spPr>
            <a:solidFill>
              <a:srgbClr val="F8CBAD"/>
            </a:solidFill>
          </c:spPr>
          <c:invertIfNegative val="0"/>
          <c:dPt>
            <c:idx val="0"/>
            <c:invertIfNegative val="0"/>
            <c:bubble3D val="0"/>
            <c:extLst>
              <c:ext xmlns:c16="http://schemas.microsoft.com/office/drawing/2014/chart" uri="{C3380CC4-5D6E-409C-BE32-E72D297353CC}">
                <c16:uniqueId val="{00000021-9241-420D-9ED4-11A457630965}"/>
              </c:ext>
            </c:extLst>
          </c:dPt>
          <c:dPt>
            <c:idx val="1"/>
            <c:invertIfNegative val="0"/>
            <c:bubble3D val="0"/>
            <c:extLst>
              <c:ext xmlns:c16="http://schemas.microsoft.com/office/drawing/2014/chart" uri="{C3380CC4-5D6E-409C-BE32-E72D297353CC}">
                <c16:uniqueId val="{00000022-9241-420D-9ED4-11A457630965}"/>
              </c:ext>
            </c:extLst>
          </c:dPt>
          <c:dPt>
            <c:idx val="6"/>
            <c:invertIfNegative val="0"/>
            <c:bubble3D val="0"/>
            <c:extLst>
              <c:ext xmlns:c16="http://schemas.microsoft.com/office/drawing/2014/chart" uri="{C3380CC4-5D6E-409C-BE32-E72D297353CC}">
                <c16:uniqueId val="{00000023-9241-420D-9ED4-11A457630965}"/>
              </c:ext>
            </c:extLst>
          </c:dPt>
          <c:dPt>
            <c:idx val="7"/>
            <c:invertIfNegative val="0"/>
            <c:bubble3D val="0"/>
            <c:extLst>
              <c:ext xmlns:c16="http://schemas.microsoft.com/office/drawing/2014/chart" uri="{C3380CC4-5D6E-409C-BE32-E72D297353CC}">
                <c16:uniqueId val="{00000024-9241-420D-9ED4-11A457630965}"/>
              </c:ext>
            </c:extLst>
          </c:dPt>
          <c:dPt>
            <c:idx val="10"/>
            <c:invertIfNegative val="0"/>
            <c:bubble3D val="0"/>
            <c:spPr>
              <a:solidFill>
                <a:srgbClr val="C55A11"/>
              </a:solidFill>
            </c:spPr>
            <c:extLst>
              <c:ext xmlns:c16="http://schemas.microsoft.com/office/drawing/2014/chart" uri="{C3380CC4-5D6E-409C-BE32-E72D297353CC}">
                <c16:uniqueId val="{00000026-9241-420D-9ED4-11A457630965}"/>
              </c:ext>
            </c:extLst>
          </c:dPt>
          <c:dPt>
            <c:idx val="12"/>
            <c:invertIfNegative val="0"/>
            <c:bubble3D val="0"/>
            <c:extLst>
              <c:ext xmlns:c16="http://schemas.microsoft.com/office/drawing/2014/chart" uri="{C3380CC4-5D6E-409C-BE32-E72D297353CC}">
                <c16:uniqueId val="{00000027-9241-420D-9ED4-11A457630965}"/>
              </c:ext>
            </c:extLst>
          </c:dPt>
          <c:dPt>
            <c:idx val="14"/>
            <c:invertIfNegative val="0"/>
            <c:bubble3D val="0"/>
            <c:extLst>
              <c:ext xmlns:c16="http://schemas.microsoft.com/office/drawing/2014/chart" uri="{C3380CC4-5D6E-409C-BE32-E72D297353CC}">
                <c16:uniqueId val="{00000028-9241-420D-9ED4-11A457630965}"/>
              </c:ext>
            </c:extLst>
          </c:dPt>
          <c:dPt>
            <c:idx val="17"/>
            <c:invertIfNegative val="0"/>
            <c:bubble3D val="0"/>
            <c:extLst>
              <c:ext xmlns:c16="http://schemas.microsoft.com/office/drawing/2014/chart" uri="{C3380CC4-5D6E-409C-BE32-E72D297353CC}">
                <c16:uniqueId val="{00000029-9241-420D-9ED4-11A457630965}"/>
              </c:ext>
            </c:extLst>
          </c:dPt>
          <c:dPt>
            <c:idx val="20"/>
            <c:invertIfNegative val="0"/>
            <c:bubble3D val="0"/>
            <c:extLst>
              <c:ext xmlns:c16="http://schemas.microsoft.com/office/drawing/2014/chart" uri="{C3380CC4-5D6E-409C-BE32-E72D297353CC}">
                <c16:uniqueId val="{0000002A-9241-420D-9ED4-11A457630965}"/>
              </c:ext>
            </c:extLst>
          </c:dPt>
          <c:dPt>
            <c:idx val="23"/>
            <c:invertIfNegative val="0"/>
            <c:bubble3D val="0"/>
            <c:extLst>
              <c:ext xmlns:c16="http://schemas.microsoft.com/office/drawing/2014/chart" uri="{C3380CC4-5D6E-409C-BE32-E72D297353CC}">
                <c16:uniqueId val="{0000002B-9241-420D-9ED4-11A457630965}"/>
              </c:ext>
            </c:extLst>
          </c:dPt>
          <c:dPt>
            <c:idx val="24"/>
            <c:invertIfNegative val="0"/>
            <c:bubble3D val="0"/>
            <c:extLst>
              <c:ext xmlns:c16="http://schemas.microsoft.com/office/drawing/2014/chart" uri="{C3380CC4-5D6E-409C-BE32-E72D297353CC}">
                <c16:uniqueId val="{0000002C-9241-420D-9ED4-11A457630965}"/>
              </c:ext>
            </c:extLst>
          </c:dPt>
          <c:dPt>
            <c:idx val="26"/>
            <c:invertIfNegative val="0"/>
            <c:bubble3D val="0"/>
            <c:extLst>
              <c:ext xmlns:c16="http://schemas.microsoft.com/office/drawing/2014/chart" uri="{C3380CC4-5D6E-409C-BE32-E72D297353CC}">
                <c16:uniqueId val="{0000002D-9241-420D-9ED4-11A457630965}"/>
              </c:ext>
            </c:extLst>
          </c:dPt>
          <c:dPt>
            <c:idx val="29"/>
            <c:invertIfNegative val="0"/>
            <c:bubble3D val="0"/>
            <c:extLst>
              <c:ext xmlns:c16="http://schemas.microsoft.com/office/drawing/2014/chart" uri="{C3380CC4-5D6E-409C-BE32-E72D297353CC}">
                <c16:uniqueId val="{0000002E-9241-420D-9ED4-11A457630965}"/>
              </c:ext>
            </c:extLst>
          </c:dPt>
          <c:dPt>
            <c:idx val="30"/>
            <c:invertIfNegative val="0"/>
            <c:bubble3D val="0"/>
            <c:spPr>
              <a:solidFill>
                <a:srgbClr val="C55A11"/>
              </a:solidFill>
            </c:spPr>
            <c:extLst>
              <c:ext xmlns:c16="http://schemas.microsoft.com/office/drawing/2014/chart" uri="{C3380CC4-5D6E-409C-BE32-E72D297353CC}">
                <c16:uniqueId val="{00000030-9241-420D-9ED4-11A457630965}"/>
              </c:ext>
            </c:extLst>
          </c:dPt>
          <c:dLbls>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26-9241-420D-9ED4-11A457630965}"/>
                </c:ext>
              </c:extLst>
            </c:dLbl>
            <c:dLbl>
              <c:idx val="3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30-9241-420D-9ED4-11A45763096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'F36'!$A$10:$A$42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Tlaxcala</c:v>
                </c:pt>
                <c:pt idx="10">
                  <c:v>Nacional</c:v>
                </c:pt>
                <c:pt idx="11">
                  <c:v>Coahuila</c:v>
                </c:pt>
                <c:pt idx="12">
                  <c:v>Morelos</c:v>
                </c:pt>
                <c:pt idx="13">
                  <c:v>San Luis Potosí</c:v>
                </c:pt>
                <c:pt idx="14">
                  <c:v>Yucatán</c:v>
                </c:pt>
                <c:pt idx="15">
                  <c:v>Colima</c:v>
                </c:pt>
                <c:pt idx="16">
                  <c:v>Campeche</c:v>
                </c:pt>
                <c:pt idx="17">
                  <c:v>Querétaro</c:v>
                </c:pt>
                <c:pt idx="18">
                  <c:v>Zacatecas</c:v>
                </c:pt>
                <c:pt idx="19">
                  <c:v>Quintana Roo</c:v>
                </c:pt>
                <c:pt idx="20">
                  <c:v>Sinaloa</c:v>
                </c:pt>
                <c:pt idx="21">
                  <c:v>Aguascalientes</c:v>
                </c:pt>
                <c:pt idx="22">
                  <c:v>Nuevo León</c:v>
                </c:pt>
                <c:pt idx="23">
                  <c:v>México</c:v>
                </c:pt>
                <c:pt idx="24">
                  <c:v>Michoacán</c:v>
                </c:pt>
                <c:pt idx="25">
                  <c:v>Oaxaca</c:v>
                </c:pt>
                <c:pt idx="26">
                  <c:v>Guerrero</c:v>
                </c:pt>
                <c:pt idx="27">
                  <c:v>Durango</c:v>
                </c:pt>
                <c:pt idx="28">
                  <c:v>Nayarit</c:v>
                </c:pt>
                <c:pt idx="29">
                  <c:v>Guanajuato</c:v>
                </c:pt>
                <c:pt idx="30">
                  <c:v>Jalisco</c:v>
                </c:pt>
                <c:pt idx="31">
                  <c:v>CDMX</c:v>
                </c:pt>
                <c:pt idx="32">
                  <c:v>Baja California Sur</c:v>
                </c:pt>
              </c:strCache>
            </c:strRef>
          </c:cat>
          <c:val>
            <c:numRef>
              <c:f>'F36'!$D$10:$D$42</c:f>
              <c:numCache>
                <c:formatCode>0.00</c:formatCode>
                <c:ptCount val="33"/>
                <c:pt idx="0">
                  <c:v>20.64633059282076</c:v>
                </c:pt>
                <c:pt idx="1">
                  <c:v>20.596945213804421</c:v>
                </c:pt>
                <c:pt idx="2">
                  <c:v>20.36663575219341</c:v>
                </c:pt>
                <c:pt idx="3">
                  <c:v>20.297994267143761</c:v>
                </c:pt>
                <c:pt idx="4">
                  <c:v>21.35891234263314</c:v>
                </c:pt>
                <c:pt idx="5">
                  <c:v>20.796565549292222</c:v>
                </c:pt>
                <c:pt idx="6">
                  <c:v>20.83292879264765</c:v>
                </c:pt>
                <c:pt idx="7">
                  <c:v>21.128689903362009</c:v>
                </c:pt>
                <c:pt idx="8">
                  <c:v>21.041368710744361</c:v>
                </c:pt>
                <c:pt idx="9">
                  <c:v>21.064417053050271</c:v>
                </c:pt>
                <c:pt idx="10">
                  <c:v>21.278994918898881</c:v>
                </c:pt>
                <c:pt idx="11">
                  <c:v>21.458234039695899</c:v>
                </c:pt>
                <c:pt idx="12">
                  <c:v>21.318283539402959</c:v>
                </c:pt>
                <c:pt idx="13">
                  <c:v>21.105301583964671</c:v>
                </c:pt>
                <c:pt idx="14">
                  <c:v>21.345230886913232</c:v>
                </c:pt>
                <c:pt idx="15">
                  <c:v>21.50870993947094</c:v>
                </c:pt>
                <c:pt idx="16">
                  <c:v>21.47729314190569</c:v>
                </c:pt>
                <c:pt idx="17">
                  <c:v>21.404297209793441</c:v>
                </c:pt>
                <c:pt idx="18">
                  <c:v>21.478484829564611</c:v>
                </c:pt>
                <c:pt idx="19">
                  <c:v>21.552421239182632</c:v>
                </c:pt>
                <c:pt idx="20">
                  <c:v>21.871025213758109</c:v>
                </c:pt>
                <c:pt idx="21">
                  <c:v>21.64936787031656</c:v>
                </c:pt>
                <c:pt idx="22">
                  <c:v>21.6694236379677</c:v>
                </c:pt>
                <c:pt idx="23">
                  <c:v>21.15737357261516</c:v>
                </c:pt>
                <c:pt idx="24">
                  <c:v>21.776781321279771</c:v>
                </c:pt>
                <c:pt idx="25">
                  <c:v>21.7861319475637</c:v>
                </c:pt>
                <c:pt idx="26">
                  <c:v>21.740822715914099</c:v>
                </c:pt>
                <c:pt idx="27">
                  <c:v>21.827853492893869</c:v>
                </c:pt>
                <c:pt idx="28">
                  <c:v>21.695775294478249</c:v>
                </c:pt>
                <c:pt idx="29">
                  <c:v>21.591823576780119</c:v>
                </c:pt>
                <c:pt idx="30">
                  <c:v>21.50321853707154</c:v>
                </c:pt>
                <c:pt idx="31">
                  <c:v>21.409885041299219</c:v>
                </c:pt>
                <c:pt idx="32">
                  <c:v>22.017211460010319</c:v>
                </c:pt>
              </c:numCache>
            </c:numRef>
          </c:val>
          <c:extLst>
            <c:ext xmlns:c16="http://schemas.microsoft.com/office/drawing/2014/chart" uri="{C3380CC4-5D6E-409C-BE32-E72D297353CC}">
              <c16:uniqueId val="{00000031-9241-420D-9ED4-11A457630965}"/>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'F37'!$D$7</c:f>
              <c:strCache>
                <c:ptCount val="1"/>
                <c:pt idx="0">
                  <c:v>Variación mensual absoluta</c:v>
                </c:pt>
              </c:strCache>
            </c:strRef>
          </c:tx>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F6C5-4DDE-BDB9-D56904C374C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F6C5-4DDE-BDB9-D56904C374CC}"/>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8B-452B-AB02-C516B4FF871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C5-4DDE-BDB9-D56904C374C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5-4DDE-BDB9-D56904C374C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C5-4DDE-BDB9-D56904C374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'F37'!$A$9:$A$30</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'F37'!$D$9:$D$30</c:f>
              <c:numCache>
                <c:formatCode>#,##0</c:formatCode>
                <c:ptCount val="22"/>
                <c:pt idx="0">
                  <c:v>591</c:v>
                </c:pt>
                <c:pt idx="1">
                  <c:v>688</c:v>
                </c:pt>
                <c:pt idx="2">
                  <c:v>-163</c:v>
                </c:pt>
                <c:pt idx="3">
                  <c:v>-512</c:v>
                </c:pt>
                <c:pt idx="4">
                  <c:v>1391</c:v>
                </c:pt>
                <c:pt idx="5">
                  <c:v>-288</c:v>
                </c:pt>
                <c:pt idx="6">
                  <c:v>4668</c:v>
                </c:pt>
                <c:pt idx="7">
                  <c:v>5511</c:v>
                </c:pt>
                <c:pt idx="8">
                  <c:v>12327</c:v>
                </c:pt>
                <c:pt idx="9">
                  <c:v>12005</c:v>
                </c:pt>
                <c:pt idx="10">
                  <c:v>-4398</c:v>
                </c:pt>
                <c:pt idx="11">
                  <c:v>-333</c:v>
                </c:pt>
                <c:pt idx="12">
                  <c:v>1301</c:v>
                </c:pt>
                <c:pt idx="13">
                  <c:v>-883</c:v>
                </c:pt>
                <c:pt idx="14">
                  <c:v>3708</c:v>
                </c:pt>
                <c:pt idx="15">
                  <c:v>-685</c:v>
                </c:pt>
                <c:pt idx="16">
                  <c:v>3508</c:v>
                </c:pt>
                <c:pt idx="17">
                  <c:v>3888</c:v>
                </c:pt>
                <c:pt idx="18">
                  <c:v>10775</c:v>
                </c:pt>
                <c:pt idx="19">
                  <c:v>6123</c:v>
                </c:pt>
                <c:pt idx="20">
                  <c:v>17570</c:v>
                </c:pt>
                <c:pt idx="21">
                  <c:v>9594</c:v>
                </c:pt>
              </c:numCache>
            </c:numRef>
          </c:val>
          <c:extLst xmlns:c15="http://schemas.microsoft.com/office/drawing/2012/chart">
            <c:ext xmlns:c16="http://schemas.microsoft.com/office/drawing/2014/chart" uri="{C3380CC4-5D6E-409C-BE32-E72D297353CC}">
              <c16:uniqueId val="{00000005-F6C5-4DDE-BDB9-D56904C374CC}"/>
            </c:ext>
          </c:extLst>
        </c:ser>
        <c:dLbls>
          <c:showLegendKey val="0"/>
          <c:showVal val="0"/>
          <c:showCatName val="0"/>
          <c:showSerName val="0"/>
          <c:showPercent val="0"/>
          <c:showBubbleSize val="0"/>
        </c:dLbls>
        <c:gapWidth val="100"/>
        <c:overlap val="-27"/>
        <c:axId val="181591040"/>
        <c:axId val="181601024"/>
        <c:extLst/>
      </c:barChart>
      <c:catAx>
        <c:axId val="181591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81601024"/>
        <c:crosses val="autoZero"/>
        <c:auto val="1"/>
        <c:lblAlgn val="ctr"/>
        <c:lblOffset val="100"/>
        <c:noMultiLvlLbl val="0"/>
      </c:catAx>
      <c:valAx>
        <c:axId val="1816010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81591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C4F-4455-B3CF-8FA4A795A7D7}"/>
              </c:ext>
            </c:extLst>
          </c:dPt>
          <c:dPt>
            <c:idx val="2"/>
            <c:invertIfNegative val="0"/>
            <c:bubble3D val="0"/>
            <c:extLst>
              <c:ext xmlns:c16="http://schemas.microsoft.com/office/drawing/2014/chart" uri="{C3380CC4-5D6E-409C-BE32-E72D297353CC}">
                <c16:uniqueId val="{00000002-CC4F-4455-B3CF-8FA4A795A7D7}"/>
              </c:ext>
            </c:extLst>
          </c:dPt>
          <c:dPt>
            <c:idx val="3"/>
            <c:invertIfNegative val="0"/>
            <c:bubble3D val="0"/>
            <c:extLst>
              <c:ext xmlns:c16="http://schemas.microsoft.com/office/drawing/2014/chart" uri="{C3380CC4-5D6E-409C-BE32-E72D297353CC}">
                <c16:uniqueId val="{00000003-CC4F-4455-B3CF-8FA4A795A7D7}"/>
              </c:ext>
            </c:extLst>
          </c:dPt>
          <c:dPt>
            <c:idx val="4"/>
            <c:invertIfNegative val="0"/>
            <c:bubble3D val="0"/>
            <c:extLst>
              <c:ext xmlns:c16="http://schemas.microsoft.com/office/drawing/2014/chart" uri="{C3380CC4-5D6E-409C-BE32-E72D297353CC}">
                <c16:uniqueId val="{00000004-CC4F-4455-B3CF-8FA4A795A7D7}"/>
              </c:ext>
            </c:extLst>
          </c:dPt>
          <c:dPt>
            <c:idx val="5"/>
            <c:invertIfNegative val="0"/>
            <c:bubble3D val="0"/>
            <c:extLst>
              <c:ext xmlns:c16="http://schemas.microsoft.com/office/drawing/2014/chart" uri="{C3380CC4-5D6E-409C-BE32-E72D297353CC}">
                <c16:uniqueId val="{00000005-CC4F-4455-B3CF-8FA4A795A7D7}"/>
              </c:ext>
            </c:extLst>
          </c:dPt>
          <c:dPt>
            <c:idx val="6"/>
            <c:invertIfNegative val="0"/>
            <c:bubble3D val="0"/>
            <c:extLst>
              <c:ext xmlns:c16="http://schemas.microsoft.com/office/drawing/2014/chart" uri="{C3380CC4-5D6E-409C-BE32-E72D297353CC}">
                <c16:uniqueId val="{00000006-CC4F-4455-B3CF-8FA4A795A7D7}"/>
              </c:ext>
            </c:extLst>
          </c:dPt>
          <c:dPt>
            <c:idx val="7"/>
            <c:invertIfNegative val="0"/>
            <c:bubble3D val="0"/>
            <c:extLst>
              <c:ext xmlns:c16="http://schemas.microsoft.com/office/drawing/2014/chart" uri="{C3380CC4-5D6E-409C-BE32-E72D297353CC}">
                <c16:uniqueId val="{00000007-CC4F-4455-B3CF-8FA4A795A7D7}"/>
              </c:ext>
            </c:extLst>
          </c:dPt>
          <c:dPt>
            <c:idx val="13"/>
            <c:invertIfNegative val="0"/>
            <c:bubble3D val="0"/>
            <c:extLst>
              <c:ext xmlns:c16="http://schemas.microsoft.com/office/drawing/2014/chart" uri="{C3380CC4-5D6E-409C-BE32-E72D297353CC}">
                <c16:uniqueId val="{0000000D-CC4F-4455-B3CF-8FA4A795A7D7}"/>
              </c:ext>
            </c:extLst>
          </c:dPt>
          <c:dPt>
            <c:idx val="14"/>
            <c:invertIfNegative val="0"/>
            <c:bubble3D val="0"/>
            <c:extLst>
              <c:ext xmlns:c16="http://schemas.microsoft.com/office/drawing/2014/chart" uri="{C3380CC4-5D6E-409C-BE32-E72D297353CC}">
                <c16:uniqueId val="{0000000E-CC4F-4455-B3CF-8FA4A795A7D7}"/>
              </c:ext>
            </c:extLst>
          </c:dPt>
          <c:dPt>
            <c:idx val="15"/>
            <c:invertIfNegative val="0"/>
            <c:bubble3D val="0"/>
            <c:extLst>
              <c:ext xmlns:c16="http://schemas.microsoft.com/office/drawing/2014/chart" uri="{C3380CC4-5D6E-409C-BE32-E72D297353CC}">
                <c16:uniqueId val="{0000000F-CC4F-4455-B3CF-8FA4A795A7D7}"/>
              </c:ext>
            </c:extLst>
          </c:dPt>
          <c:dPt>
            <c:idx val="17"/>
            <c:invertIfNegative val="0"/>
            <c:bubble3D val="0"/>
            <c:extLst>
              <c:ext xmlns:c16="http://schemas.microsoft.com/office/drawing/2014/chart" uri="{C3380CC4-5D6E-409C-BE32-E72D297353CC}">
                <c16:uniqueId val="{00000011-CC4F-4455-B3CF-8FA4A795A7D7}"/>
              </c:ext>
            </c:extLst>
          </c:dPt>
          <c:dPt>
            <c:idx val="18"/>
            <c:invertIfNegative val="0"/>
            <c:bubble3D val="0"/>
            <c:spPr>
              <a:solidFill>
                <a:srgbClr val="FFC000"/>
              </a:solidFill>
              <a:ln>
                <a:noFill/>
              </a:ln>
              <a:effectLst/>
            </c:spPr>
            <c:extLst>
              <c:ext xmlns:c16="http://schemas.microsoft.com/office/drawing/2014/chart" uri="{C3380CC4-5D6E-409C-BE32-E72D297353CC}">
                <c16:uniqueId val="{0000000C-4BAD-4441-9B9A-E17A778D35CF}"/>
              </c:ext>
            </c:extLst>
          </c:dPt>
          <c:dPt>
            <c:idx val="19"/>
            <c:invertIfNegative val="0"/>
            <c:bubble3D val="0"/>
            <c:extLst>
              <c:ext xmlns:c16="http://schemas.microsoft.com/office/drawing/2014/chart" uri="{C3380CC4-5D6E-409C-BE32-E72D297353CC}">
                <c16:uniqueId val="{00000012-CC4F-4455-B3CF-8FA4A795A7D7}"/>
              </c:ext>
            </c:extLst>
          </c:dPt>
          <c:dPt>
            <c:idx val="21"/>
            <c:invertIfNegative val="0"/>
            <c:bubble3D val="0"/>
            <c:extLst>
              <c:ext xmlns:c16="http://schemas.microsoft.com/office/drawing/2014/chart" uri="{C3380CC4-5D6E-409C-BE32-E72D297353CC}">
                <c16:uniqueId val="{0000000E-4BAD-4441-9B9A-E17A778D35CF}"/>
              </c:ext>
            </c:extLst>
          </c:dPt>
          <c:dPt>
            <c:idx val="23"/>
            <c:invertIfNegative val="0"/>
            <c:bubble3D val="0"/>
            <c:extLst>
              <c:ext xmlns:c16="http://schemas.microsoft.com/office/drawing/2014/chart" uri="{C3380CC4-5D6E-409C-BE32-E72D297353CC}">
                <c16:uniqueId val="{0000000F-4BAD-4441-9B9A-E17A778D35CF}"/>
              </c:ext>
            </c:extLst>
          </c:dPt>
          <c:dPt>
            <c:idx val="24"/>
            <c:invertIfNegative val="0"/>
            <c:bubble3D val="0"/>
            <c:extLst>
              <c:ext xmlns:c16="http://schemas.microsoft.com/office/drawing/2014/chart" uri="{C3380CC4-5D6E-409C-BE32-E72D297353CC}">
                <c16:uniqueId val="{00000010-4BAD-4441-9B9A-E17A778D35CF}"/>
              </c:ext>
            </c:extLst>
          </c:dPt>
          <c:dPt>
            <c:idx val="25"/>
            <c:invertIfNegative val="0"/>
            <c:bubble3D val="0"/>
            <c:extLst>
              <c:ext xmlns:c16="http://schemas.microsoft.com/office/drawing/2014/chart" uri="{C3380CC4-5D6E-409C-BE32-E72D297353CC}">
                <c16:uniqueId val="{00000011-4BAD-4441-9B9A-E17A778D35CF}"/>
              </c:ext>
            </c:extLst>
          </c:dPt>
          <c:dPt>
            <c:idx val="26"/>
            <c:invertIfNegative val="0"/>
            <c:bubble3D val="0"/>
            <c:extLst>
              <c:ext xmlns:c16="http://schemas.microsoft.com/office/drawing/2014/chart" uri="{C3380CC4-5D6E-409C-BE32-E72D297353CC}">
                <c16:uniqueId val="{00000012-4BAD-4441-9B9A-E17A778D35CF}"/>
              </c:ext>
            </c:extLst>
          </c:dPt>
          <c:dPt>
            <c:idx val="27"/>
            <c:invertIfNegative val="0"/>
            <c:bubble3D val="0"/>
            <c:extLst>
              <c:ext xmlns:c16="http://schemas.microsoft.com/office/drawing/2014/chart" uri="{C3380CC4-5D6E-409C-BE32-E72D297353CC}">
                <c16:uniqueId val="{00000013-4BAD-4441-9B9A-E17A778D35CF}"/>
              </c:ext>
            </c:extLst>
          </c:dPt>
          <c:dPt>
            <c:idx val="28"/>
            <c:invertIfNegative val="0"/>
            <c:bubble3D val="0"/>
            <c:extLst>
              <c:ext xmlns:c16="http://schemas.microsoft.com/office/drawing/2014/chart" uri="{C3380CC4-5D6E-409C-BE32-E72D297353CC}">
                <c16:uniqueId val="{00000014-4BAD-4441-9B9A-E17A778D35CF}"/>
              </c:ext>
            </c:extLst>
          </c:dPt>
          <c:dPt>
            <c:idx val="29"/>
            <c:invertIfNegative val="0"/>
            <c:bubble3D val="0"/>
            <c:extLst>
              <c:ext xmlns:c16="http://schemas.microsoft.com/office/drawing/2014/chart" uri="{C3380CC4-5D6E-409C-BE32-E72D297353CC}">
                <c16:uniqueId val="{00000013-3CB6-4F6B-BFD2-992C8AD28471}"/>
              </c:ext>
            </c:extLst>
          </c:dPt>
          <c:dPt>
            <c:idx val="30"/>
            <c:invertIfNegative val="0"/>
            <c:bubble3D val="0"/>
            <c:extLst>
              <c:ext xmlns:c16="http://schemas.microsoft.com/office/drawing/2014/chart" uri="{C3380CC4-5D6E-409C-BE32-E72D297353CC}">
                <c16:uniqueId val="{00000015-CC4F-4455-B3CF-8FA4A795A7D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'F38'!$A$7:$A$38</c:f>
              <c:strCache>
                <c:ptCount val="32"/>
                <c:pt idx="0">
                  <c:v>CDMX</c:v>
                </c:pt>
                <c:pt idx="1">
                  <c:v>Guerrero</c:v>
                </c:pt>
                <c:pt idx="2">
                  <c:v>Chiapas</c:v>
                </c:pt>
                <c:pt idx="3">
                  <c:v>Yucatán</c:v>
                </c:pt>
                <c:pt idx="4">
                  <c:v>Puebla</c:v>
                </c:pt>
                <c:pt idx="5">
                  <c:v>Zacatecas</c:v>
                </c:pt>
                <c:pt idx="6">
                  <c:v>Campeche</c:v>
                </c:pt>
                <c:pt idx="7">
                  <c:v>Michoacán</c:v>
                </c:pt>
                <c:pt idx="8">
                  <c:v>Colima</c:v>
                </c:pt>
                <c:pt idx="9">
                  <c:v>Baja California Sur</c:v>
                </c:pt>
                <c:pt idx="10">
                  <c:v>Tabasco</c:v>
                </c:pt>
                <c:pt idx="11">
                  <c:v>Tlaxcala</c:v>
                </c:pt>
                <c:pt idx="12">
                  <c:v>Morelos</c:v>
                </c:pt>
                <c:pt idx="13">
                  <c:v>Durango</c:v>
                </c:pt>
                <c:pt idx="14">
                  <c:v>Guanajuato</c:v>
                </c:pt>
                <c:pt idx="15">
                  <c:v>Oaxaca</c:v>
                </c:pt>
                <c:pt idx="16">
                  <c:v>Coahuila</c:v>
                </c:pt>
                <c:pt idx="17">
                  <c:v>Sinaloa</c:v>
                </c:pt>
                <c:pt idx="18">
                  <c:v>Veracruz</c:v>
                </c:pt>
                <c:pt idx="19">
                  <c:v>San Luis Potosí</c:v>
                </c:pt>
                <c:pt idx="20">
                  <c:v>Estado de México</c:v>
                </c:pt>
                <c:pt idx="21">
                  <c:v>Hidalgo</c:v>
                </c:pt>
                <c:pt idx="22">
                  <c:v>Querétaro</c:v>
                </c:pt>
                <c:pt idx="23">
                  <c:v>Aguascalientes</c:v>
                </c:pt>
                <c:pt idx="24">
                  <c:v>Nayarit</c:v>
                </c:pt>
                <c:pt idx="25">
                  <c:v>Chihuahua</c:v>
                </c:pt>
                <c:pt idx="26">
                  <c:v>Tamaulipas</c:v>
                </c:pt>
                <c:pt idx="27">
                  <c:v>Quintana Roo</c:v>
                </c:pt>
                <c:pt idx="28">
                  <c:v>Jalisco</c:v>
                </c:pt>
                <c:pt idx="29">
                  <c:v>Sonora</c:v>
                </c:pt>
                <c:pt idx="30">
                  <c:v>Nuevo León</c:v>
                </c:pt>
                <c:pt idx="31">
                  <c:v>Baja California</c:v>
                </c:pt>
              </c:strCache>
            </c:strRef>
          </c:cat>
          <c:val>
            <c:numRef>
              <c:f>'F38'!$D$7:$D$38</c:f>
              <c:numCache>
                <c:formatCode>#,##0</c:formatCode>
                <c:ptCount val="32"/>
                <c:pt idx="0">
                  <c:v>-35805</c:v>
                </c:pt>
                <c:pt idx="1">
                  <c:v>-4616</c:v>
                </c:pt>
                <c:pt idx="2">
                  <c:v>-4182</c:v>
                </c:pt>
                <c:pt idx="3">
                  <c:v>-2399</c:v>
                </c:pt>
                <c:pt idx="4">
                  <c:v>-1897</c:v>
                </c:pt>
                <c:pt idx="5">
                  <c:v>-1312</c:v>
                </c:pt>
                <c:pt idx="6">
                  <c:v>-262</c:v>
                </c:pt>
                <c:pt idx="7">
                  <c:v>-167</c:v>
                </c:pt>
                <c:pt idx="8">
                  <c:v>-127</c:v>
                </c:pt>
                <c:pt idx="9">
                  <c:v>-109</c:v>
                </c:pt>
                <c:pt idx="10">
                  <c:v>-24</c:v>
                </c:pt>
                <c:pt idx="11">
                  <c:v>41</c:v>
                </c:pt>
                <c:pt idx="12">
                  <c:v>307</c:v>
                </c:pt>
                <c:pt idx="13">
                  <c:v>601</c:v>
                </c:pt>
                <c:pt idx="14">
                  <c:v>845</c:v>
                </c:pt>
                <c:pt idx="15">
                  <c:v>1430</c:v>
                </c:pt>
                <c:pt idx="16">
                  <c:v>2560</c:v>
                </c:pt>
                <c:pt idx="17">
                  <c:v>2767</c:v>
                </c:pt>
                <c:pt idx="18">
                  <c:v>2856</c:v>
                </c:pt>
                <c:pt idx="19">
                  <c:v>3551</c:v>
                </c:pt>
                <c:pt idx="20">
                  <c:v>4185</c:v>
                </c:pt>
                <c:pt idx="21">
                  <c:v>4714</c:v>
                </c:pt>
                <c:pt idx="22">
                  <c:v>6496</c:v>
                </c:pt>
                <c:pt idx="23">
                  <c:v>6989</c:v>
                </c:pt>
                <c:pt idx="24">
                  <c:v>7060</c:v>
                </c:pt>
                <c:pt idx="25">
                  <c:v>7652</c:v>
                </c:pt>
                <c:pt idx="26">
                  <c:v>8167</c:v>
                </c:pt>
                <c:pt idx="27">
                  <c:v>9135</c:v>
                </c:pt>
                <c:pt idx="28">
                  <c:v>9594</c:v>
                </c:pt>
                <c:pt idx="29">
                  <c:v>10257</c:v>
                </c:pt>
                <c:pt idx="30">
                  <c:v>14661</c:v>
                </c:pt>
                <c:pt idx="31">
                  <c:v>15987</c:v>
                </c:pt>
              </c:numCache>
            </c:numRef>
          </c:val>
          <c:extLst>
            <c:ext xmlns:c16="http://schemas.microsoft.com/office/drawing/2014/chart" uri="{C3380CC4-5D6E-409C-BE32-E72D297353CC}">
              <c16:uniqueId val="{00000017-CC4F-4455-B3CF-8FA4A795A7D7}"/>
            </c:ext>
          </c:extLst>
        </c:ser>
        <c:dLbls>
          <c:showLegendKey val="0"/>
          <c:showVal val="0"/>
          <c:showCatName val="0"/>
          <c:showSerName val="0"/>
          <c:showPercent val="0"/>
          <c:showBubbleSize val="0"/>
        </c:dLbls>
        <c:gapWidth val="75"/>
        <c:axId val="181954816"/>
        <c:axId val="181956608"/>
      </c:barChart>
      <c:catAx>
        <c:axId val="1819548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956608"/>
        <c:crosses val="autoZero"/>
        <c:auto val="1"/>
        <c:lblAlgn val="ctr"/>
        <c:lblOffset val="100"/>
        <c:noMultiLvlLbl val="0"/>
      </c:catAx>
      <c:valAx>
        <c:axId val="181956608"/>
        <c:scaling>
          <c:orientation val="minMax"/>
        </c:scaling>
        <c:delete val="1"/>
        <c:axPos val="b"/>
        <c:numFmt formatCode="#,##0" sourceLinked="1"/>
        <c:majorTickMark val="none"/>
        <c:minorTickMark val="none"/>
        <c:tickLblPos val="nextTo"/>
        <c:crossAx val="18195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760-4022-A83E-E58618CCB64A}"/>
              </c:ext>
            </c:extLst>
          </c:dPt>
          <c:dPt>
            <c:idx val="1"/>
            <c:invertIfNegative val="0"/>
            <c:bubble3D val="0"/>
            <c:extLst>
              <c:ext xmlns:c16="http://schemas.microsoft.com/office/drawing/2014/chart" uri="{C3380CC4-5D6E-409C-BE32-E72D297353CC}">
                <c16:uniqueId val="{00000001-F760-4022-A83E-E58618CCB64A}"/>
              </c:ext>
            </c:extLst>
          </c:dPt>
          <c:dPt>
            <c:idx val="2"/>
            <c:invertIfNegative val="0"/>
            <c:bubble3D val="0"/>
            <c:extLst>
              <c:ext xmlns:c16="http://schemas.microsoft.com/office/drawing/2014/chart" uri="{C3380CC4-5D6E-409C-BE32-E72D297353CC}">
                <c16:uniqueId val="{00000002-A477-4200-94B7-1FDD87A7CEB4}"/>
              </c:ext>
            </c:extLst>
          </c:dPt>
          <c:dPt>
            <c:idx val="3"/>
            <c:invertIfNegative val="0"/>
            <c:bubble3D val="0"/>
            <c:extLst>
              <c:ext xmlns:c16="http://schemas.microsoft.com/office/drawing/2014/chart" uri="{C3380CC4-5D6E-409C-BE32-E72D297353CC}">
                <c16:uniqueId val="{00000003-F760-4022-A83E-E58618CCB64A}"/>
              </c:ext>
            </c:extLst>
          </c:dPt>
          <c:dPt>
            <c:idx val="4"/>
            <c:invertIfNegative val="0"/>
            <c:bubble3D val="0"/>
            <c:extLst>
              <c:ext xmlns:c16="http://schemas.microsoft.com/office/drawing/2014/chart" uri="{C3380CC4-5D6E-409C-BE32-E72D297353CC}">
                <c16:uniqueId val="{00000003-144A-4989-A151-C54506226BA1}"/>
              </c:ext>
            </c:extLst>
          </c:dPt>
          <c:dPt>
            <c:idx val="5"/>
            <c:invertIfNegative val="0"/>
            <c:bubble3D val="0"/>
            <c:extLst>
              <c:ext xmlns:c16="http://schemas.microsoft.com/office/drawing/2014/chart" uri="{C3380CC4-5D6E-409C-BE32-E72D297353CC}">
                <c16:uniqueId val="{00000005-A477-4200-94B7-1FDD87A7CEB4}"/>
              </c:ext>
            </c:extLst>
          </c:dPt>
          <c:dPt>
            <c:idx val="6"/>
            <c:invertIfNegative val="0"/>
            <c:bubble3D val="0"/>
            <c:extLst>
              <c:ext xmlns:c16="http://schemas.microsoft.com/office/drawing/2014/chart" uri="{C3380CC4-5D6E-409C-BE32-E72D297353CC}">
                <c16:uniqueId val="{00000006-A477-4200-94B7-1FDD87A7CEB4}"/>
              </c:ext>
            </c:extLst>
          </c:dPt>
          <c:dPt>
            <c:idx val="8"/>
            <c:invertIfNegative val="0"/>
            <c:bubble3D val="0"/>
            <c:extLst>
              <c:ext xmlns:c16="http://schemas.microsoft.com/office/drawing/2014/chart" uri="{C3380CC4-5D6E-409C-BE32-E72D297353CC}">
                <c16:uniqueId val="{00000007-0738-40C8-8C7E-464D4A018361}"/>
              </c:ext>
            </c:extLst>
          </c:dPt>
          <c:dPt>
            <c:idx val="9"/>
            <c:invertIfNegative val="0"/>
            <c:bubble3D val="0"/>
            <c:extLst>
              <c:ext xmlns:c16="http://schemas.microsoft.com/office/drawing/2014/chart" uri="{C3380CC4-5D6E-409C-BE32-E72D297353CC}">
                <c16:uniqueId val="{00000009-F760-4022-A83E-E58618CCB64A}"/>
              </c:ext>
            </c:extLst>
          </c:dPt>
          <c:dPt>
            <c:idx val="10"/>
            <c:invertIfNegative val="0"/>
            <c:bubble3D val="0"/>
            <c:extLst>
              <c:ext xmlns:c16="http://schemas.microsoft.com/office/drawing/2014/chart" uri="{C3380CC4-5D6E-409C-BE32-E72D297353CC}">
                <c16:uniqueId val="{0000000A-F760-4022-A83E-E58618CCB64A}"/>
              </c:ext>
            </c:extLst>
          </c:dPt>
          <c:dPt>
            <c:idx val="12"/>
            <c:invertIfNegative val="0"/>
            <c:bubble3D val="0"/>
            <c:extLst>
              <c:ext xmlns:c16="http://schemas.microsoft.com/office/drawing/2014/chart" uri="{C3380CC4-5D6E-409C-BE32-E72D297353CC}">
                <c16:uniqueId val="{0000000A-0738-40C8-8C7E-464D4A018361}"/>
              </c:ext>
            </c:extLst>
          </c:dPt>
          <c:dPt>
            <c:idx val="15"/>
            <c:invertIfNegative val="0"/>
            <c:bubble3D val="0"/>
            <c:extLst>
              <c:ext xmlns:c16="http://schemas.microsoft.com/office/drawing/2014/chart" uri="{C3380CC4-5D6E-409C-BE32-E72D297353CC}">
                <c16:uniqueId val="{0000000D-144A-4989-A151-C54506226BA1}"/>
              </c:ext>
            </c:extLst>
          </c:dPt>
          <c:dPt>
            <c:idx val="16"/>
            <c:invertIfNegative val="0"/>
            <c:bubble3D val="0"/>
            <c:extLst>
              <c:ext xmlns:c16="http://schemas.microsoft.com/office/drawing/2014/chart" uri="{C3380CC4-5D6E-409C-BE32-E72D297353CC}">
                <c16:uniqueId val="{0000000D-A477-4200-94B7-1FDD87A7CEB4}"/>
              </c:ext>
            </c:extLst>
          </c:dPt>
          <c:dPt>
            <c:idx val="17"/>
            <c:invertIfNegative val="0"/>
            <c:bubble3D val="0"/>
            <c:spPr>
              <a:solidFill>
                <a:srgbClr val="993300"/>
              </a:solidFill>
              <a:ln>
                <a:noFill/>
              </a:ln>
              <a:effectLst/>
            </c:spPr>
            <c:extLst>
              <c:ext xmlns:c16="http://schemas.microsoft.com/office/drawing/2014/chart" uri="{C3380CC4-5D6E-409C-BE32-E72D297353CC}">
                <c16:uniqueId val="{00000019-049C-4845-9F56-D89054F70F3D}"/>
              </c:ext>
            </c:extLst>
          </c:dPt>
          <c:dPt>
            <c:idx val="18"/>
            <c:invertIfNegative val="0"/>
            <c:bubble3D val="0"/>
            <c:extLst>
              <c:ext xmlns:c16="http://schemas.microsoft.com/office/drawing/2014/chart" uri="{C3380CC4-5D6E-409C-BE32-E72D297353CC}">
                <c16:uniqueId val="{0000000E-144A-4989-A151-C54506226BA1}"/>
              </c:ext>
            </c:extLst>
          </c:dPt>
          <c:dPt>
            <c:idx val="20"/>
            <c:invertIfNegative val="0"/>
            <c:bubble3D val="0"/>
            <c:spPr>
              <a:solidFill>
                <a:srgbClr val="FBBB27"/>
              </a:solidFill>
              <a:ln>
                <a:noFill/>
              </a:ln>
              <a:effectLst/>
            </c:spPr>
            <c:extLst>
              <c:ext xmlns:c16="http://schemas.microsoft.com/office/drawing/2014/chart" uri="{C3380CC4-5D6E-409C-BE32-E72D297353CC}">
                <c16:uniqueId val="{00000010-190C-4EA5-9CC8-8DA6D640C76E}"/>
              </c:ext>
            </c:extLst>
          </c:dPt>
          <c:dPt>
            <c:idx val="21"/>
            <c:invertIfNegative val="0"/>
            <c:bubble3D val="0"/>
            <c:extLst>
              <c:ext xmlns:c16="http://schemas.microsoft.com/office/drawing/2014/chart" uri="{C3380CC4-5D6E-409C-BE32-E72D297353CC}">
                <c16:uniqueId val="{00000012-A477-4200-94B7-1FDD87A7CEB4}"/>
              </c:ext>
            </c:extLst>
          </c:dPt>
          <c:dPt>
            <c:idx val="22"/>
            <c:invertIfNegative val="0"/>
            <c:bubble3D val="0"/>
            <c:extLst>
              <c:ext xmlns:c16="http://schemas.microsoft.com/office/drawing/2014/chart" uri="{C3380CC4-5D6E-409C-BE32-E72D297353CC}">
                <c16:uniqueId val="{00000015-0738-40C8-8C7E-464D4A018361}"/>
              </c:ext>
            </c:extLst>
          </c:dPt>
          <c:dPt>
            <c:idx val="23"/>
            <c:invertIfNegative val="0"/>
            <c:bubble3D val="0"/>
            <c:extLst>
              <c:ext xmlns:c16="http://schemas.microsoft.com/office/drawing/2014/chart" uri="{C3380CC4-5D6E-409C-BE32-E72D297353CC}">
                <c16:uniqueId val="{00000013-A477-4200-94B7-1FDD87A7CEB4}"/>
              </c:ext>
            </c:extLst>
          </c:dPt>
          <c:dPt>
            <c:idx val="26"/>
            <c:invertIfNegative val="0"/>
            <c:bubble3D val="0"/>
            <c:extLst>
              <c:ext xmlns:c16="http://schemas.microsoft.com/office/drawing/2014/chart" uri="{C3380CC4-5D6E-409C-BE32-E72D297353CC}">
                <c16:uniqueId val="{00000014-190C-4EA5-9CC8-8DA6D640C76E}"/>
              </c:ext>
            </c:extLst>
          </c:dPt>
          <c:dPt>
            <c:idx val="27"/>
            <c:invertIfNegative val="0"/>
            <c:bubble3D val="0"/>
            <c:extLst>
              <c:ext xmlns:c16="http://schemas.microsoft.com/office/drawing/2014/chart" uri="{C3380CC4-5D6E-409C-BE32-E72D297353CC}">
                <c16:uniqueId val="{00000015-190C-4EA5-9CC8-8DA6D640C76E}"/>
              </c:ext>
            </c:extLst>
          </c:dPt>
          <c:dPt>
            <c:idx val="28"/>
            <c:invertIfNegative val="0"/>
            <c:bubble3D val="0"/>
            <c:extLst>
              <c:ext xmlns:c16="http://schemas.microsoft.com/office/drawing/2014/chart" uri="{C3380CC4-5D6E-409C-BE32-E72D297353CC}">
                <c16:uniqueId val="{00000019-0738-40C8-8C7E-464D4A018361}"/>
              </c:ext>
            </c:extLst>
          </c:dPt>
          <c:dPt>
            <c:idx val="29"/>
            <c:invertIfNegative val="0"/>
            <c:bubble3D val="0"/>
            <c:extLst>
              <c:ext xmlns:c16="http://schemas.microsoft.com/office/drawing/2014/chart" uri="{C3380CC4-5D6E-409C-BE32-E72D297353CC}">
                <c16:uniqueId val="{00000017-A477-4200-94B7-1FDD87A7CEB4}"/>
              </c:ext>
            </c:extLst>
          </c:dPt>
          <c:dPt>
            <c:idx val="30"/>
            <c:invertIfNegative val="0"/>
            <c:bubble3D val="0"/>
            <c:extLst>
              <c:ext xmlns:c16="http://schemas.microsoft.com/office/drawing/2014/chart" uri="{C3380CC4-5D6E-409C-BE32-E72D297353CC}">
                <c16:uniqueId val="{0000001B-0738-40C8-8C7E-464D4A018361}"/>
              </c:ext>
            </c:extLst>
          </c:dPt>
          <c:dPt>
            <c:idx val="31"/>
            <c:invertIfNegative val="0"/>
            <c:bubble3D val="0"/>
            <c:extLst>
              <c:ext xmlns:c16="http://schemas.microsoft.com/office/drawing/2014/chart" uri="{C3380CC4-5D6E-409C-BE32-E72D297353CC}">
                <c16:uniqueId val="{00000018-A477-4200-94B7-1FDD87A7CEB4}"/>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'F39'!$A$8:$A$40</c:f>
              <c:strCache>
                <c:ptCount val="33"/>
                <c:pt idx="0">
                  <c:v>Guerrero</c:v>
                </c:pt>
                <c:pt idx="1">
                  <c:v>Chiapas</c:v>
                </c:pt>
                <c:pt idx="2">
                  <c:v>CDMX</c:v>
                </c:pt>
                <c:pt idx="3">
                  <c:v>Zacatecas</c:v>
                </c:pt>
                <c:pt idx="4">
                  <c:v>Yucatán</c:v>
                </c:pt>
                <c:pt idx="5">
                  <c:v>Puebla</c:v>
                </c:pt>
                <c:pt idx="6">
                  <c:v>Campeche</c:v>
                </c:pt>
                <c:pt idx="7">
                  <c:v>Colima</c:v>
                </c:pt>
                <c:pt idx="8">
                  <c:v>Baja California Sur</c:v>
                </c:pt>
                <c:pt idx="9">
                  <c:v>Michoacán</c:v>
                </c:pt>
                <c:pt idx="10">
                  <c:v>Tabasco</c:v>
                </c:pt>
                <c:pt idx="11">
                  <c:v>Tlaxcala</c:v>
                </c:pt>
                <c:pt idx="12">
                  <c:v>Guanajuato</c:v>
                </c:pt>
                <c:pt idx="13">
                  <c:v>Morelos</c:v>
                </c:pt>
                <c:pt idx="14">
                  <c:v>Durango</c:v>
                </c:pt>
                <c:pt idx="15">
                  <c:v>Estado de México</c:v>
                </c:pt>
                <c:pt idx="16">
                  <c:v>Coahuila</c:v>
                </c:pt>
                <c:pt idx="17">
                  <c:v>Nacional</c:v>
                </c:pt>
                <c:pt idx="18">
                  <c:v>Veracruz</c:v>
                </c:pt>
                <c:pt idx="19">
                  <c:v>Sinaloa</c:v>
                </c:pt>
                <c:pt idx="20">
                  <c:v>Jalisco</c:v>
                </c:pt>
                <c:pt idx="21">
                  <c:v>Oaxaca</c:v>
                </c:pt>
                <c:pt idx="22">
                  <c:v>San Luis Potosí</c:v>
                </c:pt>
                <c:pt idx="23">
                  <c:v>Chihuahua</c:v>
                </c:pt>
                <c:pt idx="24">
                  <c:v>Nuevo León</c:v>
                </c:pt>
                <c:pt idx="25">
                  <c:v>Querétaro</c:v>
                </c:pt>
                <c:pt idx="26">
                  <c:v>Tamaulipas</c:v>
                </c:pt>
                <c:pt idx="27">
                  <c:v>Baja California</c:v>
                </c:pt>
                <c:pt idx="28">
                  <c:v>Sonora</c:v>
                </c:pt>
                <c:pt idx="29">
                  <c:v>Quintana Roo</c:v>
                </c:pt>
                <c:pt idx="30">
                  <c:v>Hidalgo</c:v>
                </c:pt>
                <c:pt idx="31">
                  <c:v>Aguascalientes</c:v>
                </c:pt>
                <c:pt idx="32">
                  <c:v>Nayarit</c:v>
                </c:pt>
              </c:strCache>
            </c:strRef>
          </c:cat>
          <c:val>
            <c:numRef>
              <c:f>'F39'!$F$8:$F$40</c:f>
              <c:numCache>
                <c:formatCode>0.0%</c:formatCode>
                <c:ptCount val="33"/>
                <c:pt idx="0">
                  <c:v>-2.8931550808842466E-2</c:v>
                </c:pt>
                <c:pt idx="1">
                  <c:v>-1.8382013582119106E-2</c:v>
                </c:pt>
                <c:pt idx="2">
                  <c:v>-1.031830107249232E-2</c:v>
                </c:pt>
                <c:pt idx="3">
                  <c:v>-6.9354506192744747E-3</c:v>
                </c:pt>
                <c:pt idx="4">
                  <c:v>-6.2426000858715192E-3</c:v>
                </c:pt>
                <c:pt idx="5">
                  <c:v>-3.0139767810982709E-3</c:v>
                </c:pt>
                <c:pt idx="6">
                  <c:v>-1.959977557508874E-3</c:v>
                </c:pt>
                <c:pt idx="7">
                  <c:v>-9.1505151667992113E-4</c:v>
                </c:pt>
                <c:pt idx="8">
                  <c:v>-5.90994117168675E-4</c:v>
                </c:pt>
                <c:pt idx="9">
                  <c:v>-3.6022588535755684E-4</c:v>
                </c:pt>
                <c:pt idx="10">
                  <c:v>-1.4017054082471336E-4</c:v>
                </c:pt>
                <c:pt idx="11">
                  <c:v>4.0088781985470057E-4</c:v>
                </c:pt>
                <c:pt idx="12">
                  <c:v>8.3849162798355081E-4</c:v>
                </c:pt>
                <c:pt idx="13">
                  <c:v>1.4526630578794997E-3</c:v>
                </c:pt>
                <c:pt idx="14">
                  <c:v>2.4768899164615554E-3</c:v>
                </c:pt>
                <c:pt idx="15">
                  <c:v>2.5735142644023323E-3</c:v>
                </c:pt>
                <c:pt idx="16">
                  <c:v>3.2967301845268082E-3</c:v>
                </c:pt>
                <c:pt idx="17">
                  <c:v>3.3765979895052922E-3</c:v>
                </c:pt>
                <c:pt idx="18">
                  <c:v>3.8113031293787181E-3</c:v>
                </c:pt>
                <c:pt idx="19">
                  <c:v>4.7918232480490541E-3</c:v>
                </c:pt>
                <c:pt idx="20">
                  <c:v>5.2926602817124913E-3</c:v>
                </c:pt>
                <c:pt idx="21">
                  <c:v>6.7204301075269868E-3</c:v>
                </c:pt>
                <c:pt idx="22">
                  <c:v>7.9379272420005975E-3</c:v>
                </c:pt>
                <c:pt idx="23">
                  <c:v>8.5698382459831191E-3</c:v>
                </c:pt>
                <c:pt idx="24">
                  <c:v>8.9783560440852561E-3</c:v>
                </c:pt>
                <c:pt idx="25">
                  <c:v>1.0685634105859432E-2</c:v>
                </c:pt>
                <c:pt idx="26">
                  <c:v>1.1793501805054118E-2</c:v>
                </c:pt>
                <c:pt idx="27">
                  <c:v>1.7393470838981795E-2</c:v>
                </c:pt>
                <c:pt idx="28">
                  <c:v>1.748622514388587E-2</c:v>
                </c:pt>
                <c:pt idx="29">
                  <c:v>1.9723035469077832E-2</c:v>
                </c:pt>
                <c:pt idx="30">
                  <c:v>2.0704588477637342E-2</c:v>
                </c:pt>
                <c:pt idx="31">
                  <c:v>2.1289039297452517E-2</c:v>
                </c:pt>
                <c:pt idx="32">
                  <c:v>4.6350702810585842E-2</c:v>
                </c:pt>
              </c:numCache>
            </c:numRef>
          </c:val>
          <c:extLst>
            <c:ext xmlns:c16="http://schemas.microsoft.com/office/drawing/2014/chart" uri="{C3380CC4-5D6E-409C-BE32-E72D297353CC}">
              <c16:uniqueId val="{00000019-F760-4022-A83E-E58618CCB64A}"/>
            </c:ext>
          </c:extLst>
        </c:ser>
        <c:dLbls>
          <c:showLegendKey val="0"/>
          <c:showVal val="0"/>
          <c:showCatName val="0"/>
          <c:showSerName val="0"/>
          <c:showPercent val="0"/>
          <c:showBubbleSize val="0"/>
        </c:dLbls>
        <c:gapWidth val="75"/>
        <c:axId val="182032640"/>
        <c:axId val="182050816"/>
      </c:barChart>
      <c:catAx>
        <c:axId val="1820326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2050816"/>
        <c:crosses val="autoZero"/>
        <c:auto val="1"/>
        <c:lblAlgn val="ctr"/>
        <c:lblOffset val="100"/>
        <c:noMultiLvlLbl val="0"/>
      </c:catAx>
      <c:valAx>
        <c:axId val="182050816"/>
        <c:scaling>
          <c:orientation val="minMax"/>
        </c:scaling>
        <c:delete val="1"/>
        <c:axPos val="b"/>
        <c:numFmt formatCode="0.0%" sourceLinked="1"/>
        <c:majorTickMark val="none"/>
        <c:minorTickMark val="none"/>
        <c:tickLblPos val="nextTo"/>
        <c:crossAx val="18203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'F40'!$A$9:$A$41</c:f>
              <c:strCache>
                <c:ptCount val="33"/>
                <c:pt idx="0">
                  <c:v>Durango</c:v>
                </c:pt>
                <c:pt idx="1">
                  <c:v>Coahuila</c:v>
                </c:pt>
                <c:pt idx="2">
                  <c:v>Estado de México</c:v>
                </c:pt>
                <c:pt idx="3">
                  <c:v>Tamaulipas</c:v>
                </c:pt>
                <c:pt idx="4">
                  <c:v>Morelos</c:v>
                </c:pt>
                <c:pt idx="5">
                  <c:v>Puebla</c:v>
                </c:pt>
                <c:pt idx="6">
                  <c:v>Zacatecas</c:v>
                </c:pt>
                <c:pt idx="7">
                  <c:v>Hidalgo</c:v>
                </c:pt>
                <c:pt idx="8">
                  <c:v>Chihuahua</c:v>
                </c:pt>
                <c:pt idx="9">
                  <c:v>CDMX</c:v>
                </c:pt>
                <c:pt idx="10">
                  <c:v>Guerrero</c:v>
                </c:pt>
                <c:pt idx="11">
                  <c:v>Chiapas</c:v>
                </c:pt>
                <c:pt idx="12">
                  <c:v>Veracruz</c:v>
                </c:pt>
                <c:pt idx="13">
                  <c:v>Sonora</c:v>
                </c:pt>
                <c:pt idx="14">
                  <c:v>Nuevo León</c:v>
                </c:pt>
                <c:pt idx="15">
                  <c:v>Nacional</c:v>
                </c:pt>
                <c:pt idx="16">
                  <c:v>Guanajuato</c:v>
                </c:pt>
                <c:pt idx="17">
                  <c:v>Baja California Sur</c:v>
                </c:pt>
                <c:pt idx="18">
                  <c:v>Tlaxcala</c:v>
                </c:pt>
                <c:pt idx="19">
                  <c:v>San Luis Potosí</c:v>
                </c:pt>
                <c:pt idx="20">
                  <c:v>Sinaloa</c:v>
                </c:pt>
                <c:pt idx="21">
                  <c:v>Michoacán</c:v>
                </c:pt>
                <c:pt idx="22">
                  <c:v>Yucatán</c:v>
                </c:pt>
                <c:pt idx="23">
                  <c:v>Baja California</c:v>
                </c:pt>
                <c:pt idx="24">
                  <c:v>Oaxaca</c:v>
                </c:pt>
                <c:pt idx="25">
                  <c:v>Jalisco</c:v>
                </c:pt>
                <c:pt idx="26">
                  <c:v>Colima</c:v>
                </c:pt>
                <c:pt idx="27">
                  <c:v>Quintana Roo</c:v>
                </c:pt>
                <c:pt idx="28">
                  <c:v>Aguascalientes</c:v>
                </c:pt>
                <c:pt idx="29">
                  <c:v>Tabasco</c:v>
                </c:pt>
                <c:pt idx="30">
                  <c:v>Querétaro</c:v>
                </c:pt>
                <c:pt idx="31">
                  <c:v>Campeche</c:v>
                </c:pt>
                <c:pt idx="32">
                  <c:v>Nayarit</c:v>
                </c:pt>
              </c:strCache>
            </c:strRef>
          </c:cat>
          <c:val>
            <c:numRef>
              <c:f>'F40'!$F$9:$F$41</c:f>
              <c:numCache>
                <c:formatCode>0.0%</c:formatCode>
                <c:ptCount val="33"/>
                <c:pt idx="0">
                  <c:v>-6.8389957496152176E-3</c:v>
                </c:pt>
                <c:pt idx="1">
                  <c:v>-4.2293161007980196E-3</c:v>
                </c:pt>
                <c:pt idx="2">
                  <c:v>3.6838625397228597E-3</c:v>
                </c:pt>
                <c:pt idx="3">
                  <c:v>3.774898571985208E-3</c:v>
                </c:pt>
                <c:pt idx="4">
                  <c:v>4.5518406713371817E-3</c:v>
                </c:pt>
                <c:pt idx="5">
                  <c:v>5.9200623265700525E-3</c:v>
                </c:pt>
                <c:pt idx="6">
                  <c:v>7.1463801681248551E-3</c:v>
                </c:pt>
                <c:pt idx="7">
                  <c:v>7.5394313560570581E-3</c:v>
                </c:pt>
                <c:pt idx="8">
                  <c:v>9.0229894072590966E-3</c:v>
                </c:pt>
                <c:pt idx="9">
                  <c:v>1.0815014220754815E-2</c:v>
                </c:pt>
                <c:pt idx="10">
                  <c:v>1.1827170491503614E-2</c:v>
                </c:pt>
                <c:pt idx="11">
                  <c:v>1.2435397588176578E-2</c:v>
                </c:pt>
                <c:pt idx="12">
                  <c:v>1.2800609668250473E-2</c:v>
                </c:pt>
                <c:pt idx="13">
                  <c:v>1.3420972646957408E-2</c:v>
                </c:pt>
                <c:pt idx="14">
                  <c:v>1.4131217569538945E-2</c:v>
                </c:pt>
                <c:pt idx="15">
                  <c:v>1.5682850574434637E-2</c:v>
                </c:pt>
                <c:pt idx="16">
                  <c:v>1.6752201889335572E-2</c:v>
                </c:pt>
                <c:pt idx="17">
                  <c:v>1.7268497822811701E-2</c:v>
                </c:pt>
                <c:pt idx="18">
                  <c:v>1.8333466040289847E-2</c:v>
                </c:pt>
                <c:pt idx="19">
                  <c:v>1.835490209363777E-2</c:v>
                </c:pt>
                <c:pt idx="20">
                  <c:v>2.0373744337206956E-2</c:v>
                </c:pt>
                <c:pt idx="21">
                  <c:v>2.062475499156502E-2</c:v>
                </c:pt>
                <c:pt idx="22">
                  <c:v>2.1440034235583605E-2</c:v>
                </c:pt>
                <c:pt idx="23">
                  <c:v>2.3529270118691548E-2</c:v>
                </c:pt>
                <c:pt idx="24">
                  <c:v>2.3894080252371941E-2</c:v>
                </c:pt>
                <c:pt idx="25">
                  <c:v>2.4583232596973925E-2</c:v>
                </c:pt>
                <c:pt idx="26">
                  <c:v>2.5447042640990292E-2</c:v>
                </c:pt>
                <c:pt idx="27">
                  <c:v>2.9905033963169236E-2</c:v>
                </c:pt>
                <c:pt idx="28">
                  <c:v>3.487550195844813E-2</c:v>
                </c:pt>
                <c:pt idx="29">
                  <c:v>3.5850209655656551E-2</c:v>
                </c:pt>
                <c:pt idx="30">
                  <c:v>4.5802085425510564E-2</c:v>
                </c:pt>
                <c:pt idx="31">
                  <c:v>5.8043998921439632E-2</c:v>
                </c:pt>
                <c:pt idx="32">
                  <c:v>0.12571868510644313</c:v>
                </c:pt>
              </c:numCache>
            </c:numRef>
          </c:val>
          <c:extLst>
            <c:ext xmlns:c16="http://schemas.microsoft.com/office/drawing/2014/chart" uri="{C3380CC4-5D6E-409C-BE32-E72D297353CC}">
              <c16:uniqueId val="{00000017-080E-4087-B0A6-26D0C5107012}"/>
            </c:ext>
          </c:extLst>
        </c:ser>
        <c:dLbls>
          <c:showLegendKey val="0"/>
          <c:showVal val="0"/>
          <c:showCatName val="0"/>
          <c:showSerName val="0"/>
          <c:showPercent val="0"/>
          <c:showBubbleSize val="0"/>
        </c:dLbls>
        <c:gapWidth val="75"/>
        <c:axId val="181916032"/>
        <c:axId val="181917568"/>
      </c:barChart>
      <c:catAx>
        <c:axId val="18191603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917568"/>
        <c:crosses val="autoZero"/>
        <c:auto val="1"/>
        <c:lblAlgn val="ctr"/>
        <c:lblOffset val="100"/>
        <c:noMultiLvlLbl val="0"/>
      </c:catAx>
      <c:valAx>
        <c:axId val="181917568"/>
        <c:scaling>
          <c:orientation val="minMax"/>
        </c:scaling>
        <c:delete val="1"/>
        <c:axPos val="b"/>
        <c:numFmt formatCode="0.0%" sourceLinked="1"/>
        <c:majorTickMark val="none"/>
        <c:minorTickMark val="none"/>
        <c:tickLblPos val="nextTo"/>
        <c:crossAx val="18191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'F41'!$I$6</c:f>
              <c:strCache>
                <c:ptCount val="1"/>
              </c:strCache>
            </c:strRef>
          </c:tx>
          <c:spPr>
            <a:solidFill>
              <a:srgbClr val="FFC000"/>
            </a:solidFill>
            <a:ln>
              <a:noFill/>
            </a:ln>
            <a:effectLst/>
          </c:spPr>
          <c:invertIfNegative val="0"/>
          <c:dLbls>
            <c:dLbl>
              <c:idx val="0"/>
              <c:layout>
                <c:manualLayout>
                  <c:x val="0.212682491582491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E-487F-86DA-AB21408340E3}"/>
                </c:ext>
              </c:extLst>
            </c:dLbl>
            <c:dLbl>
              <c:idx val="1"/>
              <c:layout>
                <c:manualLayout>
                  <c:x val="4.61483164983165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3E-487F-86DA-AB21408340E3}"/>
                </c:ext>
              </c:extLst>
            </c:dLbl>
            <c:dLbl>
              <c:idx val="2"/>
              <c:layout>
                <c:manualLayout>
                  <c:x val="5.5854545454545532E-2"/>
                  <c:y val="2.35222222222239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3E-487F-86DA-AB21408340E3}"/>
                </c:ext>
              </c:extLst>
            </c:dLbl>
            <c:dLbl>
              <c:idx val="3"/>
              <c:layout>
                <c:manualLayout>
                  <c:x val="4.720875420875429E-2"/>
                  <c:y val="1.85185185185185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3E-487F-86DA-AB21408340E3}"/>
                </c:ext>
              </c:extLst>
            </c:dLbl>
            <c:dLbl>
              <c:idx val="4"/>
              <c:layout>
                <c:manualLayout>
                  <c:x val="-5.2080303030303032E-2"/>
                  <c:y val="8.623357172365541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3E-487F-86DA-AB21408340E3}"/>
                </c:ext>
              </c:extLst>
            </c:dLbl>
            <c:dLbl>
              <c:idx val="5"/>
              <c:layout>
                <c:manualLayout>
                  <c:x val="2.9174747474747475E-2"/>
                  <c:y val="8.623357172365541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3E-487F-86DA-AB21408340E3}"/>
                </c:ext>
              </c:extLst>
            </c:dLbl>
            <c:dLbl>
              <c:idx val="6"/>
              <c:layout>
                <c:manualLayout>
                  <c:x val="-3.92831025630994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3E-487F-86DA-AB21408340E3}"/>
                </c:ext>
              </c:extLst>
            </c:dLbl>
            <c:dLbl>
              <c:idx val="7"/>
              <c:layout>
                <c:manualLayout>
                  <c:x val="-4.44299993613400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3E-487F-86DA-AB21408340E3}"/>
                </c:ext>
              </c:extLst>
            </c:dLbl>
            <c:dLbl>
              <c:idx val="9"/>
              <c:layout>
                <c:manualLayout>
                  <c:x val="2.6626434435205609E-2"/>
                  <c:y val="-8.623357172365541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3E-487F-86DA-AB21408340E3}"/>
                </c:ext>
              </c:extLst>
            </c:dLbl>
            <c:dLbl>
              <c:idx val="10"/>
              <c:layout>
                <c:manualLayout>
                  <c:x val="-3.80114478114478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3E-487F-86DA-AB21408340E3}"/>
                </c:ext>
              </c:extLst>
            </c:dLbl>
            <c:dLbl>
              <c:idx val="11"/>
              <c:layout>
                <c:manualLayout>
                  <c:x val="-3.304245884739606E-2"/>
                  <c:y val="4.70407407407415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3E-487F-86DA-AB21408340E3}"/>
                </c:ext>
              </c:extLst>
            </c:dLbl>
            <c:dLbl>
              <c:idx val="15"/>
              <c:layout>
                <c:manualLayout>
                  <c:x val="4.6970929604629383E-2"/>
                  <c:y val="2.351851851851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3E-487F-86DA-AB21408340E3}"/>
                </c:ext>
              </c:extLst>
            </c:dLbl>
            <c:dLbl>
              <c:idx val="16"/>
              <c:layout>
                <c:manualLayout>
                  <c:x val="4.97244107744107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3E-487F-86DA-AB21408340E3}"/>
                </c:ext>
              </c:extLst>
            </c:dLbl>
            <c:dLbl>
              <c:idx val="18"/>
              <c:layout>
                <c:manualLayout>
                  <c:x val="-4.03228476073826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3E-487F-86DA-AB21408340E3}"/>
                </c:ext>
              </c:extLst>
            </c:dLbl>
            <c:dLbl>
              <c:idx val="19"/>
              <c:layout>
                <c:manualLayout>
                  <c:x val="-3.5431749155781865E-2"/>
                  <c:y val="-4.31167858618277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3E-487F-86DA-AB21408340E3}"/>
                </c:ext>
              </c:extLst>
            </c:dLbl>
            <c:dLbl>
              <c:idx val="20"/>
              <c:layout>
                <c:manualLayout>
                  <c:x val="-3.8613345584903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3E-487F-86DA-AB21408340E3}"/>
                </c:ext>
              </c:extLst>
            </c:dLbl>
            <c:dLbl>
              <c:idx val="21"/>
              <c:layout>
                <c:manualLayout>
                  <c:x val="-2.9707550598752037E-2"/>
                  <c:y val="-4.31167858618277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3E-487F-86DA-AB21408340E3}"/>
                </c:ext>
              </c:extLst>
            </c:dLbl>
            <c:dLbl>
              <c:idx val="22"/>
              <c:layout>
                <c:manualLayout>
                  <c:x val="-5.7383333333333252E-2"/>
                  <c:y val="-4.31167858618277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3E-487F-86DA-AB21408340E3}"/>
                </c:ext>
              </c:extLst>
            </c:dLbl>
            <c:dLbl>
              <c:idx val="23"/>
              <c:layout>
                <c:manualLayout>
                  <c:x val="7.80007737482013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3E-487F-86DA-AB21408340E3}"/>
                </c:ext>
              </c:extLst>
            </c:dLbl>
            <c:dLbl>
              <c:idx val="24"/>
              <c:layout>
                <c:manualLayout>
                  <c:x val="-3.09611296857493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3E-487F-86DA-AB21408340E3}"/>
                </c:ext>
              </c:extLst>
            </c:dLbl>
            <c:dLbl>
              <c:idx val="25"/>
              <c:layout>
                <c:manualLayout>
                  <c:x val="-7.68737563268293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3E-487F-86DA-AB21408340E3}"/>
                </c:ext>
              </c:extLst>
            </c:dLbl>
            <c:dLbl>
              <c:idx val="26"/>
              <c:layout>
                <c:manualLayout>
                  <c:x val="-7.36705387205386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F3E-487F-86DA-AB21408340E3}"/>
                </c:ext>
              </c:extLst>
            </c:dLbl>
            <c:dLbl>
              <c:idx val="27"/>
              <c:layout>
                <c:manualLayout>
                  <c:x val="9.56343080086282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F3E-487F-86DA-AB21408340E3}"/>
                </c:ext>
              </c:extLst>
            </c:dLbl>
            <c:dLbl>
              <c:idx val="28"/>
              <c:layout>
                <c:manualLayout>
                  <c:x val="-6.6770056011478562E-2"/>
                  <c:y val="2.351851851851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F3E-487F-86DA-AB21408340E3}"/>
                </c:ext>
              </c:extLst>
            </c:dLbl>
            <c:dLbl>
              <c:idx val="29"/>
              <c:layout>
                <c:manualLayout>
                  <c:x val="-4.49680118315931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F3E-487F-86DA-AB21408340E3}"/>
                </c:ext>
              </c:extLst>
            </c:dLbl>
            <c:dLbl>
              <c:idx val="30"/>
              <c:layout>
                <c:manualLayout>
                  <c:x val="-0.12850121897107539"/>
                  <c:y val="-1.07791964654569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F3E-487F-86DA-AB21408340E3}"/>
                </c:ext>
              </c:extLst>
            </c:dLbl>
            <c:dLbl>
              <c:idx val="31"/>
              <c:layout>
                <c:manualLayout>
                  <c:x val="-8.8911492768931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F3E-487F-86DA-AB21408340E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'F41'!$A$7:$A$38</c:f>
              <c:strCache>
                <c:ptCount val="32"/>
                <c:pt idx="0">
                  <c:v>CDMX</c:v>
                </c:pt>
                <c:pt idx="1">
                  <c:v>Guerrero</c:v>
                </c:pt>
                <c:pt idx="2">
                  <c:v>Chiapas</c:v>
                </c:pt>
                <c:pt idx="3">
                  <c:v>Yucatán</c:v>
                </c:pt>
                <c:pt idx="4">
                  <c:v>Puebla</c:v>
                </c:pt>
                <c:pt idx="5">
                  <c:v>Zacatecas</c:v>
                </c:pt>
                <c:pt idx="6">
                  <c:v>Campeche</c:v>
                </c:pt>
                <c:pt idx="7">
                  <c:v>Michoacán</c:v>
                </c:pt>
                <c:pt idx="8">
                  <c:v>Colima</c:v>
                </c:pt>
                <c:pt idx="9">
                  <c:v>Baja California Sur</c:v>
                </c:pt>
                <c:pt idx="10">
                  <c:v>Tabasco</c:v>
                </c:pt>
                <c:pt idx="11">
                  <c:v>Tlaxcala</c:v>
                </c:pt>
                <c:pt idx="12">
                  <c:v>Morelos</c:v>
                </c:pt>
                <c:pt idx="13">
                  <c:v>Durango</c:v>
                </c:pt>
                <c:pt idx="14">
                  <c:v>Guanajuato</c:v>
                </c:pt>
                <c:pt idx="15">
                  <c:v>Oaxaca</c:v>
                </c:pt>
                <c:pt idx="16">
                  <c:v>Coahuila</c:v>
                </c:pt>
                <c:pt idx="17">
                  <c:v>Sinaloa</c:v>
                </c:pt>
                <c:pt idx="18">
                  <c:v>Veracruz</c:v>
                </c:pt>
                <c:pt idx="19">
                  <c:v>San Luis Potosí</c:v>
                </c:pt>
                <c:pt idx="20">
                  <c:v>Estado de México</c:v>
                </c:pt>
                <c:pt idx="21">
                  <c:v>Hidalgo</c:v>
                </c:pt>
                <c:pt idx="22">
                  <c:v>Querétaro</c:v>
                </c:pt>
                <c:pt idx="23">
                  <c:v>Aguascalientes</c:v>
                </c:pt>
                <c:pt idx="24">
                  <c:v>Nayarit</c:v>
                </c:pt>
                <c:pt idx="25">
                  <c:v>Chihuahua</c:v>
                </c:pt>
                <c:pt idx="26">
                  <c:v>Tamaulipas</c:v>
                </c:pt>
                <c:pt idx="27">
                  <c:v>Quintana Roo</c:v>
                </c:pt>
                <c:pt idx="28">
                  <c:v>Jalisco</c:v>
                </c:pt>
                <c:pt idx="29">
                  <c:v>Sonora</c:v>
                </c:pt>
                <c:pt idx="30">
                  <c:v>Nuevo León</c:v>
                </c:pt>
                <c:pt idx="31">
                  <c:v>Baja California</c:v>
                </c:pt>
              </c:strCache>
            </c:strRef>
          </c:cat>
          <c:val>
            <c:numRef>
              <c:f>'F41'!$G$7:$G$38</c:f>
              <c:numCache>
                <c:formatCode>#,##0</c:formatCode>
                <c:ptCount val="32"/>
                <c:pt idx="0">
                  <c:v>-27732</c:v>
                </c:pt>
                <c:pt idx="1">
                  <c:v>-2491</c:v>
                </c:pt>
                <c:pt idx="2">
                  <c:v>-3692</c:v>
                </c:pt>
                <c:pt idx="3">
                  <c:v>-2320</c:v>
                </c:pt>
                <c:pt idx="4">
                  <c:v>-2171</c:v>
                </c:pt>
                <c:pt idx="5">
                  <c:v>-560</c:v>
                </c:pt>
                <c:pt idx="6">
                  <c:v>-1091</c:v>
                </c:pt>
                <c:pt idx="7">
                  <c:v>-1619</c:v>
                </c:pt>
                <c:pt idx="8">
                  <c:v>-624</c:v>
                </c:pt>
                <c:pt idx="9">
                  <c:v>351</c:v>
                </c:pt>
                <c:pt idx="10">
                  <c:v>-605</c:v>
                </c:pt>
                <c:pt idx="11">
                  <c:v>-711</c:v>
                </c:pt>
                <c:pt idx="12">
                  <c:v>-52</c:v>
                </c:pt>
                <c:pt idx="13">
                  <c:v>121</c:v>
                </c:pt>
                <c:pt idx="14">
                  <c:v>778</c:v>
                </c:pt>
                <c:pt idx="15">
                  <c:v>1468</c:v>
                </c:pt>
                <c:pt idx="16">
                  <c:v>3229</c:v>
                </c:pt>
                <c:pt idx="17">
                  <c:v>558</c:v>
                </c:pt>
                <c:pt idx="18">
                  <c:v>-1597</c:v>
                </c:pt>
                <c:pt idx="19">
                  <c:v>1197</c:v>
                </c:pt>
                <c:pt idx="20">
                  <c:v>1030</c:v>
                </c:pt>
                <c:pt idx="21">
                  <c:v>843</c:v>
                </c:pt>
                <c:pt idx="22">
                  <c:v>3875</c:v>
                </c:pt>
                <c:pt idx="23">
                  <c:v>7270</c:v>
                </c:pt>
                <c:pt idx="24">
                  <c:v>624</c:v>
                </c:pt>
                <c:pt idx="25">
                  <c:v>6719</c:v>
                </c:pt>
                <c:pt idx="26">
                  <c:v>6368</c:v>
                </c:pt>
                <c:pt idx="27">
                  <c:v>9843</c:v>
                </c:pt>
                <c:pt idx="28">
                  <c:v>5183</c:v>
                </c:pt>
                <c:pt idx="29">
                  <c:v>1644</c:v>
                </c:pt>
                <c:pt idx="30">
                  <c:v>13784</c:v>
                </c:pt>
                <c:pt idx="31">
                  <c:v>7650</c:v>
                </c:pt>
              </c:numCache>
            </c:numRef>
          </c:val>
          <c:extLst>
            <c:ext xmlns:c16="http://schemas.microsoft.com/office/drawing/2014/chart" uri="{C3380CC4-5D6E-409C-BE32-E72D297353CC}">
              <c16:uniqueId val="{0000001B-DF3E-487F-86DA-AB21408340E3}"/>
            </c:ext>
          </c:extLst>
        </c:ser>
        <c:ser>
          <c:idx val="1"/>
          <c:order val="1"/>
          <c:tx>
            <c:strRef>
              <c:f>'F41'!$J$6</c:f>
              <c:strCache>
                <c:ptCount val="1"/>
              </c:strCache>
            </c:strRef>
          </c:tx>
          <c:spPr>
            <a:solidFill>
              <a:srgbClr val="7C878E"/>
            </a:solidFill>
            <a:ln>
              <a:noFill/>
            </a:ln>
            <a:effectLst/>
          </c:spPr>
          <c:invertIfNegative val="0"/>
          <c:dLbls>
            <c:dLbl>
              <c:idx val="0"/>
              <c:layout>
                <c:manualLayout>
                  <c:x val="-8.77373737373737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F3E-487F-86DA-AB21408340E3}"/>
                </c:ext>
              </c:extLst>
            </c:dLbl>
            <c:dLbl>
              <c:idx val="1"/>
              <c:layout>
                <c:manualLayout>
                  <c:x val="-5.02560606060606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F3E-487F-86DA-AB21408340E3}"/>
                </c:ext>
              </c:extLst>
            </c:dLbl>
            <c:dLbl>
              <c:idx val="2"/>
              <c:layout>
                <c:manualLayout>
                  <c:x val="-2.8733501683501604E-2"/>
                  <c:y val="1.85185185185185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F3E-487F-86DA-AB21408340E3}"/>
                </c:ext>
              </c:extLst>
            </c:dLbl>
            <c:dLbl>
              <c:idx val="3"/>
              <c:layout>
                <c:manualLayout>
                  <c:x val="-2.294191919191919E-2"/>
                  <c:y val="3.70370370370370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F3E-487F-86DA-AB21408340E3}"/>
                </c:ext>
              </c:extLst>
            </c:dLbl>
            <c:dLbl>
              <c:idx val="5"/>
              <c:layout>
                <c:manualLayout>
                  <c:x val="-3.4660606060605982E-2"/>
                  <c:y val="1.85185185271418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F3E-487F-86DA-AB21408340E3}"/>
                </c:ext>
              </c:extLst>
            </c:dLbl>
            <c:dLbl>
              <c:idx val="6"/>
              <c:layout>
                <c:manualLayout>
                  <c:x val="2.97964948604594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F3E-487F-86DA-AB21408340E3}"/>
                </c:ext>
              </c:extLst>
            </c:dLbl>
            <c:dLbl>
              <c:idx val="7"/>
              <c:layout>
                <c:manualLayout>
                  <c:x val="3.80622924146260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F3E-487F-86DA-AB21408340E3}"/>
                </c:ext>
              </c:extLst>
            </c:dLbl>
            <c:dLbl>
              <c:idx val="9"/>
              <c:layout>
                <c:manualLayout>
                  <c:x val="-3.9000721251024446E-2"/>
                  <c:y val="1.85185185185185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3E-487F-86DA-AB21408340E3}"/>
                </c:ext>
              </c:extLst>
            </c:dLbl>
            <c:dLbl>
              <c:idx val="10"/>
              <c:layout>
                <c:manualLayout>
                  <c:x val="4.07703703703703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3E-487F-86DA-AB21408340E3}"/>
                </c:ext>
              </c:extLst>
            </c:dLbl>
            <c:dLbl>
              <c:idx val="11"/>
              <c:layout>
                <c:manualLayout>
                  <c:x val="3.110307268986507E-2"/>
                  <c:y val="1.85185185185185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3E-487F-86DA-AB21408340E3}"/>
                </c:ext>
              </c:extLst>
            </c:dLbl>
            <c:dLbl>
              <c:idx val="15"/>
              <c:layout>
                <c:manualLayout>
                  <c:x val="-3.273416332373337E-2"/>
                  <c:y val="-2.35148148148148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3E-487F-86DA-AB21408340E3}"/>
                </c:ext>
              </c:extLst>
            </c:dLbl>
            <c:dLbl>
              <c:idx val="16"/>
              <c:layout>
                <c:manualLayout>
                  <c:x val="-2.3447474747474748E-2"/>
                  <c:y val="3.70370370370370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3E-487F-86DA-AB21408340E3}"/>
                </c:ext>
              </c:extLst>
            </c:dLbl>
            <c:dLbl>
              <c:idx val="17"/>
              <c:layout>
                <c:manualLayout>
                  <c:x val="4.2225084175084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3E-487F-86DA-AB21408340E3}"/>
                </c:ext>
              </c:extLst>
            </c:dLbl>
            <c:dLbl>
              <c:idx val="18"/>
              <c:layout>
                <c:manualLayout>
                  <c:x val="4.55873737373737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3E-487F-86DA-AB21408340E3}"/>
                </c:ext>
              </c:extLst>
            </c:dLbl>
            <c:dLbl>
              <c:idx val="19"/>
              <c:layout>
                <c:manualLayout>
                  <c:x val="4.9863958748587518E-2"/>
                  <c:y val="-2.351851851851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3E-487F-86DA-AB21408340E3}"/>
                </c:ext>
              </c:extLst>
            </c:dLbl>
            <c:dLbl>
              <c:idx val="20"/>
              <c:layout>
                <c:manualLayout>
                  <c:x val="5.76442760942760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3E-487F-86DA-AB21408340E3}"/>
                </c:ext>
              </c:extLst>
            </c:dLbl>
            <c:dLbl>
              <c:idx val="21"/>
              <c:layout>
                <c:manualLayout>
                  <c:x val="5.527053872053872E-2"/>
                  <c:y val="-2.351851851851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3E-487F-86DA-AB21408340E3}"/>
                </c:ext>
              </c:extLst>
            </c:dLbl>
            <c:dLbl>
              <c:idx val="22"/>
              <c:layout>
                <c:manualLayout>
                  <c:x val="4.6043097643097643E-2"/>
                  <c:y val="-4.31167858618277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3E-487F-86DA-AB21408340E3}"/>
                </c:ext>
              </c:extLst>
            </c:dLbl>
            <c:dLbl>
              <c:idx val="23"/>
              <c:layout>
                <c:manualLayout>
                  <c:x val="-2.93730064865778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3E-487F-86DA-AB21408340E3}"/>
                </c:ext>
              </c:extLst>
            </c:dLbl>
            <c:dLbl>
              <c:idx val="24"/>
              <c:layout>
                <c:manualLayout>
                  <c:x val="7.23633460028749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3E-487F-86DA-AB21408340E3}"/>
                </c:ext>
              </c:extLst>
            </c:dLbl>
            <c:dLbl>
              <c:idx val="25"/>
              <c:layout>
                <c:manualLayout>
                  <c:x val="3.08501165470767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3E-487F-86DA-AB21408340E3}"/>
                </c:ext>
              </c:extLst>
            </c:dLbl>
            <c:dLbl>
              <c:idx val="26"/>
              <c:layout>
                <c:manualLayout>
                  <c:x val="3.5828619528619529E-2"/>
                  <c:y val="-2.35185185185187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3E-487F-86DA-AB21408340E3}"/>
                </c:ext>
              </c:extLst>
            </c:dLbl>
            <c:dLbl>
              <c:idx val="27"/>
              <c:layout>
                <c:manualLayout>
                  <c:x val="-3.22454545454546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3E-487F-86DA-AB21408340E3}"/>
                </c:ext>
              </c:extLst>
            </c:dLbl>
            <c:dLbl>
              <c:idx val="28"/>
              <c:layout>
                <c:manualLayout>
                  <c:x val="7.94897306397304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3E-487F-86DA-AB21408340E3}"/>
                </c:ext>
              </c:extLst>
            </c:dLbl>
            <c:dLbl>
              <c:idx val="29"/>
              <c:layout>
                <c:manualLayout>
                  <c:x val="9.6515892767995576E-2"/>
                  <c:y val="2.351851851851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F3E-487F-86DA-AB21408340E3}"/>
                </c:ext>
              </c:extLst>
            </c:dLbl>
            <c:dLbl>
              <c:idx val="30"/>
              <c:layout>
                <c:manualLayout>
                  <c:x val="3.373879879102664E-2"/>
                  <c:y val="-1.07791964654569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F3E-487F-86DA-AB21408340E3}"/>
                </c:ext>
              </c:extLst>
            </c:dLbl>
            <c:dLbl>
              <c:idx val="31"/>
              <c:layout>
                <c:manualLayout>
                  <c:x val="8.86767676767676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F3E-487F-86DA-AB21408340E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'F41'!$A$7:$A$38</c:f>
              <c:strCache>
                <c:ptCount val="32"/>
                <c:pt idx="0">
                  <c:v>CDMX</c:v>
                </c:pt>
                <c:pt idx="1">
                  <c:v>Guerrero</c:v>
                </c:pt>
                <c:pt idx="2">
                  <c:v>Chiapas</c:v>
                </c:pt>
                <c:pt idx="3">
                  <c:v>Yucatán</c:v>
                </c:pt>
                <c:pt idx="4">
                  <c:v>Puebla</c:v>
                </c:pt>
                <c:pt idx="5">
                  <c:v>Zacatecas</c:v>
                </c:pt>
                <c:pt idx="6">
                  <c:v>Campeche</c:v>
                </c:pt>
                <c:pt idx="7">
                  <c:v>Michoacán</c:v>
                </c:pt>
                <c:pt idx="8">
                  <c:v>Colima</c:v>
                </c:pt>
                <c:pt idx="9">
                  <c:v>Baja California Sur</c:v>
                </c:pt>
                <c:pt idx="10">
                  <c:v>Tabasco</c:v>
                </c:pt>
                <c:pt idx="11">
                  <c:v>Tlaxcala</c:v>
                </c:pt>
                <c:pt idx="12">
                  <c:v>Morelos</c:v>
                </c:pt>
                <c:pt idx="13">
                  <c:v>Durango</c:v>
                </c:pt>
                <c:pt idx="14">
                  <c:v>Guanajuato</c:v>
                </c:pt>
                <c:pt idx="15">
                  <c:v>Oaxaca</c:v>
                </c:pt>
                <c:pt idx="16">
                  <c:v>Coahuila</c:v>
                </c:pt>
                <c:pt idx="17">
                  <c:v>Sinaloa</c:v>
                </c:pt>
                <c:pt idx="18">
                  <c:v>Veracruz</c:v>
                </c:pt>
                <c:pt idx="19">
                  <c:v>San Luis Potosí</c:v>
                </c:pt>
                <c:pt idx="20">
                  <c:v>Estado de México</c:v>
                </c:pt>
                <c:pt idx="21">
                  <c:v>Hidalgo</c:v>
                </c:pt>
                <c:pt idx="22">
                  <c:v>Querétaro</c:v>
                </c:pt>
                <c:pt idx="23">
                  <c:v>Aguascalientes</c:v>
                </c:pt>
                <c:pt idx="24">
                  <c:v>Nayarit</c:v>
                </c:pt>
                <c:pt idx="25">
                  <c:v>Chihuahua</c:v>
                </c:pt>
                <c:pt idx="26">
                  <c:v>Tamaulipas</c:v>
                </c:pt>
                <c:pt idx="27">
                  <c:v>Quintana Roo</c:v>
                </c:pt>
                <c:pt idx="28">
                  <c:v>Jalisco</c:v>
                </c:pt>
                <c:pt idx="29">
                  <c:v>Sonora</c:v>
                </c:pt>
                <c:pt idx="30">
                  <c:v>Nuevo León</c:v>
                </c:pt>
                <c:pt idx="31">
                  <c:v>Baja California</c:v>
                </c:pt>
              </c:strCache>
            </c:strRef>
          </c:cat>
          <c:val>
            <c:numRef>
              <c:f>'F41'!$H$7:$H$38</c:f>
              <c:numCache>
                <c:formatCode>#,##0</c:formatCode>
                <c:ptCount val="32"/>
                <c:pt idx="0">
                  <c:v>-8073</c:v>
                </c:pt>
                <c:pt idx="1">
                  <c:v>-2125</c:v>
                </c:pt>
                <c:pt idx="2">
                  <c:v>-490</c:v>
                </c:pt>
                <c:pt idx="3">
                  <c:v>-79</c:v>
                </c:pt>
                <c:pt idx="4">
                  <c:v>274</c:v>
                </c:pt>
                <c:pt idx="5">
                  <c:v>-752</c:v>
                </c:pt>
                <c:pt idx="6">
                  <c:v>829</c:v>
                </c:pt>
                <c:pt idx="7">
                  <c:v>1452</c:v>
                </c:pt>
                <c:pt idx="8">
                  <c:v>497</c:v>
                </c:pt>
                <c:pt idx="9">
                  <c:v>-460</c:v>
                </c:pt>
                <c:pt idx="10">
                  <c:v>581</c:v>
                </c:pt>
                <c:pt idx="11">
                  <c:v>752</c:v>
                </c:pt>
                <c:pt idx="12">
                  <c:v>359</c:v>
                </c:pt>
                <c:pt idx="13">
                  <c:v>480</c:v>
                </c:pt>
                <c:pt idx="14">
                  <c:v>67</c:v>
                </c:pt>
                <c:pt idx="15">
                  <c:v>-38</c:v>
                </c:pt>
                <c:pt idx="16">
                  <c:v>-669</c:v>
                </c:pt>
                <c:pt idx="17">
                  <c:v>2209</c:v>
                </c:pt>
                <c:pt idx="18">
                  <c:v>4453</c:v>
                </c:pt>
                <c:pt idx="19">
                  <c:v>2354</c:v>
                </c:pt>
                <c:pt idx="20">
                  <c:v>3155</c:v>
                </c:pt>
                <c:pt idx="21">
                  <c:v>3871</c:v>
                </c:pt>
                <c:pt idx="22">
                  <c:v>2621</c:v>
                </c:pt>
                <c:pt idx="23">
                  <c:v>-281</c:v>
                </c:pt>
                <c:pt idx="24">
                  <c:v>6436</c:v>
                </c:pt>
                <c:pt idx="25">
                  <c:v>933</c:v>
                </c:pt>
                <c:pt idx="26">
                  <c:v>1799</c:v>
                </c:pt>
                <c:pt idx="27">
                  <c:v>-708</c:v>
                </c:pt>
                <c:pt idx="28">
                  <c:v>4411</c:v>
                </c:pt>
                <c:pt idx="29">
                  <c:v>8613</c:v>
                </c:pt>
                <c:pt idx="30">
                  <c:v>877</c:v>
                </c:pt>
                <c:pt idx="31">
                  <c:v>8337</c:v>
                </c:pt>
              </c:numCache>
            </c:numRef>
          </c:val>
          <c:extLst>
            <c:ext xmlns:c16="http://schemas.microsoft.com/office/drawing/2014/chart" uri="{C3380CC4-5D6E-409C-BE32-E72D297353CC}">
              <c16:uniqueId val="{00000037-DF3E-487F-86DA-AB21408340E3}"/>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CC56-4A3F-B724-58EB048C7BB0}"/>
              </c:ext>
            </c:extLst>
          </c:dPt>
          <c:dPt>
            <c:idx val="19"/>
            <c:invertIfNegative val="0"/>
            <c:bubble3D val="0"/>
            <c:extLst>
              <c:ext xmlns:c16="http://schemas.microsoft.com/office/drawing/2014/chart" uri="{C3380CC4-5D6E-409C-BE32-E72D297353CC}">
                <c16:uniqueId val="{00000001-CC56-4A3F-B724-58EB048C7BB0}"/>
              </c:ext>
            </c:extLst>
          </c:dPt>
          <c:dPt>
            <c:idx val="28"/>
            <c:invertIfNegative val="0"/>
            <c:bubble3D val="0"/>
            <c:spPr>
              <a:solidFill>
                <a:srgbClr val="FFC000"/>
              </a:solidFill>
              <a:ln>
                <a:noFill/>
              </a:ln>
              <a:effectLst/>
            </c:spPr>
            <c:extLst>
              <c:ext xmlns:c16="http://schemas.microsoft.com/office/drawing/2014/chart" uri="{C3380CC4-5D6E-409C-BE32-E72D297353CC}">
                <c16:uniqueId val="{00000003-CC56-4A3F-B724-58EB048C7BB0}"/>
              </c:ext>
            </c:extLst>
          </c:dPt>
          <c:dPt>
            <c:idx val="29"/>
            <c:invertIfNegative val="0"/>
            <c:bubble3D val="0"/>
            <c:extLst>
              <c:ext xmlns:c16="http://schemas.microsoft.com/office/drawing/2014/chart" uri="{C3380CC4-5D6E-409C-BE32-E72D297353CC}">
                <c16:uniqueId val="{00000004-CC56-4A3F-B724-58EB048C7BB0}"/>
              </c:ext>
            </c:extLst>
          </c:dPt>
          <c:dLbls>
            <c:dLbl>
              <c:idx val="0"/>
              <c:layout>
                <c:manualLayout>
                  <c:x val="-2.08512492068976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56-4A3F-B724-58EB048C7BB0}"/>
                </c:ext>
              </c:extLst>
            </c:dLbl>
            <c:dLbl>
              <c:idx val="31"/>
              <c:layout>
                <c:manualLayout>
                  <c:x val="0"/>
                  <c:y val="-2.7016091726713432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56-4A3F-B724-58EB048C7BB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CDMX</c:v>
                </c:pt>
                <c:pt idx="1">
                  <c:v>Guerrero</c:v>
                </c:pt>
                <c:pt idx="2">
                  <c:v>Chiapas</c:v>
                </c:pt>
                <c:pt idx="3">
                  <c:v>Yucatán</c:v>
                </c:pt>
                <c:pt idx="4">
                  <c:v>Puebla</c:v>
                </c:pt>
                <c:pt idx="5">
                  <c:v>Zacatecas</c:v>
                </c:pt>
                <c:pt idx="6">
                  <c:v>Campeche</c:v>
                </c:pt>
                <c:pt idx="7">
                  <c:v>Michoacán</c:v>
                </c:pt>
                <c:pt idx="8">
                  <c:v>Colima</c:v>
                </c:pt>
                <c:pt idx="9">
                  <c:v>Baja California Sur</c:v>
                </c:pt>
                <c:pt idx="10">
                  <c:v>Tabasco</c:v>
                </c:pt>
                <c:pt idx="11">
                  <c:v>Tlaxcala</c:v>
                </c:pt>
                <c:pt idx="12">
                  <c:v>Morelos</c:v>
                </c:pt>
                <c:pt idx="13">
                  <c:v>Durango</c:v>
                </c:pt>
                <c:pt idx="14">
                  <c:v>Guanajuato</c:v>
                </c:pt>
                <c:pt idx="15">
                  <c:v>Oaxaca</c:v>
                </c:pt>
                <c:pt idx="16">
                  <c:v>Coahuila</c:v>
                </c:pt>
                <c:pt idx="17">
                  <c:v>Sinaloa</c:v>
                </c:pt>
                <c:pt idx="18">
                  <c:v>Veracruz</c:v>
                </c:pt>
                <c:pt idx="19">
                  <c:v>San Luis Potosí</c:v>
                </c:pt>
                <c:pt idx="20">
                  <c:v>Estado de México</c:v>
                </c:pt>
                <c:pt idx="21">
                  <c:v>Hidalgo</c:v>
                </c:pt>
                <c:pt idx="22">
                  <c:v>Querétaro</c:v>
                </c:pt>
                <c:pt idx="23">
                  <c:v>Aguascalientes</c:v>
                </c:pt>
                <c:pt idx="24">
                  <c:v>Nayarit</c:v>
                </c:pt>
                <c:pt idx="25">
                  <c:v>Chihuahua</c:v>
                </c:pt>
                <c:pt idx="26">
                  <c:v>Tamaulipas</c:v>
                </c:pt>
                <c:pt idx="27">
                  <c:v>Quintana Roo</c:v>
                </c:pt>
                <c:pt idx="28">
                  <c:v>Jalisco</c:v>
                </c:pt>
                <c:pt idx="29">
                  <c:v>Sonora</c:v>
                </c:pt>
                <c:pt idx="30">
                  <c:v>Nuevo León</c:v>
                </c:pt>
                <c:pt idx="31">
                  <c:v>Baja California</c:v>
                </c:pt>
              </c:strCache>
            </c:strRef>
          </c:cat>
          <c:val>
            <c:numRef>
              <c:f>'F41'!$F$7:$F$38</c:f>
              <c:numCache>
                <c:formatCode>#,##0</c:formatCode>
                <c:ptCount val="32"/>
                <c:pt idx="0">
                  <c:v>-35805</c:v>
                </c:pt>
                <c:pt idx="1">
                  <c:v>-4616</c:v>
                </c:pt>
                <c:pt idx="2">
                  <c:v>-4182</c:v>
                </c:pt>
                <c:pt idx="3">
                  <c:v>-2399</c:v>
                </c:pt>
                <c:pt idx="4">
                  <c:v>-1897</c:v>
                </c:pt>
                <c:pt idx="5">
                  <c:v>-1312</c:v>
                </c:pt>
                <c:pt idx="6">
                  <c:v>-262</c:v>
                </c:pt>
                <c:pt idx="7">
                  <c:v>-167</c:v>
                </c:pt>
                <c:pt idx="8">
                  <c:v>-127</c:v>
                </c:pt>
                <c:pt idx="9">
                  <c:v>-109</c:v>
                </c:pt>
                <c:pt idx="10">
                  <c:v>-24</c:v>
                </c:pt>
                <c:pt idx="11">
                  <c:v>41</c:v>
                </c:pt>
                <c:pt idx="12">
                  <c:v>307</c:v>
                </c:pt>
                <c:pt idx="13">
                  <c:v>601</c:v>
                </c:pt>
                <c:pt idx="14">
                  <c:v>845</c:v>
                </c:pt>
                <c:pt idx="15">
                  <c:v>1430</c:v>
                </c:pt>
                <c:pt idx="16">
                  <c:v>2560</c:v>
                </c:pt>
                <c:pt idx="17">
                  <c:v>2767</c:v>
                </c:pt>
                <c:pt idx="18">
                  <c:v>2856</c:v>
                </c:pt>
                <c:pt idx="19">
                  <c:v>3551</c:v>
                </c:pt>
                <c:pt idx="20">
                  <c:v>4185</c:v>
                </c:pt>
                <c:pt idx="21">
                  <c:v>4714</c:v>
                </c:pt>
                <c:pt idx="22">
                  <c:v>6496</c:v>
                </c:pt>
                <c:pt idx="23">
                  <c:v>6989</c:v>
                </c:pt>
                <c:pt idx="24">
                  <c:v>7060</c:v>
                </c:pt>
                <c:pt idx="25">
                  <c:v>7652</c:v>
                </c:pt>
                <c:pt idx="26">
                  <c:v>8167</c:v>
                </c:pt>
                <c:pt idx="27">
                  <c:v>9135</c:v>
                </c:pt>
                <c:pt idx="28">
                  <c:v>9594</c:v>
                </c:pt>
                <c:pt idx="29">
                  <c:v>10257</c:v>
                </c:pt>
                <c:pt idx="30">
                  <c:v>14661</c:v>
                </c:pt>
                <c:pt idx="31">
                  <c:v>15987</c:v>
                </c:pt>
              </c:numCache>
            </c:numRef>
          </c:val>
          <c:extLst>
            <c:ext xmlns:c16="http://schemas.microsoft.com/office/drawing/2014/chart" uri="{C3380CC4-5D6E-409C-BE32-E72D297353CC}">
              <c16:uniqueId val="{00000007-CC56-4A3F-B724-58EB048C7BB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1"/>
          <c:tx>
            <c:strRef>
              <c:f>'F7'!$E$6</c:f>
              <c:strCache>
                <c:ptCount val="1"/>
                <c:pt idx="0">
                  <c:v>Jalisco</c:v>
                </c:pt>
              </c:strCache>
            </c:strRef>
          </c:tx>
          <c:spPr>
            <a:solidFill>
              <a:srgbClr val="BDCFD6"/>
            </a:solidFill>
            <a:ln>
              <a:noFill/>
            </a:ln>
            <a:effectLst/>
          </c:spPr>
          <c:invertIfNegative val="0"/>
          <c:dPt>
            <c:idx val="2"/>
            <c:invertIfNegative val="0"/>
            <c:bubble3D val="0"/>
            <c:extLst>
              <c:ext xmlns:c16="http://schemas.microsoft.com/office/drawing/2014/chart" uri="{C3380CC4-5D6E-409C-BE32-E72D297353CC}">
                <c16:uniqueId val="{00000001-991A-4ADC-A3C9-44EA02844F41}"/>
              </c:ext>
            </c:extLst>
          </c:dPt>
          <c:dPt>
            <c:idx val="3"/>
            <c:invertIfNegative val="0"/>
            <c:bubble3D val="0"/>
            <c:spPr>
              <a:solidFill>
                <a:srgbClr val="7C878E"/>
              </a:solidFill>
              <a:ln>
                <a:noFill/>
              </a:ln>
              <a:effectLst/>
            </c:spPr>
            <c:extLst>
              <c:ext xmlns:c16="http://schemas.microsoft.com/office/drawing/2014/chart" uri="{C3380CC4-5D6E-409C-BE32-E72D297353CC}">
                <c16:uniqueId val="{00000003-991A-4ADC-A3C9-44EA02844F41}"/>
              </c:ext>
            </c:extLst>
          </c:dPt>
          <c:dPt>
            <c:idx val="6"/>
            <c:invertIfNegative val="0"/>
            <c:bubble3D val="0"/>
            <c:extLst>
              <c:ext xmlns:c16="http://schemas.microsoft.com/office/drawing/2014/chart" uri="{C3380CC4-5D6E-409C-BE32-E72D297353CC}">
                <c16:uniqueId val="{00000005-991A-4ADC-A3C9-44EA02844F41}"/>
              </c:ext>
            </c:extLst>
          </c:dPt>
          <c:dPt>
            <c:idx val="7"/>
            <c:invertIfNegative val="0"/>
            <c:bubble3D val="0"/>
            <c:spPr>
              <a:solidFill>
                <a:srgbClr val="7C878E"/>
              </a:solidFill>
              <a:ln>
                <a:noFill/>
              </a:ln>
              <a:effectLst/>
            </c:spPr>
            <c:extLst>
              <c:ext xmlns:c16="http://schemas.microsoft.com/office/drawing/2014/chart" uri="{C3380CC4-5D6E-409C-BE32-E72D297353CC}">
                <c16:uniqueId val="{00000007-991A-4ADC-A3C9-44EA02844F41}"/>
              </c:ext>
            </c:extLst>
          </c:dPt>
          <c:dPt>
            <c:idx val="10"/>
            <c:invertIfNegative val="0"/>
            <c:bubble3D val="0"/>
            <c:extLst>
              <c:ext xmlns:c16="http://schemas.microsoft.com/office/drawing/2014/chart" uri="{C3380CC4-5D6E-409C-BE32-E72D297353CC}">
                <c16:uniqueId val="{00000009-991A-4ADC-A3C9-44EA02844F41}"/>
              </c:ext>
            </c:extLst>
          </c:dPt>
          <c:dPt>
            <c:idx val="11"/>
            <c:invertIfNegative val="0"/>
            <c:bubble3D val="0"/>
            <c:spPr>
              <a:solidFill>
                <a:srgbClr val="7C878E"/>
              </a:solidFill>
              <a:ln>
                <a:noFill/>
              </a:ln>
              <a:effectLst/>
            </c:spPr>
            <c:extLst>
              <c:ext xmlns:c16="http://schemas.microsoft.com/office/drawing/2014/chart" uri="{C3380CC4-5D6E-409C-BE32-E72D297353CC}">
                <c16:uniqueId val="{0000000B-991A-4ADC-A3C9-44EA02844F41}"/>
              </c:ext>
            </c:extLst>
          </c:dPt>
          <c:dPt>
            <c:idx val="14"/>
            <c:invertIfNegative val="0"/>
            <c:bubble3D val="0"/>
            <c:extLst>
              <c:ext xmlns:c16="http://schemas.microsoft.com/office/drawing/2014/chart" uri="{C3380CC4-5D6E-409C-BE32-E72D297353CC}">
                <c16:uniqueId val="{0000000D-991A-4ADC-A3C9-44EA02844F41}"/>
              </c:ext>
            </c:extLst>
          </c:dPt>
          <c:dPt>
            <c:idx val="15"/>
            <c:invertIfNegative val="0"/>
            <c:bubble3D val="0"/>
            <c:spPr>
              <a:solidFill>
                <a:srgbClr val="7C878E"/>
              </a:solidFill>
              <a:ln>
                <a:noFill/>
              </a:ln>
              <a:effectLst/>
            </c:spPr>
            <c:extLst>
              <c:ext xmlns:c16="http://schemas.microsoft.com/office/drawing/2014/chart" uri="{C3380CC4-5D6E-409C-BE32-E72D297353CC}">
                <c16:uniqueId val="{0000000F-991A-4ADC-A3C9-44EA02844F41}"/>
              </c:ext>
            </c:extLst>
          </c:dPt>
          <c:dPt>
            <c:idx val="18"/>
            <c:invertIfNegative val="0"/>
            <c:bubble3D val="0"/>
            <c:extLst>
              <c:ext xmlns:c16="http://schemas.microsoft.com/office/drawing/2014/chart" uri="{C3380CC4-5D6E-409C-BE32-E72D297353CC}">
                <c16:uniqueId val="{00000011-991A-4ADC-A3C9-44EA02844F41}"/>
              </c:ext>
            </c:extLst>
          </c:dPt>
          <c:dPt>
            <c:idx val="19"/>
            <c:invertIfNegative val="0"/>
            <c:bubble3D val="0"/>
            <c:spPr>
              <a:solidFill>
                <a:srgbClr val="7C878E"/>
              </a:solidFill>
              <a:ln>
                <a:noFill/>
              </a:ln>
              <a:effectLst/>
            </c:spPr>
            <c:extLst>
              <c:ext xmlns:c16="http://schemas.microsoft.com/office/drawing/2014/chart" uri="{C3380CC4-5D6E-409C-BE32-E72D297353CC}">
                <c16:uniqueId val="{00000013-991A-4ADC-A3C9-44EA02844F41}"/>
              </c:ext>
            </c:extLst>
          </c:dPt>
          <c:dPt>
            <c:idx val="22"/>
            <c:invertIfNegative val="0"/>
            <c:bubble3D val="0"/>
            <c:extLst>
              <c:ext xmlns:c16="http://schemas.microsoft.com/office/drawing/2014/chart" uri="{C3380CC4-5D6E-409C-BE32-E72D297353CC}">
                <c16:uniqueId val="{00000015-991A-4ADC-A3C9-44EA02844F41}"/>
              </c:ext>
            </c:extLst>
          </c:dPt>
          <c:dPt>
            <c:idx val="23"/>
            <c:invertIfNegative val="0"/>
            <c:bubble3D val="0"/>
            <c:spPr>
              <a:solidFill>
                <a:srgbClr val="7C878E"/>
              </a:solidFill>
              <a:ln>
                <a:noFill/>
              </a:ln>
              <a:effectLst/>
            </c:spPr>
            <c:extLst>
              <c:ext xmlns:c16="http://schemas.microsoft.com/office/drawing/2014/chart" uri="{C3380CC4-5D6E-409C-BE32-E72D297353CC}">
                <c16:uniqueId val="{00000017-991A-4ADC-A3C9-44EA02844F41}"/>
              </c:ext>
            </c:extLst>
          </c:dPt>
          <c:dPt>
            <c:idx val="26"/>
            <c:invertIfNegative val="0"/>
            <c:bubble3D val="0"/>
            <c:extLst>
              <c:ext xmlns:c16="http://schemas.microsoft.com/office/drawing/2014/chart" uri="{C3380CC4-5D6E-409C-BE32-E72D297353CC}">
                <c16:uniqueId val="{00000019-991A-4ADC-A3C9-44EA02844F41}"/>
              </c:ext>
            </c:extLst>
          </c:dPt>
          <c:dPt>
            <c:idx val="27"/>
            <c:invertIfNegative val="0"/>
            <c:bubble3D val="0"/>
            <c:spPr>
              <a:solidFill>
                <a:srgbClr val="7C878E"/>
              </a:solidFill>
              <a:ln>
                <a:noFill/>
              </a:ln>
              <a:effectLst/>
            </c:spPr>
            <c:extLst>
              <c:ext xmlns:c16="http://schemas.microsoft.com/office/drawing/2014/chart" uri="{C3380CC4-5D6E-409C-BE32-E72D297353CC}">
                <c16:uniqueId val="{0000001B-991A-4ADC-A3C9-44EA02844F41}"/>
              </c:ext>
            </c:extLst>
          </c:dPt>
          <c:dPt>
            <c:idx val="31"/>
            <c:invertIfNegative val="0"/>
            <c:bubble3D val="0"/>
            <c:spPr>
              <a:solidFill>
                <a:srgbClr val="7C878E"/>
              </a:solidFill>
              <a:ln>
                <a:noFill/>
              </a:ln>
              <a:effectLst/>
            </c:spPr>
            <c:extLst>
              <c:ext xmlns:c16="http://schemas.microsoft.com/office/drawing/2014/chart" uri="{C3380CC4-5D6E-409C-BE32-E72D297353CC}">
                <c16:uniqueId val="{0000001D-991A-4ADC-A3C9-44EA02844F41}"/>
              </c:ext>
            </c:extLst>
          </c:dPt>
          <c:dPt>
            <c:idx val="35"/>
            <c:invertIfNegative val="0"/>
            <c:bubble3D val="0"/>
            <c:spPr>
              <a:solidFill>
                <a:srgbClr val="7C878E"/>
              </a:solidFill>
              <a:ln>
                <a:noFill/>
              </a:ln>
              <a:effectLst/>
            </c:spPr>
            <c:extLst>
              <c:ext xmlns:c16="http://schemas.microsoft.com/office/drawing/2014/chart" uri="{C3380CC4-5D6E-409C-BE32-E72D297353CC}">
                <c16:uniqueId val="{0000001F-991A-4ADC-A3C9-44EA02844F41}"/>
              </c:ext>
            </c:extLst>
          </c:dPt>
          <c:dPt>
            <c:idx val="39"/>
            <c:invertIfNegative val="0"/>
            <c:bubble3D val="0"/>
            <c:spPr>
              <a:solidFill>
                <a:srgbClr val="7C878E"/>
              </a:solidFill>
              <a:ln>
                <a:noFill/>
              </a:ln>
              <a:effectLst/>
            </c:spPr>
            <c:extLst>
              <c:ext xmlns:c16="http://schemas.microsoft.com/office/drawing/2014/chart" uri="{C3380CC4-5D6E-409C-BE32-E72D297353CC}">
                <c16:uniqueId val="{00000021-991A-4ADC-A3C9-44EA02844F41}"/>
              </c:ext>
            </c:extLst>
          </c:dPt>
          <c:dPt>
            <c:idx val="43"/>
            <c:invertIfNegative val="0"/>
            <c:bubble3D val="0"/>
            <c:spPr>
              <a:solidFill>
                <a:srgbClr val="7C878E"/>
              </a:solidFill>
              <a:ln>
                <a:noFill/>
              </a:ln>
              <a:effectLst/>
            </c:spPr>
            <c:extLst>
              <c:ext xmlns:c16="http://schemas.microsoft.com/office/drawing/2014/chart" uri="{C3380CC4-5D6E-409C-BE32-E72D297353CC}">
                <c16:uniqueId val="{00000023-991A-4ADC-A3C9-44EA02844F41}"/>
              </c:ext>
            </c:extLst>
          </c:dPt>
          <c:dPt>
            <c:idx val="47"/>
            <c:invertIfNegative val="0"/>
            <c:bubble3D val="0"/>
            <c:spPr>
              <a:solidFill>
                <a:srgbClr val="7C878E"/>
              </a:solidFill>
              <a:ln>
                <a:noFill/>
              </a:ln>
              <a:effectLst/>
            </c:spPr>
            <c:extLst>
              <c:ext xmlns:c16="http://schemas.microsoft.com/office/drawing/2014/chart" uri="{C3380CC4-5D6E-409C-BE32-E72D297353CC}">
                <c16:uniqueId val="{00000025-991A-4ADC-A3C9-44EA02844F41}"/>
              </c:ext>
            </c:extLst>
          </c:dPt>
          <c:dPt>
            <c:idx val="51"/>
            <c:invertIfNegative val="0"/>
            <c:bubble3D val="0"/>
            <c:spPr>
              <a:solidFill>
                <a:srgbClr val="7C878E"/>
              </a:solidFill>
              <a:ln>
                <a:noFill/>
              </a:ln>
              <a:effectLst/>
            </c:spPr>
            <c:extLst>
              <c:ext xmlns:c16="http://schemas.microsoft.com/office/drawing/2014/chart" uri="{C3380CC4-5D6E-409C-BE32-E72D297353CC}">
                <c16:uniqueId val="{00000027-991A-4ADC-A3C9-44EA02844F41}"/>
              </c:ext>
            </c:extLst>
          </c:dPt>
          <c:dPt>
            <c:idx val="55"/>
            <c:invertIfNegative val="0"/>
            <c:bubble3D val="0"/>
            <c:spPr>
              <a:solidFill>
                <a:srgbClr val="7C878E"/>
              </a:solidFill>
              <a:ln>
                <a:noFill/>
              </a:ln>
              <a:effectLst/>
            </c:spPr>
            <c:extLst>
              <c:ext xmlns:c16="http://schemas.microsoft.com/office/drawing/2014/chart" uri="{C3380CC4-5D6E-409C-BE32-E72D297353CC}">
                <c16:uniqueId val="{00000029-991A-4ADC-A3C9-44EA02844F41}"/>
              </c:ext>
            </c:extLst>
          </c:dPt>
          <c:dPt>
            <c:idx val="59"/>
            <c:invertIfNegative val="0"/>
            <c:bubble3D val="0"/>
            <c:spPr>
              <a:solidFill>
                <a:srgbClr val="FBBB27"/>
              </a:solidFill>
              <a:ln>
                <a:noFill/>
              </a:ln>
              <a:effectLst/>
            </c:spPr>
            <c:extLst>
              <c:ext xmlns:c16="http://schemas.microsoft.com/office/drawing/2014/chart" uri="{C3380CC4-5D6E-409C-BE32-E72D297353CC}">
                <c16:uniqueId val="{0000002B-991A-4ADC-A3C9-44EA02844F41}"/>
              </c:ext>
            </c:extLst>
          </c:dPt>
          <c:cat>
            <c:multiLvlStrRef>
              <c:f>'F7'!$B$7:$C$66</c:f>
              <c:multiLvlStrCache>
                <c:ptCount val="6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lvl>
              </c:multiLvlStrCache>
            </c:multiLvlStrRef>
          </c:cat>
          <c:val>
            <c:numRef>
              <c:f>'F7'!$E$7:$E$66</c:f>
              <c:numCache>
                <c:formatCode>0.00</c:formatCode>
                <c:ptCount val="60"/>
                <c:pt idx="0">
                  <c:v>3.458485521154</c:v>
                </c:pt>
                <c:pt idx="1">
                  <c:v>3.4645641874359998</c:v>
                </c:pt>
                <c:pt idx="2">
                  <c:v>3.8875568951889998</c:v>
                </c:pt>
                <c:pt idx="3">
                  <c:v>3.3946382449889998</c:v>
                </c:pt>
                <c:pt idx="4">
                  <c:v>3.611753673965</c:v>
                </c:pt>
                <c:pt idx="5">
                  <c:v>3.2339235916810001</c:v>
                </c:pt>
                <c:pt idx="6">
                  <c:v>3.5341995107559998</c:v>
                </c:pt>
                <c:pt idx="7">
                  <c:v>3.727801713182</c:v>
                </c:pt>
                <c:pt idx="8">
                  <c:v>3.230098645694</c:v>
                </c:pt>
                <c:pt idx="9">
                  <c:v>3.390636011077</c:v>
                </c:pt>
                <c:pt idx="10">
                  <c:v>3.1040329967370002</c:v>
                </c:pt>
                <c:pt idx="11">
                  <c:v>3.2098122848980002</c:v>
                </c:pt>
                <c:pt idx="12">
                  <c:v>3.3223972969069999</c:v>
                </c:pt>
                <c:pt idx="13">
                  <c:v>3.3816854416590001</c:v>
                </c:pt>
                <c:pt idx="14">
                  <c:v>3.4187253019549999</c:v>
                </c:pt>
                <c:pt idx="15">
                  <c:v>4.0101661180730002</c:v>
                </c:pt>
                <c:pt idx="16">
                  <c:v>5.2435440259249999</c:v>
                </c:pt>
                <c:pt idx="17">
                  <c:v>4.7875694098889996</c:v>
                </c:pt>
                <c:pt idx="18">
                  <c:v>5.3379481154599997</c:v>
                </c:pt>
                <c:pt idx="19">
                  <c:v>4.8316674339669996</c:v>
                </c:pt>
                <c:pt idx="20">
                  <c:v>5.1916098249370002</c:v>
                </c:pt>
                <c:pt idx="21">
                  <c:v>5.2893025209309998</c:v>
                </c:pt>
                <c:pt idx="22">
                  <c:v>5.5052044366699997</c:v>
                </c:pt>
                <c:pt idx="23">
                  <c:v>5.6336165497969999</c:v>
                </c:pt>
                <c:pt idx="24">
                  <c:v>4.9840020827459997</c:v>
                </c:pt>
                <c:pt idx="25">
                  <c:v>6.0026795019270001</c:v>
                </c:pt>
                <c:pt idx="26">
                  <c:v>5.1434759309329996</c:v>
                </c:pt>
                <c:pt idx="27">
                  <c:v>5.1118160840359996</c:v>
                </c:pt>
                <c:pt idx="28">
                  <c:v>4.7095528705829999</c:v>
                </c:pt>
                <c:pt idx="29">
                  <c:v>4.837203660678</c:v>
                </c:pt>
                <c:pt idx="30">
                  <c:v>4.5482741197119996</c:v>
                </c:pt>
                <c:pt idx="31">
                  <c:v>5.2114183524759996</c:v>
                </c:pt>
                <c:pt idx="32">
                  <c:v>4.6848930337540002</c:v>
                </c:pt>
                <c:pt idx="33">
                  <c:v>4.6736214989349998</c:v>
                </c:pt>
                <c:pt idx="34">
                  <c:v>5.0350230973750003</c:v>
                </c:pt>
                <c:pt idx="35">
                  <c:v>4.9292609494499997</c:v>
                </c:pt>
                <c:pt idx="36">
                  <c:v>5.4437013855650003</c:v>
                </c:pt>
                <c:pt idx="37">
                  <c:v>5.1990410098569999</c:v>
                </c:pt>
                <c:pt idx="38">
                  <c:v>5.2673538433919997</c:v>
                </c:pt>
                <c:pt idx="39">
                  <c:v>4.8218435534150004</c:v>
                </c:pt>
                <c:pt idx="40">
                  <c:v>4.3112189211279999</c:v>
                </c:pt>
                <c:pt idx="41">
                  <c:v>5.4837709855490004</c:v>
                </c:pt>
                <c:pt idx="42">
                  <c:v>4.7625209726510001</c:v>
                </c:pt>
                <c:pt idx="43">
                  <c:v>4.2355387997460001</c:v>
                </c:pt>
                <c:pt idx="44">
                  <c:v>4.4590094337400004</c:v>
                </c:pt>
                <c:pt idx="45">
                  <c:v>3.8001787795689999</c:v>
                </c:pt>
                <c:pt idx="46">
                  <c:v>3.2022418579249998</c:v>
                </c:pt>
                <c:pt idx="47">
                  <c:v>3.3197753349729999</c:v>
                </c:pt>
                <c:pt idx="48">
                  <c:v>2.9235010844759999</c:v>
                </c:pt>
                <c:pt idx="49">
                  <c:v>2.653338227431</c:v>
                </c:pt>
                <c:pt idx="50">
                  <c:v>2.9161698562859999</c:v>
                </c:pt>
                <c:pt idx="51">
                  <c:v>2.924237834221</c:v>
                </c:pt>
                <c:pt idx="52">
                  <c:v>2.5399309188679999</c:v>
                </c:pt>
                <c:pt idx="53">
                  <c:v>3.082348669341</c:v>
                </c:pt>
                <c:pt idx="54">
                  <c:v>2.8165427069479998</c:v>
                </c:pt>
                <c:pt idx="55">
                  <c:v>2.536907351425</c:v>
                </c:pt>
                <c:pt idx="56">
                  <c:v>2.8580488594090001</c:v>
                </c:pt>
                <c:pt idx="57">
                  <c:v>2.9935597213710001</c:v>
                </c:pt>
                <c:pt idx="58">
                  <c:v>2.9592611980010002</c:v>
                </c:pt>
                <c:pt idx="59">
                  <c:v>3.142988704795</c:v>
                </c:pt>
              </c:numCache>
            </c:numRef>
          </c:val>
          <c:extLst>
            <c:ext xmlns:c16="http://schemas.microsoft.com/office/drawing/2014/chart" uri="{C3380CC4-5D6E-409C-BE32-E72D297353CC}">
              <c16:uniqueId val="{0000002C-991A-4ADC-A3C9-44EA02844F41}"/>
            </c:ext>
          </c:extLst>
        </c:ser>
        <c:dLbls>
          <c:showLegendKey val="0"/>
          <c:showVal val="0"/>
          <c:showCatName val="0"/>
          <c:showSerName val="0"/>
          <c:showPercent val="0"/>
          <c:showBubbleSize val="0"/>
        </c:dLbls>
        <c:gapWidth val="150"/>
        <c:axId val="176272896"/>
        <c:axId val="176274432"/>
      </c:barChart>
      <c:lineChart>
        <c:grouping val="standard"/>
        <c:varyColors val="0"/>
        <c:ser>
          <c:idx val="1"/>
          <c:order val="0"/>
          <c:tx>
            <c:strRef>
              <c:f>'F7'!$D$6</c:f>
              <c:strCache>
                <c:ptCount val="1"/>
                <c:pt idx="0">
                  <c:v>Nacional</c:v>
                </c:pt>
              </c:strCache>
            </c:strRef>
          </c:tx>
          <c:spPr>
            <a:ln w="28575" cap="rnd">
              <a:solidFill>
                <a:srgbClr val="95682B"/>
              </a:solidFill>
              <a:round/>
            </a:ln>
            <a:effectLst/>
          </c:spPr>
          <c:marker>
            <c:symbol val="none"/>
          </c:marker>
          <c:cat>
            <c:multiLvlStrRef>
              <c:f>'F7'!$B$7:$C$66</c:f>
              <c:multiLvlStrCache>
                <c:ptCount val="6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lvl>
              </c:multiLvlStrCache>
            </c:multiLvlStrRef>
          </c:cat>
          <c:val>
            <c:numRef>
              <c:f>'F7'!$D$7:$D$66</c:f>
              <c:numCache>
                <c:formatCode>0.00</c:formatCode>
                <c:ptCount val="60"/>
                <c:pt idx="0">
                  <c:v>3.6789724096950001</c:v>
                </c:pt>
                <c:pt idx="1">
                  <c:v>3.7521534658459998</c:v>
                </c:pt>
                <c:pt idx="2">
                  <c:v>3.514835220773</c:v>
                </c:pt>
                <c:pt idx="3">
                  <c:v>3.296919817799</c:v>
                </c:pt>
                <c:pt idx="4">
                  <c:v>3.3644849877829999</c:v>
                </c:pt>
                <c:pt idx="5">
                  <c:v>3.3859086859479999</c:v>
                </c:pt>
                <c:pt idx="6">
                  <c:v>3.715065340042</c:v>
                </c:pt>
                <c:pt idx="7">
                  <c:v>3.782298479384</c:v>
                </c:pt>
                <c:pt idx="8">
                  <c:v>3.7619653171629999</c:v>
                </c:pt>
                <c:pt idx="9">
                  <c:v>3.5961141127970002</c:v>
                </c:pt>
                <c:pt idx="10">
                  <c:v>3.5812258881579999</c:v>
                </c:pt>
                <c:pt idx="11">
                  <c:v>3.6302693980449998</c:v>
                </c:pt>
                <c:pt idx="12">
                  <c:v>3.7265057816740002</c:v>
                </c:pt>
                <c:pt idx="13">
                  <c:v>3.6765715574329998</c:v>
                </c:pt>
                <c:pt idx="14">
                  <c:v>3.846527122056</c:v>
                </c:pt>
                <c:pt idx="15">
                  <c:v>4.3544158716680004</c:v>
                </c:pt>
                <c:pt idx="16">
                  <c:v>4.8959664946380004</c:v>
                </c:pt>
                <c:pt idx="17">
                  <c:v>5.3762664970099996</c:v>
                </c:pt>
                <c:pt idx="18">
                  <c:v>5.7424483322900004</c:v>
                </c:pt>
                <c:pt idx="19">
                  <c:v>5.4393871551629998</c:v>
                </c:pt>
                <c:pt idx="20">
                  <c:v>5.275097215313</c:v>
                </c:pt>
                <c:pt idx="21">
                  <c:v>5.321097846592</c:v>
                </c:pt>
                <c:pt idx="22">
                  <c:v>5.2270513401659997</c:v>
                </c:pt>
                <c:pt idx="23">
                  <c:v>5.4778197726759998</c:v>
                </c:pt>
                <c:pt idx="24">
                  <c:v>5.207975593644</c:v>
                </c:pt>
                <c:pt idx="25">
                  <c:v>5.3218015077949996</c:v>
                </c:pt>
                <c:pt idx="26">
                  <c:v>5.2152878504339997</c:v>
                </c:pt>
                <c:pt idx="27">
                  <c:v>5.0286262100629999</c:v>
                </c:pt>
                <c:pt idx="28">
                  <c:v>4.9948014437520003</c:v>
                </c:pt>
                <c:pt idx="29">
                  <c:v>4.8461832842800003</c:v>
                </c:pt>
                <c:pt idx="30">
                  <c:v>4.8186479183879998</c:v>
                </c:pt>
                <c:pt idx="31">
                  <c:v>5.0354818235360002</c:v>
                </c:pt>
                <c:pt idx="32">
                  <c:v>5.002570007339</c:v>
                </c:pt>
                <c:pt idx="33">
                  <c:v>5.0279213183570004</c:v>
                </c:pt>
                <c:pt idx="34">
                  <c:v>4.9268483358489998</c:v>
                </c:pt>
                <c:pt idx="35">
                  <c:v>4.8119708125580001</c:v>
                </c:pt>
                <c:pt idx="36">
                  <c:v>4.923679967</c:v>
                </c:pt>
                <c:pt idx="37">
                  <c:v>4.9015966954800003</c:v>
                </c:pt>
                <c:pt idx="38">
                  <c:v>4.9251977024959999</c:v>
                </c:pt>
                <c:pt idx="39">
                  <c:v>4.549332878975</c:v>
                </c:pt>
                <c:pt idx="40">
                  <c:v>4.3583748087389997</c:v>
                </c:pt>
                <c:pt idx="41">
                  <c:v>4.3453351704590002</c:v>
                </c:pt>
                <c:pt idx="42">
                  <c:v>4.3232441417920002</c:v>
                </c:pt>
                <c:pt idx="43">
                  <c:v>4.310900855551</c:v>
                </c:pt>
                <c:pt idx="44">
                  <c:v>4.1700790180530003</c:v>
                </c:pt>
                <c:pt idx="45">
                  <c:v>3.9241386945180001</c:v>
                </c:pt>
                <c:pt idx="46">
                  <c:v>3.8004728034670001</c:v>
                </c:pt>
                <c:pt idx="47">
                  <c:v>3.6490027000660001</c:v>
                </c:pt>
                <c:pt idx="48">
                  <c:v>3.5065217645510001</c:v>
                </c:pt>
                <c:pt idx="49">
                  <c:v>3.439069759488</c:v>
                </c:pt>
                <c:pt idx="50">
                  <c:v>3.3651565357059998</c:v>
                </c:pt>
                <c:pt idx="51">
                  <c:v>3.4500449412449998</c:v>
                </c:pt>
                <c:pt idx="52">
                  <c:v>3.2431460425140002</c:v>
                </c:pt>
                <c:pt idx="53">
                  <c:v>3.3113778776760001</c:v>
                </c:pt>
                <c:pt idx="54">
                  <c:v>3.2792249629530001</c:v>
                </c:pt>
                <c:pt idx="55">
                  <c:v>3.368648617286</c:v>
                </c:pt>
                <c:pt idx="56" formatCode="_(* #,##0.00_);_(* \(#,##0.00\);_(* &quot;-&quot;??_);_(@_)">
                  <c:v>3.4772757968649999</c:v>
                </c:pt>
                <c:pt idx="57" formatCode="_(* #,##0.00_);_(* \(#,##0.00\);_(* &quot;-&quot;??_);_(@_)">
                  <c:v>3.5030604879960001</c:v>
                </c:pt>
                <c:pt idx="58" formatCode="_(* #,##0.00_);_(* \(#,##0.00\);_(* &quot;-&quot;??_);_(@_)">
                  <c:v>3.5517834265700001</c:v>
                </c:pt>
                <c:pt idx="59" formatCode="_(* #,##0.00_);_(* \(#,##0.00\);_(* &quot;-&quot;??_);_(@_)">
                  <c:v>3.4835209101590001</c:v>
                </c:pt>
              </c:numCache>
            </c:numRef>
          </c:val>
          <c:smooth val="0"/>
          <c:extLst>
            <c:ext xmlns:c16="http://schemas.microsoft.com/office/drawing/2014/chart" uri="{C3380CC4-5D6E-409C-BE32-E72D297353CC}">
              <c16:uniqueId val="{0000002D-991A-4ADC-A3C9-44EA02844F41}"/>
            </c:ext>
          </c:extLst>
        </c:ser>
        <c:dLbls>
          <c:showLegendKey val="0"/>
          <c:showVal val="0"/>
          <c:showCatName val="0"/>
          <c:showSerName val="0"/>
          <c:showPercent val="0"/>
          <c:showBubbleSize val="0"/>
        </c:dLbls>
        <c:marker val="1"/>
        <c:smooth val="0"/>
        <c:axId val="176272896"/>
        <c:axId val="176274432"/>
      </c:lineChart>
      <c:catAx>
        <c:axId val="17627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6274432"/>
        <c:crosses val="autoZero"/>
        <c:auto val="1"/>
        <c:lblAlgn val="ctr"/>
        <c:lblOffset val="100"/>
        <c:noMultiLvlLbl val="0"/>
      </c:catAx>
      <c:valAx>
        <c:axId val="176274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627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F08-4064-B3B1-E20BE40B2BE9}"/>
              </c:ext>
            </c:extLst>
          </c:dPt>
          <c:dPt>
            <c:idx val="7"/>
            <c:invertIfNegative val="0"/>
            <c:bubble3D val="0"/>
            <c:extLst>
              <c:ext xmlns:c16="http://schemas.microsoft.com/office/drawing/2014/chart" uri="{C3380CC4-5D6E-409C-BE32-E72D297353CC}">
                <c16:uniqueId val="{00000002-7F08-4064-B3B1-E20BE40B2B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'F42-45'!$B$7:$B$26</c:f>
              <c:strCache>
                <c:ptCount val="20"/>
                <c:pt idx="0">
                  <c:v>Guadalajara</c:v>
                </c:pt>
                <c:pt idx="1">
                  <c:v>Zacoalco de Torres</c:v>
                </c:pt>
                <c:pt idx="2">
                  <c:v>San Gabriel</c:v>
                </c:pt>
                <c:pt idx="3">
                  <c:v>Ocotlán</c:v>
                </c:pt>
                <c:pt idx="4">
                  <c:v>Tuxcacuesco</c:v>
                </c:pt>
                <c:pt idx="5">
                  <c:v>Cihuatlán</c:v>
                </c:pt>
                <c:pt idx="6">
                  <c:v>Ayotlán</c:v>
                </c:pt>
                <c:pt idx="7">
                  <c:v>Arandas</c:v>
                </c:pt>
                <c:pt idx="8">
                  <c:v>Chapala</c:v>
                </c:pt>
                <c:pt idx="9">
                  <c:v>Zapotlán del Rey</c:v>
                </c:pt>
                <c:pt idx="10">
                  <c:v>Tecolotlán</c:v>
                </c:pt>
                <c:pt idx="11">
                  <c:v>Tonaya</c:v>
                </c:pt>
                <c:pt idx="12">
                  <c:v>Cocula</c:v>
                </c:pt>
                <c:pt idx="13">
                  <c:v>Unión de San Antonio</c:v>
                </c:pt>
                <c:pt idx="14">
                  <c:v>Juanacatlán</c:v>
                </c:pt>
                <c:pt idx="15">
                  <c:v>Encarnación de Díaz</c:v>
                </c:pt>
                <c:pt idx="16">
                  <c:v>Valle de Guadalupe</c:v>
                </c:pt>
                <c:pt idx="17">
                  <c:v>San Martín de Bolaños</c:v>
                </c:pt>
                <c:pt idx="18">
                  <c:v>Colotlán</c:v>
                </c:pt>
                <c:pt idx="19">
                  <c:v>San Martín Hidalgo</c:v>
                </c:pt>
              </c:strCache>
            </c:strRef>
          </c:cat>
          <c:val>
            <c:numRef>
              <c:f>'F42-45'!$G$7:$G$26</c:f>
              <c:numCache>
                <c:formatCode>#,##0</c:formatCode>
                <c:ptCount val="20"/>
                <c:pt idx="0">
                  <c:v>-3358</c:v>
                </c:pt>
                <c:pt idx="1">
                  <c:v>-477</c:v>
                </c:pt>
                <c:pt idx="2">
                  <c:v>-414</c:v>
                </c:pt>
                <c:pt idx="3">
                  <c:v>-271</c:v>
                </c:pt>
                <c:pt idx="4">
                  <c:v>-176</c:v>
                </c:pt>
                <c:pt idx="5">
                  <c:v>-166</c:v>
                </c:pt>
                <c:pt idx="6">
                  <c:v>-112</c:v>
                </c:pt>
                <c:pt idx="7">
                  <c:v>-95</c:v>
                </c:pt>
                <c:pt idx="8">
                  <c:v>-90</c:v>
                </c:pt>
                <c:pt idx="9">
                  <c:v>-89</c:v>
                </c:pt>
                <c:pt idx="10">
                  <c:v>-34</c:v>
                </c:pt>
                <c:pt idx="11">
                  <c:v>-31</c:v>
                </c:pt>
                <c:pt idx="12">
                  <c:v>-29</c:v>
                </c:pt>
                <c:pt idx="13">
                  <c:v>-29</c:v>
                </c:pt>
                <c:pt idx="14">
                  <c:v>-25</c:v>
                </c:pt>
                <c:pt idx="15">
                  <c:v>-24</c:v>
                </c:pt>
                <c:pt idx="16">
                  <c:v>-20</c:v>
                </c:pt>
                <c:pt idx="17">
                  <c:v>-19</c:v>
                </c:pt>
                <c:pt idx="18">
                  <c:v>-14</c:v>
                </c:pt>
                <c:pt idx="19">
                  <c:v>-13</c:v>
                </c:pt>
              </c:numCache>
            </c:numRef>
          </c:val>
          <c:extLst>
            <c:ext xmlns:c16="http://schemas.microsoft.com/office/drawing/2014/chart" uri="{C3380CC4-5D6E-409C-BE32-E72D297353CC}">
              <c16:uniqueId val="{00000003-7F08-4064-B3B1-E20BE40B2BE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'F42-45'!$H$6</c:f>
              <c:strCache>
                <c:ptCount val="1"/>
                <c:pt idx="0">
                  <c:v>Permanentes</c:v>
                </c:pt>
              </c:strCache>
            </c:strRef>
          </c:tx>
          <c:spPr>
            <a:solidFill>
              <a:srgbClr val="FFC000"/>
            </a:solidFill>
            <a:ln>
              <a:noFill/>
            </a:ln>
            <a:effectLst/>
          </c:spPr>
          <c:invertIfNegative val="0"/>
          <c:dLbls>
            <c:dLbl>
              <c:idx val="0"/>
              <c:layout>
                <c:manualLayout>
                  <c:x val="0.2676984848484848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0A-4F3F-A714-04FA3A214075}"/>
                </c:ext>
              </c:extLst>
            </c:dLbl>
            <c:dLbl>
              <c:idx val="1"/>
              <c:layout>
                <c:manualLayout>
                  <c:x val="6.41299663299663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A-4F3F-A714-04FA3A214075}"/>
                </c:ext>
              </c:extLst>
            </c:dLbl>
            <c:dLbl>
              <c:idx val="3"/>
              <c:layout>
                <c:manualLayout>
                  <c:x val="4.3314814814814813E-2"/>
                  <c:y val="-8.623357172365541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0A-4F3F-A714-04FA3A214075}"/>
                </c:ext>
              </c:extLst>
            </c:dLbl>
            <c:dLbl>
              <c:idx val="9"/>
              <c:layout>
                <c:manualLayout>
                  <c:x val="-2.7648484848484849E-2"/>
                  <c:y val="-4.7035185185184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A-4F3F-A714-04FA3A214075}"/>
                </c:ext>
              </c:extLst>
            </c:dLbl>
            <c:dLbl>
              <c:idx val="10"/>
              <c:layout>
                <c:manualLayout>
                  <c:x val="-2.2753535353535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0A-4F3F-A714-04FA3A214075}"/>
                </c:ext>
              </c:extLst>
            </c:dLbl>
            <c:dLbl>
              <c:idx val="12"/>
              <c:layout>
                <c:manualLayout>
                  <c:x val="-2.480993265993266E-2"/>
                  <c:y val="1.85185185228301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A-4F3F-A714-04FA3A214075}"/>
                </c:ext>
              </c:extLst>
            </c:dLbl>
            <c:dLbl>
              <c:idx val="13"/>
              <c:layout>
                <c:manualLayout>
                  <c:x val="-2.267188552188552E-2"/>
                  <c:y val="1.85185185228301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0A-4F3F-A714-04FA3A214075}"/>
                </c:ext>
              </c:extLst>
            </c:dLbl>
            <c:dLbl>
              <c:idx val="14"/>
              <c:layout>
                <c:manualLayout>
                  <c:x val="1.51434343434341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0A-4F3F-A714-04FA3A21407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'F42-45'!$B$7:$B$26</c:f>
              <c:strCache>
                <c:ptCount val="20"/>
                <c:pt idx="0">
                  <c:v>Guadalajara</c:v>
                </c:pt>
                <c:pt idx="1">
                  <c:v>Zacoalco de Torres</c:v>
                </c:pt>
                <c:pt idx="2">
                  <c:v>San Gabriel</c:v>
                </c:pt>
                <c:pt idx="3">
                  <c:v>Ocotlán</c:v>
                </c:pt>
                <c:pt idx="4">
                  <c:v>Tuxcacuesco</c:v>
                </c:pt>
                <c:pt idx="5">
                  <c:v>Cihuatlán</c:v>
                </c:pt>
                <c:pt idx="6">
                  <c:v>Ayotlán</c:v>
                </c:pt>
                <c:pt idx="7">
                  <c:v>Arandas</c:v>
                </c:pt>
                <c:pt idx="8">
                  <c:v>Chapala</c:v>
                </c:pt>
                <c:pt idx="9">
                  <c:v>Zapotlán del Rey</c:v>
                </c:pt>
                <c:pt idx="10">
                  <c:v>Tecolotlán</c:v>
                </c:pt>
                <c:pt idx="11">
                  <c:v>Tonaya</c:v>
                </c:pt>
                <c:pt idx="12">
                  <c:v>Cocula</c:v>
                </c:pt>
                <c:pt idx="13">
                  <c:v>Unión de San Antonio</c:v>
                </c:pt>
                <c:pt idx="14">
                  <c:v>Juanacatlán</c:v>
                </c:pt>
                <c:pt idx="15">
                  <c:v>Encarnación de Díaz</c:v>
                </c:pt>
                <c:pt idx="16">
                  <c:v>Valle de Guadalupe</c:v>
                </c:pt>
                <c:pt idx="17">
                  <c:v>San Martín de Bolaños</c:v>
                </c:pt>
                <c:pt idx="18">
                  <c:v>Colotlán</c:v>
                </c:pt>
                <c:pt idx="19">
                  <c:v>San Martín Hidalgo</c:v>
                </c:pt>
              </c:strCache>
            </c:strRef>
          </c:cat>
          <c:val>
            <c:numRef>
              <c:f>'F42-45'!$H$7:$H$26</c:f>
              <c:numCache>
                <c:formatCode>#,##0</c:formatCode>
                <c:ptCount val="20"/>
                <c:pt idx="0">
                  <c:v>-2871</c:v>
                </c:pt>
                <c:pt idx="1">
                  <c:v>-472</c:v>
                </c:pt>
                <c:pt idx="2">
                  <c:v>9</c:v>
                </c:pt>
                <c:pt idx="3">
                  <c:v>-203</c:v>
                </c:pt>
                <c:pt idx="4">
                  <c:v>-13</c:v>
                </c:pt>
                <c:pt idx="5">
                  <c:v>-50</c:v>
                </c:pt>
                <c:pt idx="6">
                  <c:v>24</c:v>
                </c:pt>
                <c:pt idx="7">
                  <c:v>-58</c:v>
                </c:pt>
                <c:pt idx="8">
                  <c:v>-26</c:v>
                </c:pt>
                <c:pt idx="9">
                  <c:v>-90</c:v>
                </c:pt>
                <c:pt idx="10">
                  <c:v>-30</c:v>
                </c:pt>
                <c:pt idx="11">
                  <c:v>-7</c:v>
                </c:pt>
                <c:pt idx="12">
                  <c:v>-29</c:v>
                </c:pt>
                <c:pt idx="13">
                  <c:v>-29</c:v>
                </c:pt>
                <c:pt idx="14">
                  <c:v>-11</c:v>
                </c:pt>
                <c:pt idx="15">
                  <c:v>-23</c:v>
                </c:pt>
                <c:pt idx="16">
                  <c:v>-21</c:v>
                </c:pt>
                <c:pt idx="17">
                  <c:v>-1</c:v>
                </c:pt>
                <c:pt idx="18">
                  <c:v>-10</c:v>
                </c:pt>
                <c:pt idx="19">
                  <c:v>13</c:v>
                </c:pt>
              </c:numCache>
            </c:numRef>
          </c:val>
          <c:extLst>
            <c:ext xmlns:c16="http://schemas.microsoft.com/office/drawing/2014/chart" uri="{C3380CC4-5D6E-409C-BE32-E72D297353CC}">
              <c16:uniqueId val="{00000008-0A0A-4F3F-A714-04FA3A214075}"/>
            </c:ext>
          </c:extLst>
        </c:ser>
        <c:ser>
          <c:idx val="1"/>
          <c:order val="1"/>
          <c:tx>
            <c:strRef>
              <c:f>'F42-45'!$I$6</c:f>
              <c:strCache>
                <c:ptCount val="1"/>
                <c:pt idx="0">
                  <c:v>Eventuales</c:v>
                </c:pt>
              </c:strCache>
            </c:strRef>
          </c:tx>
          <c:spPr>
            <a:solidFill>
              <a:srgbClr val="7C878E"/>
            </a:solidFill>
            <a:ln>
              <a:noFill/>
            </a:ln>
            <a:effectLst/>
          </c:spPr>
          <c:invertIfNegative val="0"/>
          <c:dLbls>
            <c:dLbl>
              <c:idx val="0"/>
              <c:layout>
                <c:manualLayout>
                  <c:x val="-6.71821548821548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0A-4F3F-A714-04FA3A214075}"/>
                </c:ext>
              </c:extLst>
            </c:dLbl>
            <c:dLbl>
              <c:idx val="2"/>
              <c:layout>
                <c:manualLayout>
                  <c:x val="-5.74372053872055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0A-4F3F-A714-04FA3A214075}"/>
                </c:ext>
              </c:extLst>
            </c:dLbl>
            <c:dLbl>
              <c:idx val="4"/>
              <c:layout>
                <c:manualLayout>
                  <c:x val="-3.5887710437710441E-2"/>
                  <c:y val="-7.0553703703702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A-4F3F-A714-04FA3A214075}"/>
                </c:ext>
              </c:extLst>
            </c:dLbl>
            <c:dLbl>
              <c:idx val="5"/>
              <c:layout>
                <c:manualLayout>
                  <c:x val="-3.11700336700336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0A-4F3F-A714-04FA3A214075}"/>
                </c:ext>
              </c:extLst>
            </c:dLbl>
            <c:dLbl>
              <c:idx val="6"/>
              <c:layout>
                <c:manualLayout>
                  <c:x val="-4.2366666666666823E-2"/>
                  <c:y val="-2.35185185185176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A-4F3F-A714-04FA3A214075}"/>
                </c:ext>
              </c:extLst>
            </c:dLbl>
            <c:dLbl>
              <c:idx val="9"/>
              <c:layout>
                <c:manualLayout>
                  <c:x val="1.39735690235688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0A-4F3F-A714-04FA3A214075}"/>
                </c:ext>
              </c:extLst>
            </c:dLbl>
            <c:dLbl>
              <c:idx val="10"/>
              <c:layout>
                <c:manualLayout>
                  <c:x val="2.3844949494949495E-2"/>
                  <c:y val="1.85185185185185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A-4F3F-A714-04FA3A214075}"/>
                </c:ext>
              </c:extLst>
            </c:dLbl>
            <c:dLbl>
              <c:idx val="12"/>
              <c:layout>
                <c:manualLayout>
                  <c:x val="1.17538720538720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0A-4F3F-A714-04FA3A214075}"/>
                </c:ext>
              </c:extLst>
            </c:dLbl>
            <c:dLbl>
              <c:idx val="13"/>
              <c:layout>
                <c:manualLayout>
                  <c:x val="1.17538720538720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0A-4F3F-A714-04FA3A21407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'F42-45'!$B$7:$B$26</c:f>
              <c:strCache>
                <c:ptCount val="20"/>
                <c:pt idx="0">
                  <c:v>Guadalajara</c:v>
                </c:pt>
                <c:pt idx="1">
                  <c:v>Zacoalco de Torres</c:v>
                </c:pt>
                <c:pt idx="2">
                  <c:v>San Gabriel</c:v>
                </c:pt>
                <c:pt idx="3">
                  <c:v>Ocotlán</c:v>
                </c:pt>
                <c:pt idx="4">
                  <c:v>Tuxcacuesco</c:v>
                </c:pt>
                <c:pt idx="5">
                  <c:v>Cihuatlán</c:v>
                </c:pt>
                <c:pt idx="6">
                  <c:v>Ayotlán</c:v>
                </c:pt>
                <c:pt idx="7">
                  <c:v>Arandas</c:v>
                </c:pt>
                <c:pt idx="8">
                  <c:v>Chapala</c:v>
                </c:pt>
                <c:pt idx="9">
                  <c:v>Zapotlán del Rey</c:v>
                </c:pt>
                <c:pt idx="10">
                  <c:v>Tecolotlán</c:v>
                </c:pt>
                <c:pt idx="11">
                  <c:v>Tonaya</c:v>
                </c:pt>
                <c:pt idx="12">
                  <c:v>Cocula</c:v>
                </c:pt>
                <c:pt idx="13">
                  <c:v>Unión de San Antonio</c:v>
                </c:pt>
                <c:pt idx="14">
                  <c:v>Juanacatlán</c:v>
                </c:pt>
                <c:pt idx="15">
                  <c:v>Encarnación de Díaz</c:v>
                </c:pt>
                <c:pt idx="16">
                  <c:v>Valle de Guadalupe</c:v>
                </c:pt>
                <c:pt idx="17">
                  <c:v>San Martín de Bolaños</c:v>
                </c:pt>
                <c:pt idx="18">
                  <c:v>Colotlán</c:v>
                </c:pt>
                <c:pt idx="19">
                  <c:v>San Martín Hidalgo</c:v>
                </c:pt>
              </c:strCache>
            </c:strRef>
          </c:cat>
          <c:val>
            <c:numRef>
              <c:f>'F42-45'!$I$7:$I$26</c:f>
              <c:numCache>
                <c:formatCode>#,##0</c:formatCode>
                <c:ptCount val="20"/>
                <c:pt idx="0">
                  <c:v>-487</c:v>
                </c:pt>
                <c:pt idx="1">
                  <c:v>-5</c:v>
                </c:pt>
                <c:pt idx="2">
                  <c:v>-423</c:v>
                </c:pt>
                <c:pt idx="3">
                  <c:v>-68</c:v>
                </c:pt>
                <c:pt idx="4">
                  <c:v>-163</c:v>
                </c:pt>
                <c:pt idx="5">
                  <c:v>-116</c:v>
                </c:pt>
                <c:pt idx="6">
                  <c:v>-136</c:v>
                </c:pt>
                <c:pt idx="7">
                  <c:v>-37</c:v>
                </c:pt>
                <c:pt idx="8">
                  <c:v>-64</c:v>
                </c:pt>
                <c:pt idx="9">
                  <c:v>1</c:v>
                </c:pt>
                <c:pt idx="10">
                  <c:v>-4</c:v>
                </c:pt>
                <c:pt idx="11">
                  <c:v>-24</c:v>
                </c:pt>
                <c:pt idx="12">
                  <c:v>0</c:v>
                </c:pt>
                <c:pt idx="13">
                  <c:v>0</c:v>
                </c:pt>
                <c:pt idx="14">
                  <c:v>-14</c:v>
                </c:pt>
                <c:pt idx="15">
                  <c:v>-1</c:v>
                </c:pt>
                <c:pt idx="16">
                  <c:v>1</c:v>
                </c:pt>
                <c:pt idx="17">
                  <c:v>-18</c:v>
                </c:pt>
                <c:pt idx="18">
                  <c:v>-4</c:v>
                </c:pt>
                <c:pt idx="19">
                  <c:v>-26</c:v>
                </c:pt>
              </c:numCache>
            </c:numRef>
          </c:val>
          <c:extLst>
            <c:ext xmlns:c16="http://schemas.microsoft.com/office/drawing/2014/chart" uri="{C3380CC4-5D6E-409C-BE32-E72D297353CC}">
              <c16:uniqueId val="{00000012-0A0A-4F3F-A714-04FA3A214075}"/>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C50C-4963-832D-EB7003BD8578}"/>
              </c:ext>
            </c:extLst>
          </c:dPt>
          <c:dPt>
            <c:idx val="19"/>
            <c:invertIfNegative val="0"/>
            <c:bubble3D val="0"/>
            <c:spPr>
              <a:solidFill>
                <a:srgbClr val="FFC000"/>
              </a:solidFill>
              <a:ln>
                <a:noFill/>
              </a:ln>
              <a:effectLst/>
            </c:spPr>
            <c:extLst>
              <c:ext xmlns:c16="http://schemas.microsoft.com/office/drawing/2014/chart" uri="{C3380CC4-5D6E-409C-BE32-E72D297353CC}">
                <c16:uniqueId val="{00000002-C50C-4963-832D-EB7003BD857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'F42-45'!$B$112:$B$131</c:f>
              <c:strCache>
                <c:ptCount val="20"/>
                <c:pt idx="0">
                  <c:v>Ahualulco de Mercado</c:v>
                </c:pt>
                <c:pt idx="1">
                  <c:v>Jocotepec</c:v>
                </c:pt>
                <c:pt idx="2">
                  <c:v>Tonalá</c:v>
                </c:pt>
                <c:pt idx="3">
                  <c:v>Tuxpan</c:v>
                </c:pt>
                <c:pt idx="4">
                  <c:v>Teuchitlán</c:v>
                </c:pt>
                <c:pt idx="5">
                  <c:v>Zapotlanejo</c:v>
                </c:pt>
                <c:pt idx="6">
                  <c:v>Ameca</c:v>
                </c:pt>
                <c:pt idx="7">
                  <c:v>Acatlán de Juárez</c:v>
                </c:pt>
                <c:pt idx="8">
                  <c:v>Poncitlán</c:v>
                </c:pt>
                <c:pt idx="9">
                  <c:v>Tequila</c:v>
                </c:pt>
                <c:pt idx="10">
                  <c:v>Tepatitlán de Morelos</c:v>
                </c:pt>
                <c:pt idx="11">
                  <c:v>Zapotlán el Grande</c:v>
                </c:pt>
                <c:pt idx="12">
                  <c:v>Puerto Vallarta</c:v>
                </c:pt>
                <c:pt idx="13">
                  <c:v>Tlajomulco de Zúñiga</c:v>
                </c:pt>
                <c:pt idx="14">
                  <c:v>La Huerta</c:v>
                </c:pt>
                <c:pt idx="15">
                  <c:v>Tala</c:v>
                </c:pt>
                <c:pt idx="16">
                  <c:v>Zapotiltic</c:v>
                </c:pt>
                <c:pt idx="17">
                  <c:v>Lagos de Moreno</c:v>
                </c:pt>
                <c:pt idx="18">
                  <c:v>Tlaquepaque</c:v>
                </c:pt>
                <c:pt idx="19">
                  <c:v>Zapopan</c:v>
                </c:pt>
              </c:strCache>
            </c:strRef>
          </c:cat>
          <c:val>
            <c:numRef>
              <c:f>'F42-45'!$G$112:$G$131</c:f>
              <c:numCache>
                <c:formatCode>#,##0</c:formatCode>
                <c:ptCount val="20"/>
                <c:pt idx="0">
                  <c:v>149</c:v>
                </c:pt>
                <c:pt idx="1">
                  <c:v>149</c:v>
                </c:pt>
                <c:pt idx="2">
                  <c:v>149</c:v>
                </c:pt>
                <c:pt idx="3">
                  <c:v>171</c:v>
                </c:pt>
                <c:pt idx="4">
                  <c:v>174</c:v>
                </c:pt>
                <c:pt idx="5">
                  <c:v>176</c:v>
                </c:pt>
                <c:pt idx="6">
                  <c:v>187</c:v>
                </c:pt>
                <c:pt idx="7">
                  <c:v>215</c:v>
                </c:pt>
                <c:pt idx="8">
                  <c:v>225</c:v>
                </c:pt>
                <c:pt idx="9">
                  <c:v>241</c:v>
                </c:pt>
                <c:pt idx="10">
                  <c:v>392</c:v>
                </c:pt>
                <c:pt idx="11">
                  <c:v>445</c:v>
                </c:pt>
                <c:pt idx="12">
                  <c:v>479</c:v>
                </c:pt>
                <c:pt idx="13">
                  <c:v>487</c:v>
                </c:pt>
                <c:pt idx="14">
                  <c:v>491</c:v>
                </c:pt>
                <c:pt idx="15">
                  <c:v>651</c:v>
                </c:pt>
                <c:pt idx="16">
                  <c:v>763</c:v>
                </c:pt>
                <c:pt idx="17">
                  <c:v>1280</c:v>
                </c:pt>
                <c:pt idx="18">
                  <c:v>2001</c:v>
                </c:pt>
                <c:pt idx="19">
                  <c:v>4863</c:v>
                </c:pt>
              </c:numCache>
            </c:numRef>
          </c:val>
          <c:extLst>
            <c:ext xmlns:c16="http://schemas.microsoft.com/office/drawing/2014/chart" uri="{C3380CC4-5D6E-409C-BE32-E72D297353CC}">
              <c16:uniqueId val="{00000003-C50C-4963-832D-EB7003BD857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'F42-45'!$H$6</c:f>
              <c:strCache>
                <c:ptCount val="1"/>
                <c:pt idx="0">
                  <c:v>Permanentes</c:v>
                </c:pt>
              </c:strCache>
            </c:strRef>
          </c:tx>
          <c:spPr>
            <a:solidFill>
              <a:srgbClr val="FFC000"/>
            </a:solidFill>
            <a:ln>
              <a:noFill/>
            </a:ln>
            <a:effectLst/>
          </c:spPr>
          <c:invertIfNegative val="0"/>
          <c:dLbls>
            <c:dLbl>
              <c:idx val="0"/>
              <c:layout>
                <c:manualLayout>
                  <c:x val="3.39833403355795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3-4764-AFC3-873D019D4619}"/>
                </c:ext>
              </c:extLst>
            </c:dLbl>
            <c:dLbl>
              <c:idx val="7"/>
              <c:layout>
                <c:manualLayout>
                  <c:x val="-3.26671178323518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3-4764-AFC3-873D019D4619}"/>
                </c:ext>
              </c:extLst>
            </c:dLbl>
            <c:dLbl>
              <c:idx val="10"/>
              <c:layout>
                <c:manualLayout>
                  <c:x val="4.84930685254243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3-4764-AFC3-873D019D4619}"/>
                </c:ext>
              </c:extLst>
            </c:dLbl>
            <c:dLbl>
              <c:idx val="12"/>
              <c:layout>
                <c:manualLayout>
                  <c:x val="-3.65030251389695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73-4764-AFC3-873D019D4619}"/>
                </c:ext>
              </c:extLst>
            </c:dLbl>
            <c:dLbl>
              <c:idx val="13"/>
              <c:layout>
                <c:manualLayout>
                  <c:x val="-2.9566399557350687E-2"/>
                  <c:y val="-5.69130595479306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73-4764-AFC3-873D019D4619}"/>
                </c:ext>
              </c:extLst>
            </c:dLbl>
            <c:dLbl>
              <c:idx val="17"/>
              <c:layout>
                <c:manualLayout>
                  <c:x val="-6.6110632743952152E-2"/>
                  <c:y val="-1.422826488698265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73-4764-AFC3-873D019D4619}"/>
                </c:ext>
              </c:extLst>
            </c:dLbl>
            <c:dLbl>
              <c:idx val="18"/>
              <c:layout>
                <c:manualLayout>
                  <c:x val="-0.1196013009006018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73-4764-AFC3-873D019D4619}"/>
                </c:ext>
              </c:extLst>
            </c:dLbl>
            <c:dLbl>
              <c:idx val="19"/>
              <c:layout>
                <c:manualLayout>
                  <c:x val="-0.2544306611849973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73-4764-AFC3-873D019D46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'F42-45'!$B$112:$B$131</c:f>
              <c:strCache>
                <c:ptCount val="20"/>
                <c:pt idx="0">
                  <c:v>Ahualulco de Mercado</c:v>
                </c:pt>
                <c:pt idx="1">
                  <c:v>Jocotepec</c:v>
                </c:pt>
                <c:pt idx="2">
                  <c:v>Tonalá</c:v>
                </c:pt>
                <c:pt idx="3">
                  <c:v>Tuxpan</c:v>
                </c:pt>
                <c:pt idx="4">
                  <c:v>Teuchitlán</c:v>
                </c:pt>
                <c:pt idx="5">
                  <c:v>Zapotlanejo</c:v>
                </c:pt>
                <c:pt idx="6">
                  <c:v>Ameca</c:v>
                </c:pt>
                <c:pt idx="7">
                  <c:v>Acatlán de Juárez</c:v>
                </c:pt>
                <c:pt idx="8">
                  <c:v>Poncitlán</c:v>
                </c:pt>
                <c:pt idx="9">
                  <c:v>Tequila</c:v>
                </c:pt>
                <c:pt idx="10">
                  <c:v>Tepatitlán de Morelos</c:v>
                </c:pt>
                <c:pt idx="11">
                  <c:v>Zapotlán el Grande</c:v>
                </c:pt>
                <c:pt idx="12">
                  <c:v>Puerto Vallarta</c:v>
                </c:pt>
                <c:pt idx="13">
                  <c:v>Tlajomulco de Zúñiga</c:v>
                </c:pt>
                <c:pt idx="14">
                  <c:v>La Huerta</c:v>
                </c:pt>
                <c:pt idx="15">
                  <c:v>Tala</c:v>
                </c:pt>
                <c:pt idx="16">
                  <c:v>Zapotiltic</c:v>
                </c:pt>
                <c:pt idx="17">
                  <c:v>Lagos de Moreno</c:v>
                </c:pt>
                <c:pt idx="18">
                  <c:v>Tlaquepaque</c:v>
                </c:pt>
                <c:pt idx="19">
                  <c:v>Zapopan</c:v>
                </c:pt>
              </c:strCache>
            </c:strRef>
          </c:cat>
          <c:val>
            <c:numRef>
              <c:f>'F42-45'!$H$112:$H$131</c:f>
              <c:numCache>
                <c:formatCode>#,##0</c:formatCode>
                <c:ptCount val="20"/>
                <c:pt idx="0">
                  <c:v>228</c:v>
                </c:pt>
                <c:pt idx="1">
                  <c:v>-43</c:v>
                </c:pt>
                <c:pt idx="2">
                  <c:v>155</c:v>
                </c:pt>
                <c:pt idx="3">
                  <c:v>19</c:v>
                </c:pt>
                <c:pt idx="4">
                  <c:v>6</c:v>
                </c:pt>
                <c:pt idx="5">
                  <c:v>65</c:v>
                </c:pt>
                <c:pt idx="6">
                  <c:v>72</c:v>
                </c:pt>
                <c:pt idx="7">
                  <c:v>132</c:v>
                </c:pt>
                <c:pt idx="8">
                  <c:v>-12</c:v>
                </c:pt>
                <c:pt idx="9">
                  <c:v>61</c:v>
                </c:pt>
                <c:pt idx="10">
                  <c:v>423</c:v>
                </c:pt>
                <c:pt idx="11">
                  <c:v>-58</c:v>
                </c:pt>
                <c:pt idx="12">
                  <c:v>198</c:v>
                </c:pt>
                <c:pt idx="13">
                  <c:v>194</c:v>
                </c:pt>
                <c:pt idx="14">
                  <c:v>30</c:v>
                </c:pt>
                <c:pt idx="15">
                  <c:v>-29</c:v>
                </c:pt>
                <c:pt idx="16">
                  <c:v>-3</c:v>
                </c:pt>
                <c:pt idx="17">
                  <c:v>700</c:v>
                </c:pt>
                <c:pt idx="18">
                  <c:v>1664</c:v>
                </c:pt>
                <c:pt idx="19">
                  <c:v>4343</c:v>
                </c:pt>
              </c:numCache>
            </c:numRef>
          </c:val>
          <c:extLst>
            <c:ext xmlns:c16="http://schemas.microsoft.com/office/drawing/2014/chart" uri="{C3380CC4-5D6E-409C-BE32-E72D297353CC}">
              <c16:uniqueId val="{00000008-E673-4764-AFC3-873D019D4619}"/>
            </c:ext>
          </c:extLst>
        </c:ser>
        <c:ser>
          <c:idx val="1"/>
          <c:order val="1"/>
          <c:tx>
            <c:strRef>
              <c:f>'F42-45'!$I$6</c:f>
              <c:strCache>
                <c:ptCount val="1"/>
                <c:pt idx="0">
                  <c:v>Eventuales</c:v>
                </c:pt>
              </c:strCache>
            </c:strRef>
          </c:tx>
          <c:spPr>
            <a:solidFill>
              <a:srgbClr val="7C878E"/>
            </a:solidFill>
            <a:ln>
              <a:noFill/>
            </a:ln>
            <a:effectLst/>
          </c:spPr>
          <c:invertIfNegative val="0"/>
          <c:dLbls>
            <c:dLbl>
              <c:idx val="0"/>
              <c:layout>
                <c:manualLayout>
                  <c:x val="-2.8922617467754277E-2"/>
                  <c:y val="2.444397294736625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73-4764-AFC3-873D019D4619}"/>
                </c:ext>
              </c:extLst>
            </c:dLbl>
            <c:dLbl>
              <c:idx val="1"/>
              <c:layout>
                <c:manualLayout>
                  <c:x val="3.4424266445242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73-4764-AFC3-873D019D4619}"/>
                </c:ext>
              </c:extLst>
            </c:dLbl>
            <c:dLbl>
              <c:idx val="2"/>
              <c:layout>
                <c:manualLayout>
                  <c:x val="3.7761181756897619E-2"/>
                  <c:y val="1.138261190958612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73-4764-AFC3-873D019D4619}"/>
                </c:ext>
              </c:extLst>
            </c:dLbl>
            <c:dLbl>
              <c:idx val="3"/>
              <c:layout>
                <c:manualLayout>
                  <c:x val="3.64245425391612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73-4764-AFC3-873D019D4619}"/>
                </c:ext>
              </c:extLst>
            </c:dLbl>
            <c:dLbl>
              <c:idx val="4"/>
              <c:layout>
                <c:manualLayout>
                  <c:x val="3.80033726913893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73-4764-AFC3-873D019D4619}"/>
                </c:ext>
              </c:extLst>
            </c:dLbl>
            <c:dLbl>
              <c:idx val="8"/>
              <c:layout>
                <c:manualLayout>
                  <c:x val="4.16890579334576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73-4764-AFC3-873D019D4619}"/>
                </c:ext>
              </c:extLst>
            </c:dLbl>
            <c:dLbl>
              <c:idx val="9"/>
              <c:layout>
                <c:manualLayout>
                  <c:x val="3.2645577261998709E-2"/>
                  <c:y val="5.69130595479306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73-4764-AFC3-873D019D4619}"/>
                </c:ext>
              </c:extLst>
            </c:dLbl>
            <c:dLbl>
              <c:idx val="10"/>
              <c:layout>
                <c:manualLayout>
                  <c:x val="-2.8900889588093764E-2"/>
                  <c:y val="3.10438456431551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73-4764-AFC3-873D019D4619}"/>
                </c:ext>
              </c:extLst>
            </c:dLbl>
            <c:dLbl>
              <c:idx val="11"/>
              <c:layout>
                <c:manualLayout>
                  <c:x val="4.74169765543066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73-4764-AFC3-873D019D4619}"/>
                </c:ext>
              </c:extLst>
            </c:dLbl>
            <c:dLbl>
              <c:idx val="12"/>
              <c:layout>
                <c:manualLayout>
                  <c:x val="3.94885481899084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73-4764-AFC3-873D019D4619}"/>
                </c:ext>
              </c:extLst>
            </c:dLbl>
            <c:dLbl>
              <c:idx val="13"/>
              <c:layout>
                <c:manualLayout>
                  <c:x val="4.3646252886670477E-2"/>
                  <c:y val="-5.69130595479306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73-4764-AFC3-873D019D4619}"/>
                </c:ext>
              </c:extLst>
            </c:dLbl>
            <c:dLbl>
              <c:idx val="14"/>
              <c:layout>
                <c:manualLayout>
                  <c:x val="5.18961040225984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73-4764-AFC3-873D019D4619}"/>
                </c:ext>
              </c:extLst>
            </c:dLbl>
            <c:dLbl>
              <c:idx val="15"/>
              <c:layout>
                <c:manualLayout>
                  <c:x val="5.99745671422387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73-4764-AFC3-873D019D4619}"/>
                </c:ext>
              </c:extLst>
            </c:dLbl>
            <c:dLbl>
              <c:idx val="16"/>
              <c:layout>
                <c:manualLayout>
                  <c:x val="6.28100554379357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73-4764-AFC3-873D019D4619}"/>
                </c:ext>
              </c:extLst>
            </c:dLbl>
            <c:dLbl>
              <c:idx val="17"/>
              <c:layout>
                <c:manualLayout>
                  <c:x val="5.3081397319940965E-2"/>
                  <c:y val="-1.422826488698265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73-4764-AFC3-873D019D4619}"/>
                </c:ext>
              </c:extLst>
            </c:dLbl>
            <c:dLbl>
              <c:idx val="18"/>
              <c:layout>
                <c:manualLayout>
                  <c:x val="4.14457431431212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73-4764-AFC3-873D019D4619}"/>
                </c:ext>
              </c:extLst>
            </c:dLbl>
            <c:dLbl>
              <c:idx val="19"/>
              <c:layout>
                <c:manualLayout>
                  <c:x val="5.13244360163580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73-4764-AFC3-873D019D46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'F42-45'!$B$112:$B$131</c:f>
              <c:strCache>
                <c:ptCount val="20"/>
                <c:pt idx="0">
                  <c:v>Ahualulco de Mercado</c:v>
                </c:pt>
                <c:pt idx="1">
                  <c:v>Jocotepec</c:v>
                </c:pt>
                <c:pt idx="2">
                  <c:v>Tonalá</c:v>
                </c:pt>
                <c:pt idx="3">
                  <c:v>Tuxpan</c:v>
                </c:pt>
                <c:pt idx="4">
                  <c:v>Teuchitlán</c:v>
                </c:pt>
                <c:pt idx="5">
                  <c:v>Zapotlanejo</c:v>
                </c:pt>
                <c:pt idx="6">
                  <c:v>Ameca</c:v>
                </c:pt>
                <c:pt idx="7">
                  <c:v>Acatlán de Juárez</c:v>
                </c:pt>
                <c:pt idx="8">
                  <c:v>Poncitlán</c:v>
                </c:pt>
                <c:pt idx="9">
                  <c:v>Tequila</c:v>
                </c:pt>
                <c:pt idx="10">
                  <c:v>Tepatitlán de Morelos</c:v>
                </c:pt>
                <c:pt idx="11">
                  <c:v>Zapotlán el Grande</c:v>
                </c:pt>
                <c:pt idx="12">
                  <c:v>Puerto Vallarta</c:v>
                </c:pt>
                <c:pt idx="13">
                  <c:v>Tlajomulco de Zúñiga</c:v>
                </c:pt>
                <c:pt idx="14">
                  <c:v>La Huerta</c:v>
                </c:pt>
                <c:pt idx="15">
                  <c:v>Tala</c:v>
                </c:pt>
                <c:pt idx="16">
                  <c:v>Zapotiltic</c:v>
                </c:pt>
                <c:pt idx="17">
                  <c:v>Lagos de Moreno</c:v>
                </c:pt>
                <c:pt idx="18">
                  <c:v>Tlaquepaque</c:v>
                </c:pt>
                <c:pt idx="19">
                  <c:v>Zapopan</c:v>
                </c:pt>
              </c:strCache>
            </c:strRef>
          </c:cat>
          <c:val>
            <c:numRef>
              <c:f>'F42-45'!$I$112:$I$131</c:f>
              <c:numCache>
                <c:formatCode>#,##0</c:formatCode>
                <c:ptCount val="20"/>
                <c:pt idx="0">
                  <c:v>-79</c:v>
                </c:pt>
                <c:pt idx="1">
                  <c:v>192</c:v>
                </c:pt>
                <c:pt idx="2">
                  <c:v>-6</c:v>
                </c:pt>
                <c:pt idx="3">
                  <c:v>152</c:v>
                </c:pt>
                <c:pt idx="4">
                  <c:v>168</c:v>
                </c:pt>
                <c:pt idx="5">
                  <c:v>111</c:v>
                </c:pt>
                <c:pt idx="6">
                  <c:v>115</c:v>
                </c:pt>
                <c:pt idx="7">
                  <c:v>83</c:v>
                </c:pt>
                <c:pt idx="8">
                  <c:v>237</c:v>
                </c:pt>
                <c:pt idx="9">
                  <c:v>180</c:v>
                </c:pt>
                <c:pt idx="10">
                  <c:v>-31</c:v>
                </c:pt>
                <c:pt idx="11">
                  <c:v>503</c:v>
                </c:pt>
                <c:pt idx="12">
                  <c:v>281</c:v>
                </c:pt>
                <c:pt idx="13">
                  <c:v>293</c:v>
                </c:pt>
                <c:pt idx="14">
                  <c:v>461</c:v>
                </c:pt>
                <c:pt idx="15">
                  <c:v>680</c:v>
                </c:pt>
                <c:pt idx="16">
                  <c:v>766</c:v>
                </c:pt>
                <c:pt idx="17">
                  <c:v>580</c:v>
                </c:pt>
                <c:pt idx="18">
                  <c:v>337</c:v>
                </c:pt>
                <c:pt idx="19">
                  <c:v>520</c:v>
                </c:pt>
              </c:numCache>
            </c:numRef>
          </c:val>
          <c:extLst>
            <c:ext xmlns:c16="http://schemas.microsoft.com/office/drawing/2014/chart" uri="{C3380CC4-5D6E-409C-BE32-E72D297353CC}">
              <c16:uniqueId val="{0000001A-E673-4764-AFC3-873D019D4619}"/>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'F46'!$A$7</c:f>
              <c:strCache>
                <c:ptCount val="1"/>
                <c:pt idx="0">
                  <c:v>2014</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F5-4199-8C64-8585040D9F51}"/>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5-4199-8C64-8585040D9F51}"/>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5-4199-8C64-8585040D9F51}"/>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5-4199-8C64-8585040D9F51}"/>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'F46'!$B$7:$I$7</c:f>
              <c:numCache>
                <c:formatCode>General</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4-7CF5-4199-8C64-8585040D9F51}"/>
            </c:ext>
          </c:extLst>
        </c:ser>
        <c:ser>
          <c:idx val="1"/>
          <c:order val="1"/>
          <c:tx>
            <c:strRef>
              <c:f>'F46'!$A$8</c:f>
              <c:strCache>
                <c:ptCount val="1"/>
                <c:pt idx="0">
                  <c:v>2015</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'F46'!$B$8:$I$8</c:f>
              <c:numCache>
                <c:formatCode>General</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5-7CF5-4199-8C64-8585040D9F51}"/>
            </c:ext>
          </c:extLst>
        </c:ser>
        <c:ser>
          <c:idx val="2"/>
          <c:order val="2"/>
          <c:tx>
            <c:strRef>
              <c:f>'F46'!$A$9</c:f>
              <c:strCache>
                <c:ptCount val="1"/>
                <c:pt idx="0">
                  <c:v>2016</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7CF5-4199-8C64-8585040D9F51}"/>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'F46'!$B$9:$I$9</c:f>
              <c:numCache>
                <c:formatCode>General</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7-7CF5-4199-8C64-8585040D9F51}"/>
            </c:ext>
          </c:extLst>
        </c:ser>
        <c:ser>
          <c:idx val="3"/>
          <c:order val="3"/>
          <c:tx>
            <c:strRef>
              <c:f>'F46'!$A$10</c:f>
              <c:strCache>
                <c:ptCount val="1"/>
                <c:pt idx="0">
                  <c:v>2017</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'F46'!$B$10:$I$10</c:f>
              <c:numCache>
                <c:formatCode>General</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8-7CF5-4199-8C64-8585040D9F51}"/>
            </c:ext>
          </c:extLst>
        </c:ser>
        <c:ser>
          <c:idx val="4"/>
          <c:order val="4"/>
          <c:tx>
            <c:strRef>
              <c:f>'F46'!$A$11</c:f>
              <c:strCache>
                <c:ptCount val="1"/>
                <c:pt idx="0">
                  <c:v>2018</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'F46'!$B$11:$I$11</c:f>
              <c:numCache>
                <c:formatCode>General</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9-7CF5-4199-8C64-8585040D9F51}"/>
            </c:ext>
          </c:extLst>
        </c:ser>
        <c:ser>
          <c:idx val="5"/>
          <c:order val="5"/>
          <c:tx>
            <c:strRef>
              <c:f>'F46'!$A$12</c:f>
              <c:strCache>
                <c:ptCount val="1"/>
                <c:pt idx="0">
                  <c:v>2019</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'F46'!$B$12:$I$12</c:f>
              <c:numCache>
                <c:formatCode>General</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A-7CF5-4199-8C64-8585040D9F51}"/>
            </c:ext>
          </c:extLst>
        </c:ser>
        <c:ser>
          <c:idx val="6"/>
          <c:order val="6"/>
          <c:tx>
            <c:strRef>
              <c:f>'F46'!$A$13</c:f>
              <c:strCache>
                <c:ptCount val="1"/>
                <c:pt idx="0">
                  <c:v>ene-20</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'F46'!$B$13:$I$13</c:f>
              <c:numCache>
                <c:formatCode>General</c:formatCode>
                <c:ptCount val="8"/>
                <c:pt idx="0">
                  <c:v>112151</c:v>
                </c:pt>
                <c:pt idx="1">
                  <c:v>365082</c:v>
                </c:pt>
                <c:pt idx="2">
                  <c:v>147610</c:v>
                </c:pt>
                <c:pt idx="3">
                  <c:v>9895</c:v>
                </c:pt>
                <c:pt idx="4">
                  <c:v>458363</c:v>
                </c:pt>
                <c:pt idx="5">
                  <c:v>2719</c:v>
                </c:pt>
                <c:pt idx="6">
                  <c:v>639358</c:v>
                </c:pt>
                <c:pt idx="7">
                  <c:v>87115</c:v>
                </c:pt>
              </c:numCache>
            </c:numRef>
          </c:val>
          <c:extLst>
            <c:ext xmlns:c16="http://schemas.microsoft.com/office/drawing/2014/chart" uri="{C3380CC4-5D6E-409C-BE32-E72D297353CC}">
              <c16:uniqueId val="{0000000B-7CF5-4199-8C64-8585040D9F51}"/>
            </c:ext>
          </c:extLst>
        </c:ser>
        <c:dLbls>
          <c:showLegendKey val="0"/>
          <c:showVal val="0"/>
          <c:showCatName val="0"/>
          <c:showSerName val="0"/>
          <c:showPercent val="0"/>
          <c:showBubbleSize val="0"/>
        </c:dLbls>
        <c:gapWidth val="150"/>
        <c:axId val="182928128"/>
        <c:axId val="182929664"/>
      </c:barChart>
      <c:catAx>
        <c:axId val="182928128"/>
        <c:scaling>
          <c:orientation val="minMax"/>
        </c:scaling>
        <c:delete val="0"/>
        <c:axPos val="b"/>
        <c:numFmt formatCode="General" sourceLinked="0"/>
        <c:majorTickMark val="out"/>
        <c:minorTickMark val="none"/>
        <c:tickLblPos val="nextTo"/>
        <c:crossAx val="182929664"/>
        <c:crosses val="autoZero"/>
        <c:auto val="1"/>
        <c:lblAlgn val="ctr"/>
        <c:lblOffset val="100"/>
        <c:noMultiLvlLbl val="0"/>
      </c:catAx>
      <c:valAx>
        <c:axId val="182929664"/>
        <c:scaling>
          <c:orientation val="minMax"/>
        </c:scaling>
        <c:delete val="1"/>
        <c:axPos val="l"/>
        <c:majorGridlines>
          <c:spPr>
            <a:ln>
              <a:noFill/>
            </a:ln>
          </c:spPr>
        </c:majorGridlines>
        <c:numFmt formatCode="General" sourceLinked="1"/>
        <c:majorTickMark val="out"/>
        <c:minorTickMark val="none"/>
        <c:tickLblPos val="nextTo"/>
        <c:crossAx val="182928128"/>
        <c:crosses val="autoZero"/>
        <c:crossBetween val="between"/>
      </c:valAx>
    </c:plotArea>
    <c:legend>
      <c:legendPos val="r"/>
      <c:layout>
        <c:manualLayout>
          <c:xMode val="edge"/>
          <c:yMode val="edge"/>
          <c:x val="0"/>
          <c:y val="0.93022293900009489"/>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079A-4483-854D-CEED3EDBA864}"/>
              </c:ext>
            </c:extLst>
          </c:dPt>
          <c:dPt>
            <c:idx val="1"/>
            <c:bubble3D val="0"/>
            <c:spPr>
              <a:solidFill>
                <a:srgbClr val="FAD496"/>
              </a:solidFill>
              <a:ln>
                <a:noFill/>
              </a:ln>
            </c:spPr>
            <c:extLst>
              <c:ext xmlns:c16="http://schemas.microsoft.com/office/drawing/2014/chart" uri="{C3380CC4-5D6E-409C-BE32-E72D297353CC}">
                <c16:uniqueId val="{00000003-079A-4483-854D-CEED3EDBA864}"/>
              </c:ext>
            </c:extLst>
          </c:dPt>
          <c:dPt>
            <c:idx val="2"/>
            <c:bubble3D val="0"/>
            <c:spPr>
              <a:solidFill>
                <a:srgbClr val="663300"/>
              </a:solidFill>
              <a:ln>
                <a:noFill/>
              </a:ln>
            </c:spPr>
            <c:extLst>
              <c:ext xmlns:c16="http://schemas.microsoft.com/office/drawing/2014/chart" uri="{C3380CC4-5D6E-409C-BE32-E72D297353CC}">
                <c16:uniqueId val="{00000005-079A-4483-854D-CEED3EDBA864}"/>
              </c:ext>
            </c:extLst>
          </c:dPt>
          <c:dPt>
            <c:idx val="3"/>
            <c:bubble3D val="0"/>
            <c:spPr>
              <a:solidFill>
                <a:srgbClr val="95682B"/>
              </a:solidFill>
              <a:ln>
                <a:noFill/>
              </a:ln>
            </c:spPr>
            <c:extLst>
              <c:ext xmlns:c16="http://schemas.microsoft.com/office/drawing/2014/chart" uri="{C3380CC4-5D6E-409C-BE32-E72D297353CC}">
                <c16:uniqueId val="{00000007-079A-4483-854D-CEED3EDBA864}"/>
              </c:ext>
            </c:extLst>
          </c:dPt>
          <c:dPt>
            <c:idx val="4"/>
            <c:bubble3D val="0"/>
            <c:spPr>
              <a:solidFill>
                <a:srgbClr val="FBBB27"/>
              </a:solidFill>
              <a:ln>
                <a:noFill/>
              </a:ln>
            </c:spPr>
            <c:extLst>
              <c:ext xmlns:c16="http://schemas.microsoft.com/office/drawing/2014/chart" uri="{C3380CC4-5D6E-409C-BE32-E72D297353CC}">
                <c16:uniqueId val="{00000009-079A-4483-854D-CEED3EDBA864}"/>
              </c:ext>
            </c:extLst>
          </c:dPt>
          <c:dPt>
            <c:idx val="5"/>
            <c:bubble3D val="0"/>
            <c:spPr>
              <a:solidFill>
                <a:srgbClr val="663300"/>
              </a:solidFill>
              <a:ln>
                <a:noFill/>
              </a:ln>
            </c:spPr>
            <c:extLst>
              <c:ext xmlns:c16="http://schemas.microsoft.com/office/drawing/2014/chart" uri="{C3380CC4-5D6E-409C-BE32-E72D297353CC}">
                <c16:uniqueId val="{0000000B-079A-4483-854D-CEED3EDBA864}"/>
              </c:ext>
            </c:extLst>
          </c:dPt>
          <c:dPt>
            <c:idx val="6"/>
            <c:bubble3D val="0"/>
            <c:spPr>
              <a:solidFill>
                <a:srgbClr val="7C878E"/>
              </a:solidFill>
              <a:ln>
                <a:noFill/>
              </a:ln>
            </c:spPr>
            <c:extLst>
              <c:ext xmlns:c16="http://schemas.microsoft.com/office/drawing/2014/chart" uri="{C3380CC4-5D6E-409C-BE32-E72D297353CC}">
                <c16:uniqueId val="{0000000D-079A-4483-854D-CEED3EDBA864}"/>
              </c:ext>
            </c:extLst>
          </c:dPt>
          <c:dPt>
            <c:idx val="7"/>
            <c:bubble3D val="0"/>
            <c:spPr>
              <a:solidFill>
                <a:srgbClr val="393D3F"/>
              </a:solidFill>
              <a:ln>
                <a:noFill/>
              </a:ln>
            </c:spPr>
            <c:extLst>
              <c:ext xmlns:c16="http://schemas.microsoft.com/office/drawing/2014/chart" uri="{C3380CC4-5D6E-409C-BE32-E72D297353CC}">
                <c16:uniqueId val="{0000000F-079A-4483-854D-CEED3EDBA864}"/>
              </c:ext>
            </c:extLst>
          </c:dPt>
          <c:dLbls>
            <c:dLbl>
              <c:idx val="0"/>
              <c:layout>
                <c:manualLayout>
                  <c:x val="9.8639419650958474E-2"/>
                  <c:y val="2.94068117711446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79A-4483-854D-CEED3EDBA864}"/>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79A-4483-854D-CEED3EDBA864}"/>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79A-4483-854D-CEED3EDBA864}"/>
                </c:ext>
              </c:extLst>
            </c:dLbl>
            <c:dLbl>
              <c:idx val="3"/>
              <c:layout>
                <c:manualLayout>
                  <c:x val="4.48106296999553E-2"/>
                  <c:y val="6.28886175781304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79A-4483-854D-CEED3EDBA864}"/>
                </c:ext>
              </c:extLst>
            </c:dLbl>
            <c:dLbl>
              <c:idx val="4"/>
              <c:layout>
                <c:manualLayout>
                  <c:x val="0.12352458472201935"/>
                  <c:y val="-1.5014243814816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79A-4483-854D-CEED3EDBA864}"/>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79A-4483-854D-CEED3EDBA864}"/>
                </c:ext>
              </c:extLst>
            </c:dLbl>
            <c:dLbl>
              <c:idx val="6"/>
              <c:layout>
                <c:manualLayout>
                  <c:x val="-2.8086202546772715E-2"/>
                  <c:y val="-0.244193154548899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79A-4483-854D-CEED3EDBA864}"/>
                </c:ext>
              </c:extLst>
            </c:dLbl>
            <c:dLbl>
              <c:idx val="7"/>
              <c:layout>
                <c:manualLayout>
                  <c:x val="-5.4655849300456333E-2"/>
                  <c:y val="-8.24401128278533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79A-4483-854D-CEED3EDBA864}"/>
                </c:ext>
              </c:extLst>
            </c:dLbl>
            <c:numFmt formatCode="0.0%" sourceLinked="0"/>
            <c:spPr>
              <a:noFill/>
              <a:ln>
                <a:noFill/>
              </a:ln>
              <a:effectLst/>
            </c:spPr>
            <c:showLegendKey val="0"/>
            <c:showVal val="0"/>
            <c:showCatName val="1"/>
            <c:showSerName val="0"/>
            <c:showPercent val="1"/>
            <c:showBubbleSize val="0"/>
            <c:showLeaderLines val="1"/>
            <c:leaderLines>
              <c:spPr>
                <a:ln>
                  <a:solidFill>
                    <a:srgbClr val="BA9B44"/>
                  </a:solidFill>
                </a:ln>
              </c:spPr>
            </c:leaderLines>
            <c:extLst>
              <c:ext xmlns:c15="http://schemas.microsoft.com/office/drawing/2012/chart" uri="{CE6537A1-D6FC-4f65-9D91-7224C49458BB}"/>
            </c:extLst>
          </c:dLbls>
          <c:cat>
            <c:strRef>
              <c:f>'F47'!$A$6:$A$13</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'F47'!$C$6:$C$13</c:f>
              <c:numCache>
                <c:formatCode>0.0%</c:formatCode>
                <c:ptCount val="8"/>
                <c:pt idx="0">
                  <c:v>6.1543890033051767E-2</c:v>
                </c:pt>
                <c:pt idx="1">
                  <c:v>0.2003420964685701</c:v>
                </c:pt>
                <c:pt idx="2">
                  <c:v>8.100234155539203E-2</c:v>
                </c:pt>
                <c:pt idx="3">
                  <c:v>5.4299720187697591E-3</c:v>
                </c:pt>
                <c:pt idx="4">
                  <c:v>0.25153090090342223</c:v>
                </c:pt>
                <c:pt idx="5">
                  <c:v>1.4920761919186433E-3</c:v>
                </c:pt>
                <c:pt idx="6">
                  <c:v>0.35085356745594698</c:v>
                </c:pt>
                <c:pt idx="7">
                  <c:v>4.7805155372928503E-2</c:v>
                </c:pt>
              </c:numCache>
            </c:numRef>
          </c:val>
          <c:extLst>
            <c:ext xmlns:c16="http://schemas.microsoft.com/office/drawing/2014/chart" uri="{C3380CC4-5D6E-409C-BE32-E72D297353CC}">
              <c16:uniqueId val="{00000010-079A-4483-854D-CEED3EDBA86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B388-4BCC-A9C3-A99D8CFB1E0C}"/>
              </c:ext>
            </c:extLst>
          </c:dPt>
          <c:dPt>
            <c:idx val="5"/>
            <c:invertIfNegative val="0"/>
            <c:bubble3D val="0"/>
            <c:extLst>
              <c:ext xmlns:c16="http://schemas.microsoft.com/office/drawing/2014/chart" uri="{C3380CC4-5D6E-409C-BE32-E72D297353CC}">
                <c16:uniqueId val="{00000002-B388-4BCC-A9C3-A99D8CFB1E0C}"/>
              </c:ext>
            </c:extLst>
          </c:dPt>
          <c:dPt>
            <c:idx val="6"/>
            <c:invertIfNegative val="0"/>
            <c:bubble3D val="0"/>
            <c:spPr>
              <a:solidFill>
                <a:srgbClr val="7C878E"/>
              </a:solidFill>
              <a:ln>
                <a:noFill/>
              </a:ln>
              <a:effectLst/>
            </c:spPr>
            <c:extLst>
              <c:ext xmlns:c16="http://schemas.microsoft.com/office/drawing/2014/chart" uri="{C3380CC4-5D6E-409C-BE32-E72D297353CC}">
                <c16:uniqueId val="{00000004-B388-4BCC-A9C3-A99D8CFB1E0C}"/>
              </c:ext>
            </c:extLst>
          </c:dPt>
          <c:dPt>
            <c:idx val="7"/>
            <c:invertIfNegative val="0"/>
            <c:bubble3D val="0"/>
            <c:spPr>
              <a:solidFill>
                <a:srgbClr val="FFC000"/>
              </a:solidFill>
              <a:ln>
                <a:noFill/>
              </a:ln>
              <a:effectLst/>
            </c:spPr>
            <c:extLst>
              <c:ext xmlns:c16="http://schemas.microsoft.com/office/drawing/2014/chart" uri="{C3380CC4-5D6E-409C-BE32-E72D297353CC}">
                <c16:uniqueId val="{00000005-9557-42DA-A74A-C4FF2A9A613B}"/>
              </c:ext>
            </c:extLst>
          </c:dPt>
          <c:dPt>
            <c:idx val="17"/>
            <c:invertIfNegative val="0"/>
            <c:bubble3D val="0"/>
            <c:extLst>
              <c:ext xmlns:c16="http://schemas.microsoft.com/office/drawing/2014/chart" uri="{C3380CC4-5D6E-409C-BE32-E72D297353CC}">
                <c16:uniqueId val="{00000005-B388-4BCC-A9C3-A99D8CFB1E0C}"/>
              </c:ext>
            </c:extLst>
          </c:dPt>
          <c:dPt>
            <c:idx val="18"/>
            <c:invertIfNegative val="0"/>
            <c:bubble3D val="0"/>
            <c:extLst>
              <c:ext xmlns:c16="http://schemas.microsoft.com/office/drawing/2014/chart" uri="{C3380CC4-5D6E-409C-BE32-E72D297353CC}">
                <c16:uniqueId val="{00000006-B388-4BCC-A9C3-A99D8CFB1E0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'F48'!$A$6:$A$13</c:f>
              <c:numCache>
                <c:formatCode>General</c:formatCode>
                <c:ptCount val="8"/>
                <c:pt idx="0">
                  <c:v>2013</c:v>
                </c:pt>
                <c:pt idx="1">
                  <c:v>2014</c:v>
                </c:pt>
                <c:pt idx="2">
                  <c:v>2015</c:v>
                </c:pt>
                <c:pt idx="3">
                  <c:v>2016</c:v>
                </c:pt>
                <c:pt idx="4">
                  <c:v>2017</c:v>
                </c:pt>
                <c:pt idx="5">
                  <c:v>2018</c:v>
                </c:pt>
                <c:pt idx="6">
                  <c:v>2019</c:v>
                </c:pt>
                <c:pt idx="7" formatCode="mmm\-yy">
                  <c:v>43831</c:v>
                </c:pt>
              </c:numCache>
            </c:numRef>
          </c:cat>
          <c:val>
            <c:numRef>
              <c:f>'F48'!$B$6:$B$13</c:f>
              <c:numCache>
                <c:formatCode>#,##0</c:formatCode>
                <c:ptCount val="8"/>
                <c:pt idx="0">
                  <c:v>70246</c:v>
                </c:pt>
                <c:pt idx="1">
                  <c:v>77509</c:v>
                </c:pt>
                <c:pt idx="2">
                  <c:v>82606</c:v>
                </c:pt>
                <c:pt idx="3">
                  <c:v>89558</c:v>
                </c:pt>
                <c:pt idx="4">
                  <c:v>96726</c:v>
                </c:pt>
                <c:pt idx="5">
                  <c:v>104065</c:v>
                </c:pt>
                <c:pt idx="6">
                  <c:v>109333</c:v>
                </c:pt>
                <c:pt idx="7">
                  <c:v>112151</c:v>
                </c:pt>
              </c:numCache>
            </c:numRef>
          </c:val>
          <c:extLst>
            <c:ext xmlns:c16="http://schemas.microsoft.com/office/drawing/2014/chart" uri="{C3380CC4-5D6E-409C-BE32-E72D297353CC}">
              <c16:uniqueId val="{00000007-B388-4BCC-A9C3-A99D8CFB1E0C}"/>
            </c:ext>
          </c:extLst>
        </c:ser>
        <c:dLbls>
          <c:dLblPos val="outEnd"/>
          <c:showLegendKey val="0"/>
          <c:showVal val="1"/>
          <c:showCatName val="0"/>
          <c:showSerName val="0"/>
          <c:showPercent val="0"/>
          <c:showBubbleSize val="0"/>
        </c:dLbls>
        <c:gapWidth val="80"/>
        <c:overlap val="-27"/>
        <c:axId val="182761728"/>
        <c:axId val="182765440"/>
      </c:barChart>
      <c:catAx>
        <c:axId val="182761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82765440"/>
        <c:crosses val="autoZero"/>
        <c:auto val="1"/>
        <c:lblAlgn val="ctr"/>
        <c:lblOffset val="100"/>
        <c:noMultiLvlLbl val="0"/>
      </c:catAx>
      <c:valAx>
        <c:axId val="182765440"/>
        <c:scaling>
          <c:orientation val="minMax"/>
        </c:scaling>
        <c:delete val="1"/>
        <c:axPos val="l"/>
        <c:numFmt formatCode="#,##0" sourceLinked="1"/>
        <c:majorTickMark val="out"/>
        <c:minorTickMark val="none"/>
        <c:tickLblPos val="nextTo"/>
        <c:crossAx val="18276172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rgbClr val="7C878E"/>
              </a:solidFill>
              <a:ln w="19050">
                <a:solidFill>
                  <a:schemeClr val="lt1"/>
                </a:solidFill>
              </a:ln>
              <a:effectLst/>
            </c:spPr>
            <c:extLst>
              <c:ext xmlns:c16="http://schemas.microsoft.com/office/drawing/2014/chart" uri="{C3380CC4-5D6E-409C-BE32-E72D297353CC}">
                <c16:uniqueId val="{00000001-0C7F-4979-9546-C23F97E828FB}"/>
              </c:ext>
            </c:extLst>
          </c:dPt>
          <c:dPt>
            <c:idx val="1"/>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3-0C7F-4979-9546-C23F97E828FB}"/>
              </c:ext>
            </c:extLst>
          </c:dPt>
          <c:dPt>
            <c:idx val="2"/>
            <c:bubble3D val="0"/>
            <c:spPr>
              <a:solidFill>
                <a:srgbClr val="FBBB27"/>
              </a:solidFill>
              <a:ln w="19050">
                <a:solidFill>
                  <a:schemeClr val="lt1"/>
                </a:solidFill>
              </a:ln>
              <a:effectLst/>
            </c:spPr>
            <c:extLst>
              <c:ext xmlns:c16="http://schemas.microsoft.com/office/drawing/2014/chart" uri="{C3380CC4-5D6E-409C-BE32-E72D297353CC}">
                <c16:uniqueId val="{00000005-0C7F-4979-9546-C23F97E828FB}"/>
              </c:ext>
            </c:extLst>
          </c:dPt>
          <c:dPt>
            <c:idx val="3"/>
            <c:bubble3D val="0"/>
            <c:spPr>
              <a:solidFill>
                <a:srgbClr val="393D3F"/>
              </a:solidFill>
              <a:ln w="19050">
                <a:solidFill>
                  <a:schemeClr val="lt1"/>
                </a:solidFill>
              </a:ln>
              <a:effectLst/>
            </c:spPr>
            <c:extLst>
              <c:ext xmlns:c16="http://schemas.microsoft.com/office/drawing/2014/chart" uri="{C3380CC4-5D6E-409C-BE32-E72D297353CC}">
                <c16:uniqueId val="{00000007-0C7F-4979-9546-C23F97E828FB}"/>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9-0C7F-4979-9546-C23F97E828FB}"/>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0C7F-4979-9546-C23F97E828FB}"/>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0C7F-4979-9546-C23F97E828FB}"/>
              </c:ext>
            </c:extLst>
          </c:dPt>
          <c:dLbls>
            <c:dLbl>
              <c:idx val="0"/>
              <c:layout>
                <c:manualLayout>
                  <c:x val="0.14550489907622757"/>
                  <c:y val="-9.5579322638146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7F-4979-9546-C23F97E828FB}"/>
                </c:ext>
              </c:extLst>
            </c:dLbl>
            <c:dLbl>
              <c:idx val="1"/>
              <c:layout>
                <c:manualLayout>
                  <c:x val="-0.13064206387013011"/>
                  <c:y val="6.80017404241582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7F-4979-9546-C23F97E828FB}"/>
                </c:ext>
              </c:extLst>
            </c:dLbl>
            <c:dLbl>
              <c:idx val="2"/>
              <c:layout>
                <c:manualLayout>
                  <c:x val="-6.8252398165531802E-2"/>
                  <c:y val="-4.56822041629822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7F-4979-9546-C23F97E828FB}"/>
                </c:ext>
              </c:extLst>
            </c:dLbl>
            <c:dLbl>
              <c:idx val="3"/>
              <c:layout>
                <c:manualLayout>
                  <c:x val="-0.12472842585068325"/>
                  <c:y val="-6.85948882058191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7F-4979-9546-C23F97E828FB}"/>
                </c:ext>
              </c:extLst>
            </c:dLbl>
            <c:dLbl>
              <c:idx val="4"/>
              <c:layout>
                <c:manualLayout>
                  <c:x val="0.21522991565556085"/>
                  <c:y val="-5.77079736690667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C7F-4979-9546-C23F97E828FB}"/>
                </c:ext>
              </c:extLst>
            </c:dLbl>
            <c:spPr>
              <a:noFill/>
              <a:ln>
                <a:noFill/>
              </a:ln>
              <a:effectLst/>
            </c:spPr>
            <c:showLegendKey val="0"/>
            <c:showVal val="1"/>
            <c:showCatName val="1"/>
            <c:showSerName val="0"/>
            <c:showPercent val="0"/>
            <c:showBubbleSize val="0"/>
            <c:separator>
</c:separator>
            <c:showLeaderLines val="1"/>
            <c:leaderLines>
              <c:spPr>
                <a:ln w="9525" cap="flat" cmpd="sng" algn="ctr">
                  <a:solidFill>
                    <a:srgbClr val="9E6900"/>
                  </a:solidFill>
                  <a:round/>
                </a:ln>
                <a:effectLst/>
              </c:spPr>
            </c:leaderLines>
            <c:extLst>
              <c:ext xmlns:c15="http://schemas.microsoft.com/office/drawing/2012/chart" uri="{CE6537A1-D6FC-4f65-9D91-7224C49458BB}"/>
            </c:extLst>
          </c:dLbls>
          <c:cat>
            <c:strRef>
              <c:f>'F49'!$A$6:$A$10</c:f>
              <c:strCache>
                <c:ptCount val="5"/>
                <c:pt idx="0">
                  <c:v>Agricultura</c:v>
                </c:pt>
                <c:pt idx="1">
                  <c:v>Caza</c:v>
                </c:pt>
                <c:pt idx="2">
                  <c:v>Ganadería</c:v>
                </c:pt>
                <c:pt idx="3">
                  <c:v>Pesca</c:v>
                </c:pt>
                <c:pt idx="4">
                  <c:v>Silvicultura</c:v>
                </c:pt>
              </c:strCache>
            </c:strRef>
          </c:cat>
          <c:val>
            <c:numRef>
              <c:f>'F49'!$B$6:$B$10</c:f>
              <c:numCache>
                <c:formatCode>0.0%</c:formatCode>
                <c:ptCount val="5"/>
                <c:pt idx="0">
                  <c:v>0.80083993901079797</c:v>
                </c:pt>
                <c:pt idx="1">
                  <c:v>3.4774545033035818E-4</c:v>
                </c:pt>
                <c:pt idx="2">
                  <c:v>0.1925083146828829</c:v>
                </c:pt>
                <c:pt idx="3">
                  <c:v>2.1934713020837979E-3</c:v>
                </c:pt>
                <c:pt idx="4">
                  <c:v>4.1105295539050034E-3</c:v>
                </c:pt>
              </c:numCache>
            </c:numRef>
          </c:val>
          <c:extLst>
            <c:ext xmlns:c16="http://schemas.microsoft.com/office/drawing/2014/chart" uri="{C3380CC4-5D6E-409C-BE32-E72D297353CC}">
              <c16:uniqueId val="{0000000E-0C7F-4979-9546-C23F97E828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96-44B7-A78E-F3808D608329}"/>
              </c:ext>
            </c:extLst>
          </c:dPt>
          <c:dPt>
            <c:idx val="5"/>
            <c:invertIfNegative val="0"/>
            <c:bubble3D val="0"/>
            <c:extLst>
              <c:ext xmlns:c16="http://schemas.microsoft.com/office/drawing/2014/chart" uri="{C3380CC4-5D6E-409C-BE32-E72D297353CC}">
                <c16:uniqueId val="{00000002-4F96-44B7-A78E-F3808D608329}"/>
              </c:ext>
            </c:extLst>
          </c:dPt>
          <c:dPt>
            <c:idx val="6"/>
            <c:invertIfNegative val="0"/>
            <c:bubble3D val="0"/>
            <c:extLst>
              <c:ext xmlns:c16="http://schemas.microsoft.com/office/drawing/2014/chart" uri="{C3380CC4-5D6E-409C-BE32-E72D297353CC}">
                <c16:uniqueId val="{00000004-4F96-44B7-A78E-F3808D608329}"/>
              </c:ext>
            </c:extLst>
          </c:dPt>
          <c:dPt>
            <c:idx val="7"/>
            <c:invertIfNegative val="0"/>
            <c:bubble3D val="0"/>
            <c:spPr>
              <a:solidFill>
                <a:srgbClr val="FFC000"/>
              </a:solidFill>
              <a:ln>
                <a:noFill/>
              </a:ln>
              <a:effectLst/>
            </c:spPr>
            <c:extLst>
              <c:ext xmlns:c16="http://schemas.microsoft.com/office/drawing/2014/chart" uri="{C3380CC4-5D6E-409C-BE32-E72D297353CC}">
                <c16:uniqueId val="{00000006-F14D-4060-AB08-BC76097010EA}"/>
              </c:ext>
            </c:extLst>
          </c:dPt>
          <c:dPt>
            <c:idx val="17"/>
            <c:invertIfNegative val="0"/>
            <c:bubble3D val="0"/>
            <c:extLst>
              <c:ext xmlns:c16="http://schemas.microsoft.com/office/drawing/2014/chart" uri="{C3380CC4-5D6E-409C-BE32-E72D297353CC}">
                <c16:uniqueId val="{00000005-4F96-44B7-A78E-F3808D608329}"/>
              </c:ext>
            </c:extLst>
          </c:dPt>
          <c:dPt>
            <c:idx val="18"/>
            <c:invertIfNegative val="0"/>
            <c:bubble3D val="0"/>
            <c:extLst>
              <c:ext xmlns:c16="http://schemas.microsoft.com/office/drawing/2014/chart" uri="{C3380CC4-5D6E-409C-BE32-E72D297353CC}">
                <c16:uniqueId val="{00000006-4F96-44B7-A78E-F3808D608329}"/>
              </c:ext>
            </c:extLst>
          </c:dPt>
          <c:dLbls>
            <c:dLbl>
              <c:idx val="1"/>
              <c:layout>
                <c:manualLayout>
                  <c:x val="-2.0072991555785711E-17"/>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4D-4060-AB08-BC76097010EA}"/>
                </c:ext>
              </c:extLst>
            </c:dLbl>
            <c:dLbl>
              <c:idx val="2"/>
              <c:layout>
                <c:manualLayout>
                  <c:x val="2.1898061935305881E-3"/>
                  <c:y val="1.04575163398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4D-4060-AB08-BC76097010EA}"/>
                </c:ext>
              </c:extLst>
            </c:dLbl>
            <c:dLbl>
              <c:idx val="3"/>
              <c:layout>
                <c:manualLayout>
                  <c:x val="2.1898061935305881E-3"/>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4D-4060-AB08-BC76097010EA}"/>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4D-4060-AB08-BC76097010EA}"/>
                </c:ext>
              </c:extLst>
            </c:dLbl>
            <c:dLbl>
              <c:idx val="5"/>
              <c:layout>
                <c:manualLayout>
                  <c:x val="2.1898061935305881E-3"/>
                  <c:y val="2.09150326797385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96-44B7-A78E-F3808D608329}"/>
                </c:ext>
              </c:extLst>
            </c:dLbl>
            <c:dLbl>
              <c:idx val="6"/>
              <c:layout>
                <c:manualLayout>
                  <c:x val="2.1898061935305881E-3"/>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96-44B7-A78E-F3808D608329}"/>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4D-4060-AB08-BC76097010E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'F50'!$A$6:$A$13</c:f>
              <c:numCache>
                <c:formatCode>General</c:formatCode>
                <c:ptCount val="8"/>
                <c:pt idx="0">
                  <c:v>2013</c:v>
                </c:pt>
                <c:pt idx="1">
                  <c:v>2014</c:v>
                </c:pt>
                <c:pt idx="2">
                  <c:v>2015</c:v>
                </c:pt>
                <c:pt idx="3">
                  <c:v>2016</c:v>
                </c:pt>
                <c:pt idx="4">
                  <c:v>2017</c:v>
                </c:pt>
                <c:pt idx="5">
                  <c:v>2018</c:v>
                </c:pt>
                <c:pt idx="6">
                  <c:v>2019</c:v>
                </c:pt>
                <c:pt idx="7" formatCode="mmm\-yy">
                  <c:v>43831</c:v>
                </c:pt>
              </c:numCache>
            </c:numRef>
          </c:cat>
          <c:val>
            <c:numRef>
              <c:f>'F50'!$B$6:$B$13</c:f>
              <c:numCache>
                <c:formatCode>#,##0</c:formatCode>
                <c:ptCount val="8"/>
                <c:pt idx="0">
                  <c:v>347298</c:v>
                </c:pt>
                <c:pt idx="1">
                  <c:v>363344</c:v>
                </c:pt>
                <c:pt idx="2">
                  <c:v>385457</c:v>
                </c:pt>
                <c:pt idx="3">
                  <c:v>407270</c:v>
                </c:pt>
                <c:pt idx="4">
                  <c:v>435724</c:v>
                </c:pt>
                <c:pt idx="5">
                  <c:v>452017</c:v>
                </c:pt>
                <c:pt idx="6">
                  <c:v>458198</c:v>
                </c:pt>
                <c:pt idx="7">
                  <c:v>458363</c:v>
                </c:pt>
              </c:numCache>
            </c:numRef>
          </c:val>
          <c:extLst>
            <c:ext xmlns:c16="http://schemas.microsoft.com/office/drawing/2014/chart" uri="{C3380CC4-5D6E-409C-BE32-E72D297353CC}">
              <c16:uniqueId val="{00000007-4F96-44B7-A78E-F3808D608329}"/>
            </c:ext>
          </c:extLst>
        </c:ser>
        <c:dLbls>
          <c:dLblPos val="outEnd"/>
          <c:showLegendKey val="0"/>
          <c:showVal val="1"/>
          <c:showCatName val="0"/>
          <c:showSerName val="0"/>
          <c:showPercent val="0"/>
          <c:showBubbleSize val="0"/>
        </c:dLbls>
        <c:gapWidth val="80"/>
        <c:overlap val="-27"/>
        <c:axId val="180440064"/>
        <c:axId val="180443776"/>
      </c:barChart>
      <c:catAx>
        <c:axId val="180440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80443776"/>
        <c:crosses val="autoZero"/>
        <c:auto val="1"/>
        <c:lblAlgn val="ctr"/>
        <c:lblOffset val="100"/>
        <c:noMultiLvlLbl val="0"/>
      </c:catAx>
      <c:valAx>
        <c:axId val="180443776"/>
        <c:scaling>
          <c:orientation val="minMax"/>
        </c:scaling>
        <c:delete val="1"/>
        <c:axPos val="l"/>
        <c:numFmt formatCode="#,##0" sourceLinked="1"/>
        <c:majorTickMark val="out"/>
        <c:minorTickMark val="none"/>
        <c:tickLblPos val="nextTo"/>
        <c:crossAx val="1804400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93998430608545"/>
          <c:y val="9.7235466256373124E-2"/>
          <c:w val="0.65273317758594707"/>
          <c:h val="0.768939745673217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C91-447F-8115-A5DE35A98684}"/>
              </c:ext>
            </c:extLst>
          </c:dPt>
          <c:dPt>
            <c:idx val="1"/>
            <c:bubble3D val="0"/>
            <c:spPr>
              <a:solidFill>
                <a:srgbClr val="393D3F"/>
              </a:solidFill>
            </c:spPr>
            <c:extLst>
              <c:ext xmlns:c16="http://schemas.microsoft.com/office/drawing/2014/chart" uri="{C3380CC4-5D6E-409C-BE32-E72D297353CC}">
                <c16:uniqueId val="{00000003-2C91-447F-8115-A5DE35A98684}"/>
              </c:ext>
            </c:extLst>
          </c:dPt>
          <c:dPt>
            <c:idx val="2"/>
            <c:bubble3D val="0"/>
            <c:spPr>
              <a:solidFill>
                <a:srgbClr val="BDCFD6"/>
              </a:solidFill>
            </c:spPr>
            <c:extLst>
              <c:ext xmlns:c16="http://schemas.microsoft.com/office/drawing/2014/chart" uri="{C3380CC4-5D6E-409C-BE32-E72D297353CC}">
                <c16:uniqueId val="{00000005-2C91-447F-8115-A5DE35A98684}"/>
              </c:ext>
            </c:extLst>
          </c:dPt>
          <c:dPt>
            <c:idx val="3"/>
            <c:bubble3D val="0"/>
            <c:spPr>
              <a:solidFill>
                <a:srgbClr val="4F81BD">
                  <a:lumMod val="20000"/>
                  <a:lumOff val="80000"/>
                </a:srgbClr>
              </a:solidFill>
            </c:spPr>
            <c:extLst>
              <c:ext xmlns:c16="http://schemas.microsoft.com/office/drawing/2014/chart" uri="{C3380CC4-5D6E-409C-BE32-E72D297353CC}">
                <c16:uniqueId val="{00000007-2C91-447F-8115-A5DE35A98684}"/>
              </c:ext>
            </c:extLst>
          </c:dPt>
          <c:dPt>
            <c:idx val="4"/>
            <c:bubble3D val="0"/>
            <c:spPr>
              <a:solidFill>
                <a:srgbClr val="EEECE1">
                  <a:lumMod val="75000"/>
                </a:srgbClr>
              </a:solidFill>
            </c:spPr>
            <c:extLst>
              <c:ext xmlns:c16="http://schemas.microsoft.com/office/drawing/2014/chart" uri="{C3380CC4-5D6E-409C-BE32-E72D297353CC}">
                <c16:uniqueId val="{00000009-2C91-447F-8115-A5DE35A98684}"/>
              </c:ext>
            </c:extLst>
          </c:dPt>
          <c:dPt>
            <c:idx val="5"/>
            <c:bubble3D val="0"/>
            <c:spPr>
              <a:solidFill>
                <a:srgbClr val="9E6900"/>
              </a:solidFill>
            </c:spPr>
            <c:extLst>
              <c:ext xmlns:c16="http://schemas.microsoft.com/office/drawing/2014/chart" uri="{C3380CC4-5D6E-409C-BE32-E72D297353CC}">
                <c16:uniqueId val="{0000000B-2C91-447F-8115-A5DE35A98684}"/>
              </c:ext>
            </c:extLst>
          </c:dPt>
          <c:dPt>
            <c:idx val="6"/>
            <c:bubble3D val="0"/>
            <c:spPr>
              <a:solidFill>
                <a:srgbClr val="663300"/>
              </a:solidFill>
            </c:spPr>
            <c:extLst>
              <c:ext xmlns:c16="http://schemas.microsoft.com/office/drawing/2014/chart" uri="{C3380CC4-5D6E-409C-BE32-E72D297353CC}">
                <c16:uniqueId val="{0000000D-2C91-447F-8115-A5DE35A98684}"/>
              </c:ext>
            </c:extLst>
          </c:dPt>
          <c:dPt>
            <c:idx val="7"/>
            <c:bubble3D val="0"/>
            <c:spPr>
              <a:solidFill>
                <a:srgbClr val="FAD496"/>
              </a:solidFill>
            </c:spPr>
            <c:extLst>
              <c:ext xmlns:c16="http://schemas.microsoft.com/office/drawing/2014/chart" uri="{C3380CC4-5D6E-409C-BE32-E72D297353CC}">
                <c16:uniqueId val="{0000000F-2C91-447F-8115-A5DE35A98684}"/>
              </c:ext>
            </c:extLst>
          </c:dPt>
          <c:dPt>
            <c:idx val="8"/>
            <c:bubble3D val="0"/>
            <c:spPr>
              <a:solidFill>
                <a:srgbClr val="FBBB27"/>
              </a:solidFill>
            </c:spPr>
            <c:extLst>
              <c:ext xmlns:c16="http://schemas.microsoft.com/office/drawing/2014/chart" uri="{C3380CC4-5D6E-409C-BE32-E72D297353CC}">
                <c16:uniqueId val="{00000011-2C91-447F-8115-A5DE35A98684}"/>
              </c:ext>
            </c:extLst>
          </c:dPt>
          <c:dLbls>
            <c:dLbl>
              <c:idx val="0"/>
              <c:layout>
                <c:manualLayout>
                  <c:x val="2.5544371386566369E-2"/>
                  <c:y val="4.59962016943004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C91-447F-8115-A5DE35A98684}"/>
                </c:ext>
              </c:extLst>
            </c:dLbl>
            <c:dLbl>
              <c:idx val="1"/>
              <c:layout>
                <c:manualLayout>
                  <c:x val="5.1070162621424898E-3"/>
                  <c:y val="2.86764967387206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C91-447F-8115-A5DE35A98684}"/>
                </c:ext>
              </c:extLst>
            </c:dLbl>
            <c:dLbl>
              <c:idx val="2"/>
              <c:layout>
                <c:manualLayout>
                  <c:x val="2.2202379341757537E-2"/>
                  <c:y val="-5.192155858566459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C91-447F-8115-A5DE35A98684}"/>
                </c:ext>
              </c:extLst>
            </c:dLbl>
            <c:dLbl>
              <c:idx val="3"/>
              <c:layout>
                <c:manualLayout>
                  <c:x val="1.9774242137258615E-2"/>
                  <c:y val="7.74882814444942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C91-447F-8115-A5DE35A98684}"/>
                </c:ext>
              </c:extLst>
            </c:dLbl>
            <c:dLbl>
              <c:idx val="4"/>
              <c:layout>
                <c:manualLayout>
                  <c:x val="3.9042761407401393E-2"/>
                  <c:y val="2.607316361877529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C91-447F-8115-A5DE35A98684}"/>
                </c:ext>
              </c:extLst>
            </c:dLbl>
            <c:dLbl>
              <c:idx val="5"/>
              <c:layout>
                <c:manualLayout>
                  <c:x val="-6.681539807524059E-2"/>
                  <c:y val="9.97748045721927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C91-447F-8115-A5DE35A98684}"/>
                </c:ext>
              </c:extLst>
            </c:dLbl>
            <c:dLbl>
              <c:idx val="6"/>
              <c:layout>
                <c:manualLayout>
                  <c:x val="-6.2770877867070737E-2"/>
                  <c:y val="-2.892032804842484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C91-447F-8115-A5DE35A98684}"/>
                </c:ext>
              </c:extLst>
            </c:dLbl>
            <c:dLbl>
              <c:idx val="7"/>
              <c:layout>
                <c:manualLayout>
                  <c:x val="-2.4406472386827936E-2"/>
                  <c:y val="-0.1173676461174060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C91-447F-8115-A5DE35A98684}"/>
                </c:ext>
              </c:extLst>
            </c:dLbl>
            <c:dLbl>
              <c:idx val="8"/>
              <c:layout>
                <c:manualLayout>
                  <c:x val="-1.2810653822911312E-2"/>
                  <c:y val="2.182532061541087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C91-447F-8115-A5DE35A98684}"/>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'F51'!$A$7:$A$15</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Otros</c:v>
                </c:pt>
              </c:strCache>
            </c:strRef>
          </c:cat>
          <c:val>
            <c:numRef>
              <c:f>'F51'!$B$7:$B$15</c:f>
              <c:numCache>
                <c:formatCode>0.0%</c:formatCode>
                <c:ptCount val="9"/>
                <c:pt idx="0">
                  <c:v>0.20540706819704033</c:v>
                </c:pt>
                <c:pt idx="1">
                  <c:v>0.13584647975512859</c:v>
                </c:pt>
                <c:pt idx="2">
                  <c:v>0.10214611563324265</c:v>
                </c:pt>
                <c:pt idx="3">
                  <c:v>9.4614966740334622E-2</c:v>
                </c:pt>
                <c:pt idx="4">
                  <c:v>8.571808806557249E-2</c:v>
                </c:pt>
                <c:pt idx="5">
                  <c:v>6.1058593298324693E-2</c:v>
                </c:pt>
                <c:pt idx="6">
                  <c:v>4.503635764666869E-2</c:v>
                </c:pt>
                <c:pt idx="7">
                  <c:v>4.394115580882401E-2</c:v>
                </c:pt>
                <c:pt idx="8">
                  <c:v>0.22623117485486394</c:v>
                </c:pt>
              </c:numCache>
            </c:numRef>
          </c:val>
          <c:extLst>
            <c:ext xmlns:c16="http://schemas.microsoft.com/office/drawing/2014/chart" uri="{C3380CC4-5D6E-409C-BE32-E72D297353CC}">
              <c16:uniqueId val="{00000012-2C91-447F-8115-A5DE35A98684}"/>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68A-4D65-995E-655DC6C44CB4}"/>
              </c:ext>
            </c:extLst>
          </c:dPt>
          <c:dPt>
            <c:idx val="1"/>
            <c:invertIfNegative val="0"/>
            <c:bubble3D val="0"/>
            <c:extLst>
              <c:ext xmlns:c16="http://schemas.microsoft.com/office/drawing/2014/chart" uri="{C3380CC4-5D6E-409C-BE32-E72D297353CC}">
                <c16:uniqueId val="{00000003-968A-4D65-995E-655DC6C44CB4}"/>
              </c:ext>
            </c:extLst>
          </c:dPt>
          <c:dPt>
            <c:idx val="2"/>
            <c:invertIfNegative val="0"/>
            <c:bubble3D val="0"/>
            <c:extLst>
              <c:ext xmlns:c16="http://schemas.microsoft.com/office/drawing/2014/chart" uri="{C3380CC4-5D6E-409C-BE32-E72D297353CC}">
                <c16:uniqueId val="{00000005-968A-4D65-995E-655DC6C44CB4}"/>
              </c:ext>
            </c:extLst>
          </c:dPt>
          <c:dPt>
            <c:idx val="3"/>
            <c:invertIfNegative val="0"/>
            <c:bubble3D val="0"/>
            <c:extLst>
              <c:ext xmlns:c16="http://schemas.microsoft.com/office/drawing/2014/chart" uri="{C3380CC4-5D6E-409C-BE32-E72D297353CC}">
                <c16:uniqueId val="{00000007-968A-4D65-995E-655DC6C44CB4}"/>
              </c:ext>
            </c:extLst>
          </c:dPt>
          <c:dPt>
            <c:idx val="4"/>
            <c:invertIfNegative val="0"/>
            <c:bubble3D val="0"/>
            <c:extLst>
              <c:ext xmlns:c16="http://schemas.microsoft.com/office/drawing/2014/chart" uri="{C3380CC4-5D6E-409C-BE32-E72D297353CC}">
                <c16:uniqueId val="{00000009-968A-4D65-995E-655DC6C44CB4}"/>
              </c:ext>
            </c:extLst>
          </c:dPt>
          <c:dPt>
            <c:idx val="5"/>
            <c:invertIfNegative val="0"/>
            <c:bubble3D val="0"/>
            <c:extLst>
              <c:ext xmlns:c16="http://schemas.microsoft.com/office/drawing/2014/chart" uri="{C3380CC4-5D6E-409C-BE32-E72D297353CC}">
                <c16:uniqueId val="{0000000B-968A-4D65-995E-655DC6C44CB4}"/>
              </c:ext>
            </c:extLst>
          </c:dPt>
          <c:dPt>
            <c:idx val="6"/>
            <c:invertIfNegative val="0"/>
            <c:bubble3D val="0"/>
            <c:extLst>
              <c:ext xmlns:c16="http://schemas.microsoft.com/office/drawing/2014/chart" uri="{C3380CC4-5D6E-409C-BE32-E72D297353CC}">
                <c16:uniqueId val="{0000000D-968A-4D65-995E-655DC6C44CB4}"/>
              </c:ext>
            </c:extLst>
          </c:dPt>
          <c:dPt>
            <c:idx val="7"/>
            <c:invertIfNegative val="0"/>
            <c:bubble3D val="0"/>
            <c:extLst>
              <c:ext xmlns:c16="http://schemas.microsoft.com/office/drawing/2014/chart" uri="{C3380CC4-5D6E-409C-BE32-E72D297353CC}">
                <c16:uniqueId val="{0000000F-968A-4D65-995E-655DC6C44CB4}"/>
              </c:ext>
            </c:extLst>
          </c:dPt>
          <c:dPt>
            <c:idx val="8"/>
            <c:invertIfNegative val="0"/>
            <c:bubble3D val="0"/>
            <c:extLst>
              <c:ext xmlns:c16="http://schemas.microsoft.com/office/drawing/2014/chart" uri="{C3380CC4-5D6E-409C-BE32-E72D297353CC}">
                <c16:uniqueId val="{00000011-968A-4D65-995E-655DC6C44CB4}"/>
              </c:ext>
            </c:extLst>
          </c:dPt>
          <c:dPt>
            <c:idx val="9"/>
            <c:invertIfNegative val="0"/>
            <c:bubble3D val="0"/>
            <c:extLst>
              <c:ext xmlns:c16="http://schemas.microsoft.com/office/drawing/2014/chart" uri="{C3380CC4-5D6E-409C-BE32-E72D297353CC}">
                <c16:uniqueId val="{00000013-968A-4D65-995E-655DC6C44CB4}"/>
              </c:ext>
            </c:extLst>
          </c:dPt>
          <c:dPt>
            <c:idx val="10"/>
            <c:invertIfNegative val="0"/>
            <c:bubble3D val="0"/>
            <c:extLst>
              <c:ext xmlns:c16="http://schemas.microsoft.com/office/drawing/2014/chart" uri="{C3380CC4-5D6E-409C-BE32-E72D297353CC}">
                <c16:uniqueId val="{00000015-968A-4D65-995E-655DC6C44CB4}"/>
              </c:ext>
            </c:extLst>
          </c:dPt>
          <c:dPt>
            <c:idx val="11"/>
            <c:invertIfNegative val="0"/>
            <c:bubble3D val="0"/>
            <c:spPr>
              <a:solidFill>
                <a:srgbClr val="95682B"/>
              </a:solidFill>
              <a:ln>
                <a:noFill/>
              </a:ln>
              <a:effectLst/>
            </c:spPr>
            <c:extLst>
              <c:ext xmlns:c16="http://schemas.microsoft.com/office/drawing/2014/chart" uri="{C3380CC4-5D6E-409C-BE32-E72D297353CC}">
                <c16:uniqueId val="{00000017-968A-4D65-995E-655DC6C44CB4}"/>
              </c:ext>
            </c:extLst>
          </c:dPt>
          <c:dPt>
            <c:idx val="12"/>
            <c:invertIfNegative val="0"/>
            <c:bubble3D val="0"/>
            <c:extLst>
              <c:ext xmlns:c16="http://schemas.microsoft.com/office/drawing/2014/chart" uri="{C3380CC4-5D6E-409C-BE32-E72D297353CC}">
                <c16:uniqueId val="{00000019-968A-4D65-995E-655DC6C44CB4}"/>
              </c:ext>
            </c:extLst>
          </c:dPt>
          <c:dPt>
            <c:idx val="13"/>
            <c:invertIfNegative val="0"/>
            <c:bubble3D val="0"/>
            <c:extLst>
              <c:ext xmlns:c16="http://schemas.microsoft.com/office/drawing/2014/chart" uri="{C3380CC4-5D6E-409C-BE32-E72D297353CC}">
                <c16:uniqueId val="{0000001B-968A-4D65-995E-655DC6C44CB4}"/>
              </c:ext>
            </c:extLst>
          </c:dPt>
          <c:dPt>
            <c:idx val="14"/>
            <c:invertIfNegative val="0"/>
            <c:bubble3D val="0"/>
            <c:extLst>
              <c:ext xmlns:c16="http://schemas.microsoft.com/office/drawing/2014/chart" uri="{C3380CC4-5D6E-409C-BE32-E72D297353CC}">
                <c16:uniqueId val="{0000001D-968A-4D65-995E-655DC6C44CB4}"/>
              </c:ext>
            </c:extLst>
          </c:dPt>
          <c:dPt>
            <c:idx val="15"/>
            <c:invertIfNegative val="0"/>
            <c:bubble3D val="0"/>
            <c:extLst>
              <c:ext xmlns:c16="http://schemas.microsoft.com/office/drawing/2014/chart" uri="{C3380CC4-5D6E-409C-BE32-E72D297353CC}">
                <c16:uniqueId val="{0000001F-968A-4D65-995E-655DC6C44CB4}"/>
              </c:ext>
            </c:extLst>
          </c:dPt>
          <c:dPt>
            <c:idx val="16"/>
            <c:invertIfNegative val="0"/>
            <c:bubble3D val="0"/>
            <c:spPr>
              <a:solidFill>
                <a:srgbClr val="FBBB27"/>
              </a:solidFill>
              <a:ln>
                <a:noFill/>
              </a:ln>
              <a:effectLst/>
            </c:spPr>
            <c:extLst>
              <c:ext xmlns:c16="http://schemas.microsoft.com/office/drawing/2014/chart" uri="{C3380CC4-5D6E-409C-BE32-E72D297353CC}">
                <c16:uniqueId val="{00000021-968A-4D65-995E-655DC6C44CB4}"/>
              </c:ext>
            </c:extLst>
          </c:dPt>
          <c:dPt>
            <c:idx val="17"/>
            <c:invertIfNegative val="0"/>
            <c:bubble3D val="0"/>
            <c:extLst>
              <c:ext xmlns:c16="http://schemas.microsoft.com/office/drawing/2014/chart" uri="{C3380CC4-5D6E-409C-BE32-E72D297353CC}">
                <c16:uniqueId val="{00000023-968A-4D65-995E-655DC6C44CB4}"/>
              </c:ext>
            </c:extLst>
          </c:dPt>
          <c:dPt>
            <c:idx val="21"/>
            <c:invertIfNegative val="0"/>
            <c:bubble3D val="0"/>
            <c:extLst>
              <c:ext xmlns:c16="http://schemas.microsoft.com/office/drawing/2014/chart" uri="{C3380CC4-5D6E-409C-BE32-E72D297353CC}">
                <c16:uniqueId val="{00000025-968A-4D65-995E-655DC6C44CB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'F8'!$A$7:$A$39</c:f>
              <c:strCache>
                <c:ptCount val="33"/>
                <c:pt idx="0">
                  <c:v>Tabasco</c:v>
                </c:pt>
                <c:pt idx="1">
                  <c:v>Ciudad de México</c:v>
                </c:pt>
                <c:pt idx="2">
                  <c:v>Coahuila</c:v>
                </c:pt>
                <c:pt idx="3">
                  <c:v>Querétaro</c:v>
                </c:pt>
                <c:pt idx="4">
                  <c:v>Estado de México</c:v>
                </c:pt>
                <c:pt idx="5">
                  <c:v>Sonora</c:v>
                </c:pt>
                <c:pt idx="6">
                  <c:v>Baja California Sur</c:v>
                </c:pt>
                <c:pt idx="7">
                  <c:v>Nayarit</c:v>
                </c:pt>
                <c:pt idx="8">
                  <c:v>Nuevo León</c:v>
                </c:pt>
                <c:pt idx="9">
                  <c:v>Durango</c:v>
                </c:pt>
                <c:pt idx="10">
                  <c:v>Tlaxcala</c:v>
                </c:pt>
                <c:pt idx="11">
                  <c:v>Nacional</c:v>
                </c:pt>
                <c:pt idx="12">
                  <c:v>Aguascalientes</c:v>
                </c:pt>
                <c:pt idx="13">
                  <c:v>Tamaulipas</c:v>
                </c:pt>
                <c:pt idx="14">
                  <c:v>Campeche</c:v>
                </c:pt>
                <c:pt idx="15">
                  <c:v>Guanajuato</c:v>
                </c:pt>
                <c:pt idx="16">
                  <c:v>Jalisco</c:v>
                </c:pt>
                <c:pt idx="17">
                  <c:v>Chihuahua</c:v>
                </c:pt>
                <c:pt idx="18">
                  <c:v>Sinaloa</c:v>
                </c:pt>
                <c:pt idx="19">
                  <c:v>Veracruz</c:v>
                </c:pt>
                <c:pt idx="20">
                  <c:v>Colima</c:v>
                </c:pt>
                <c:pt idx="21">
                  <c:v>Quintana Roo</c:v>
                </c:pt>
                <c:pt idx="22">
                  <c:v>Zacatecas</c:v>
                </c:pt>
                <c:pt idx="23">
                  <c:v>Michoacán</c:v>
                </c:pt>
                <c:pt idx="24">
                  <c:v>Puebla</c:v>
                </c:pt>
                <c:pt idx="25">
                  <c:v>Chiapas</c:v>
                </c:pt>
                <c:pt idx="26">
                  <c:v>San Luis Potosí</c:v>
                </c:pt>
                <c:pt idx="27">
                  <c:v>Hidalgo</c:v>
                </c:pt>
                <c:pt idx="28">
                  <c:v>Baja California</c:v>
                </c:pt>
                <c:pt idx="29">
                  <c:v>Morelos</c:v>
                </c:pt>
                <c:pt idx="30">
                  <c:v>Yucatán</c:v>
                </c:pt>
                <c:pt idx="31">
                  <c:v>Oaxaca</c:v>
                </c:pt>
                <c:pt idx="32">
                  <c:v>Guerrero</c:v>
                </c:pt>
              </c:strCache>
            </c:strRef>
          </c:cat>
          <c:val>
            <c:numRef>
              <c:f>'F8'!$B$7:$B$39</c:f>
              <c:numCache>
                <c:formatCode>_(* #,##0.00_);_(* \(#,##0.00\);_(* "-"??_);_(@_)</c:formatCode>
                <c:ptCount val="33"/>
                <c:pt idx="0">
                  <c:v>6.5141871520030001</c:v>
                </c:pt>
                <c:pt idx="1">
                  <c:v>5.0177954821839998</c:v>
                </c:pt>
                <c:pt idx="2">
                  <c:v>4.8517805497450004</c:v>
                </c:pt>
                <c:pt idx="3">
                  <c:v>4.7469999999999999</c:v>
                </c:pt>
                <c:pt idx="4">
                  <c:v>4.705127905276</c:v>
                </c:pt>
                <c:pt idx="5">
                  <c:v>4.0182336190539996</c:v>
                </c:pt>
                <c:pt idx="6">
                  <c:v>3.9983435592390002</c:v>
                </c:pt>
                <c:pt idx="7">
                  <c:v>3.8249972936479999</c:v>
                </c:pt>
                <c:pt idx="8">
                  <c:v>3.7209528623399999</c:v>
                </c:pt>
                <c:pt idx="9">
                  <c:v>3.6966920254479998</c:v>
                </c:pt>
                <c:pt idx="10">
                  <c:v>3.5329089161280001</c:v>
                </c:pt>
                <c:pt idx="11">
                  <c:v>3.4835209101590001</c:v>
                </c:pt>
                <c:pt idx="12">
                  <c:v>3.4693307007960001</c:v>
                </c:pt>
                <c:pt idx="13">
                  <c:v>3.245355089347</c:v>
                </c:pt>
                <c:pt idx="14">
                  <c:v>3.2290000000000001</c:v>
                </c:pt>
                <c:pt idx="15">
                  <c:v>3.2085664879340001</c:v>
                </c:pt>
                <c:pt idx="16">
                  <c:v>3.142988704795</c:v>
                </c:pt>
                <c:pt idx="17">
                  <c:v>3.1421600693710001</c:v>
                </c:pt>
                <c:pt idx="18">
                  <c:v>3.1182165329</c:v>
                </c:pt>
                <c:pt idx="19">
                  <c:v>3.0316772850349998</c:v>
                </c:pt>
                <c:pt idx="20">
                  <c:v>2.969378751657</c:v>
                </c:pt>
                <c:pt idx="21">
                  <c:v>2.8819519322130001</c:v>
                </c:pt>
                <c:pt idx="22">
                  <c:v>2.823418270246</c:v>
                </c:pt>
                <c:pt idx="23">
                  <c:v>2.6941942693010001</c:v>
                </c:pt>
                <c:pt idx="24">
                  <c:v>2.6467367734280001</c:v>
                </c:pt>
                <c:pt idx="25">
                  <c:v>2.4926390134359999</c:v>
                </c:pt>
                <c:pt idx="26">
                  <c:v>2.4627980439870001</c:v>
                </c:pt>
                <c:pt idx="27">
                  <c:v>2.4404194593359998</c:v>
                </c:pt>
                <c:pt idx="28">
                  <c:v>2.4357104907429998</c:v>
                </c:pt>
                <c:pt idx="29">
                  <c:v>2.3807633880569998</c:v>
                </c:pt>
                <c:pt idx="30">
                  <c:v>2.0564021262379999</c:v>
                </c:pt>
                <c:pt idx="31">
                  <c:v>1.9599591365719999</c:v>
                </c:pt>
                <c:pt idx="32">
                  <c:v>1.4390000000000001</c:v>
                </c:pt>
              </c:numCache>
            </c:numRef>
          </c:val>
          <c:extLst>
            <c:ext xmlns:c16="http://schemas.microsoft.com/office/drawing/2014/chart" uri="{C3380CC4-5D6E-409C-BE32-E72D297353CC}">
              <c16:uniqueId val="{00000026-968A-4D65-995E-655DC6C44CB4}"/>
            </c:ext>
          </c:extLst>
        </c:ser>
        <c:dLbls>
          <c:showLegendKey val="0"/>
          <c:showVal val="0"/>
          <c:showCatName val="0"/>
          <c:showSerName val="0"/>
          <c:showPercent val="0"/>
          <c:showBubbleSize val="0"/>
        </c:dLbls>
        <c:gapWidth val="75"/>
        <c:axId val="178186112"/>
        <c:axId val="178187648"/>
      </c:barChart>
      <c:catAx>
        <c:axId val="178186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8187648"/>
        <c:crosses val="autoZero"/>
        <c:auto val="1"/>
        <c:lblAlgn val="ctr"/>
        <c:lblOffset val="100"/>
        <c:noMultiLvlLbl val="0"/>
      </c:catAx>
      <c:valAx>
        <c:axId val="178187648"/>
        <c:scaling>
          <c:orientation val="minMax"/>
        </c:scaling>
        <c:delete val="1"/>
        <c:axPos val="b"/>
        <c:numFmt formatCode="_(* #,##0.00_);_(* \(#,##0.00\);_(* &quot;-&quot;??_);_(@_)" sourceLinked="1"/>
        <c:majorTickMark val="none"/>
        <c:minorTickMark val="none"/>
        <c:tickLblPos val="nextTo"/>
        <c:crossAx val="17818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379-4447-B2E0-67106708E7A7}"/>
              </c:ext>
            </c:extLst>
          </c:dPt>
          <c:dPt>
            <c:idx val="5"/>
            <c:invertIfNegative val="0"/>
            <c:bubble3D val="0"/>
            <c:extLst>
              <c:ext xmlns:c16="http://schemas.microsoft.com/office/drawing/2014/chart" uri="{C3380CC4-5D6E-409C-BE32-E72D297353CC}">
                <c16:uniqueId val="{00000002-D379-4447-B2E0-67106708E7A7}"/>
              </c:ext>
            </c:extLst>
          </c:dPt>
          <c:dPt>
            <c:idx val="6"/>
            <c:invertIfNegative val="0"/>
            <c:bubble3D val="0"/>
            <c:extLst>
              <c:ext xmlns:c16="http://schemas.microsoft.com/office/drawing/2014/chart" uri="{C3380CC4-5D6E-409C-BE32-E72D297353CC}">
                <c16:uniqueId val="{00000004-D379-4447-B2E0-67106708E7A7}"/>
              </c:ext>
            </c:extLst>
          </c:dPt>
          <c:dPt>
            <c:idx val="7"/>
            <c:invertIfNegative val="0"/>
            <c:bubble3D val="0"/>
            <c:spPr>
              <a:solidFill>
                <a:srgbClr val="FFC000"/>
              </a:solidFill>
              <a:ln>
                <a:noFill/>
              </a:ln>
              <a:effectLst/>
            </c:spPr>
            <c:extLst>
              <c:ext xmlns:c16="http://schemas.microsoft.com/office/drawing/2014/chart" uri="{C3380CC4-5D6E-409C-BE32-E72D297353CC}">
                <c16:uniqueId val="{00000006-F115-4733-B50E-EC18D6525D6B}"/>
              </c:ext>
            </c:extLst>
          </c:dPt>
          <c:dPt>
            <c:idx val="17"/>
            <c:invertIfNegative val="0"/>
            <c:bubble3D val="0"/>
            <c:extLst>
              <c:ext xmlns:c16="http://schemas.microsoft.com/office/drawing/2014/chart" uri="{C3380CC4-5D6E-409C-BE32-E72D297353CC}">
                <c16:uniqueId val="{00000005-D379-4447-B2E0-67106708E7A7}"/>
              </c:ext>
            </c:extLst>
          </c:dPt>
          <c:dPt>
            <c:idx val="18"/>
            <c:invertIfNegative val="0"/>
            <c:bubble3D val="0"/>
            <c:extLst>
              <c:ext xmlns:c16="http://schemas.microsoft.com/office/drawing/2014/chart" uri="{C3380CC4-5D6E-409C-BE32-E72D297353CC}">
                <c16:uniqueId val="{00000006-D379-4447-B2E0-67106708E7A7}"/>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9-4447-B2E0-67106708E7A7}"/>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9-4447-B2E0-67106708E7A7}"/>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9-4447-B2E0-67106708E7A7}"/>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79-4447-B2E0-67106708E7A7}"/>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9-4447-B2E0-67106708E7A7}"/>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9-4447-B2E0-67106708E7A7}"/>
                </c:ext>
              </c:extLst>
            </c:dLbl>
            <c:dLbl>
              <c:idx val="6"/>
              <c:layout>
                <c:manualLayout>
                  <c:x val="-1.0167853269838276E-2"/>
                  <c:y val="1.543484429311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9-4447-B2E0-67106708E7A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'F52'!$A$6:$A$13</c:f>
              <c:numCache>
                <c:formatCode>General</c:formatCode>
                <c:ptCount val="8"/>
                <c:pt idx="0">
                  <c:v>2013</c:v>
                </c:pt>
                <c:pt idx="1">
                  <c:v>2014</c:v>
                </c:pt>
                <c:pt idx="2">
                  <c:v>2015</c:v>
                </c:pt>
                <c:pt idx="3">
                  <c:v>2016</c:v>
                </c:pt>
                <c:pt idx="4">
                  <c:v>2017</c:v>
                </c:pt>
                <c:pt idx="5">
                  <c:v>2018</c:v>
                </c:pt>
                <c:pt idx="6">
                  <c:v>2019</c:v>
                </c:pt>
                <c:pt idx="7" formatCode="mmm\-yy">
                  <c:v>43831</c:v>
                </c:pt>
              </c:numCache>
            </c:numRef>
          </c:cat>
          <c:val>
            <c:numRef>
              <c:f>'F52'!$B$6:$B$13</c:f>
              <c:numCache>
                <c:formatCode>#,##0</c:formatCode>
                <c:ptCount val="8"/>
                <c:pt idx="0">
                  <c:v>282499</c:v>
                </c:pt>
                <c:pt idx="1">
                  <c:v>295797</c:v>
                </c:pt>
                <c:pt idx="2">
                  <c:v>312586</c:v>
                </c:pt>
                <c:pt idx="3">
                  <c:v>334254</c:v>
                </c:pt>
                <c:pt idx="4">
                  <c:v>343480</c:v>
                </c:pt>
                <c:pt idx="5">
                  <c:v>354114</c:v>
                </c:pt>
                <c:pt idx="6">
                  <c:v>363625</c:v>
                </c:pt>
                <c:pt idx="7">
                  <c:v>365082</c:v>
                </c:pt>
              </c:numCache>
            </c:numRef>
          </c:val>
          <c:extLst>
            <c:ext xmlns:c16="http://schemas.microsoft.com/office/drawing/2014/chart" uri="{C3380CC4-5D6E-409C-BE32-E72D297353CC}">
              <c16:uniqueId val="{0000000B-D379-4447-B2E0-67106708E7A7}"/>
            </c:ext>
          </c:extLst>
        </c:ser>
        <c:dLbls>
          <c:dLblPos val="outEnd"/>
          <c:showLegendKey val="0"/>
          <c:showVal val="1"/>
          <c:showCatName val="0"/>
          <c:showSerName val="0"/>
          <c:showPercent val="0"/>
          <c:showBubbleSize val="0"/>
        </c:dLbls>
        <c:gapWidth val="80"/>
        <c:overlap val="-27"/>
        <c:axId val="183715712"/>
        <c:axId val="183719424"/>
      </c:barChart>
      <c:catAx>
        <c:axId val="183715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83719424"/>
        <c:crosses val="autoZero"/>
        <c:auto val="1"/>
        <c:lblAlgn val="ctr"/>
        <c:lblOffset val="100"/>
        <c:noMultiLvlLbl val="0"/>
      </c:catAx>
      <c:valAx>
        <c:axId val="183719424"/>
        <c:scaling>
          <c:orientation val="minMax"/>
        </c:scaling>
        <c:delete val="1"/>
        <c:axPos val="l"/>
        <c:numFmt formatCode="#,##0" sourceLinked="1"/>
        <c:majorTickMark val="out"/>
        <c:minorTickMark val="none"/>
        <c:tickLblPos val="nextTo"/>
        <c:crossAx val="1837157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FE51-4686-AB18-72E182CB98D6}"/>
              </c:ext>
            </c:extLst>
          </c:dPt>
          <c:dPt>
            <c:idx val="1"/>
            <c:bubble3D val="0"/>
            <c:spPr>
              <a:solidFill>
                <a:srgbClr val="FBD1AF"/>
              </a:solidFill>
              <a:ln>
                <a:noFill/>
              </a:ln>
            </c:spPr>
            <c:extLst>
              <c:ext xmlns:c16="http://schemas.microsoft.com/office/drawing/2014/chart" uri="{C3380CC4-5D6E-409C-BE32-E72D297353CC}">
                <c16:uniqueId val="{00000003-FE51-4686-AB18-72E182CB98D6}"/>
              </c:ext>
            </c:extLst>
          </c:dPt>
          <c:dPt>
            <c:idx val="2"/>
            <c:bubble3D val="0"/>
            <c:spPr>
              <a:solidFill>
                <a:srgbClr val="C9C943"/>
              </a:solidFill>
              <a:ln>
                <a:noFill/>
              </a:ln>
            </c:spPr>
            <c:extLst>
              <c:ext xmlns:c16="http://schemas.microsoft.com/office/drawing/2014/chart" uri="{C3380CC4-5D6E-409C-BE32-E72D297353CC}">
                <c16:uniqueId val="{00000005-FE51-4686-AB18-72E182CB98D6}"/>
              </c:ext>
            </c:extLst>
          </c:dPt>
          <c:dPt>
            <c:idx val="3"/>
            <c:bubble3D val="0"/>
            <c:spPr>
              <a:solidFill>
                <a:srgbClr val="663300"/>
              </a:solidFill>
              <a:ln>
                <a:noFill/>
              </a:ln>
            </c:spPr>
            <c:extLst>
              <c:ext xmlns:c16="http://schemas.microsoft.com/office/drawing/2014/chart" uri="{C3380CC4-5D6E-409C-BE32-E72D297353CC}">
                <c16:uniqueId val="{00000007-FE51-4686-AB18-72E182CB98D6}"/>
              </c:ext>
            </c:extLst>
          </c:dPt>
          <c:dPt>
            <c:idx val="4"/>
            <c:bubble3D val="0"/>
            <c:spPr>
              <a:solidFill>
                <a:srgbClr val="9E6900"/>
              </a:solidFill>
              <a:ln>
                <a:noFill/>
              </a:ln>
            </c:spPr>
            <c:extLst>
              <c:ext xmlns:c16="http://schemas.microsoft.com/office/drawing/2014/chart" uri="{C3380CC4-5D6E-409C-BE32-E72D297353CC}">
                <c16:uniqueId val="{00000009-FE51-4686-AB18-72E182CB98D6}"/>
              </c:ext>
            </c:extLst>
          </c:dPt>
          <c:dPt>
            <c:idx val="5"/>
            <c:bubble3D val="0"/>
            <c:spPr>
              <a:solidFill>
                <a:srgbClr val="FAD496"/>
              </a:solidFill>
              <a:ln>
                <a:noFill/>
              </a:ln>
            </c:spPr>
            <c:extLst>
              <c:ext xmlns:c16="http://schemas.microsoft.com/office/drawing/2014/chart" uri="{C3380CC4-5D6E-409C-BE32-E72D297353CC}">
                <c16:uniqueId val="{0000000B-FE51-4686-AB18-72E182CB98D6}"/>
              </c:ext>
            </c:extLst>
          </c:dPt>
          <c:dPt>
            <c:idx val="6"/>
            <c:bubble3D val="0"/>
            <c:spPr>
              <a:solidFill>
                <a:srgbClr val="FBBB27"/>
              </a:solidFill>
              <a:ln>
                <a:noFill/>
              </a:ln>
            </c:spPr>
            <c:extLst>
              <c:ext xmlns:c16="http://schemas.microsoft.com/office/drawing/2014/chart" uri="{C3380CC4-5D6E-409C-BE32-E72D297353CC}">
                <c16:uniqueId val="{0000000D-FE51-4686-AB18-72E182CB98D6}"/>
              </c:ext>
            </c:extLst>
          </c:dPt>
          <c:dPt>
            <c:idx val="7"/>
            <c:bubble3D val="0"/>
            <c:spPr>
              <a:solidFill>
                <a:srgbClr val="BDCFD6"/>
              </a:solidFill>
              <a:ln>
                <a:noFill/>
              </a:ln>
            </c:spPr>
            <c:extLst>
              <c:ext xmlns:c16="http://schemas.microsoft.com/office/drawing/2014/chart" uri="{C3380CC4-5D6E-409C-BE32-E72D297353CC}">
                <c16:uniqueId val="{0000000F-FE51-4686-AB18-72E182CB98D6}"/>
              </c:ext>
            </c:extLst>
          </c:dPt>
          <c:dPt>
            <c:idx val="8"/>
            <c:bubble3D val="0"/>
            <c:spPr>
              <a:solidFill>
                <a:srgbClr val="7C878E"/>
              </a:solidFill>
              <a:ln>
                <a:noFill/>
              </a:ln>
            </c:spPr>
            <c:extLst>
              <c:ext xmlns:c16="http://schemas.microsoft.com/office/drawing/2014/chart" uri="{C3380CC4-5D6E-409C-BE32-E72D297353CC}">
                <c16:uniqueId val="{00000011-FE51-4686-AB18-72E182CB98D6}"/>
              </c:ext>
            </c:extLst>
          </c:dPt>
          <c:dLbls>
            <c:dLbl>
              <c:idx val="0"/>
              <c:layout>
                <c:manualLayout>
                  <c:x val="2.4527745703171112E-2"/>
                  <c:y val="3.72055078936028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E51-4686-AB18-72E182CB98D6}"/>
                </c:ext>
              </c:extLst>
            </c:dLbl>
            <c:dLbl>
              <c:idx val="1"/>
              <c:layout>
                <c:manualLayout>
                  <c:x val="1.6748032895656292E-2"/>
                  <c:y val="-0.1440447369451952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E51-4686-AB18-72E182CB98D6}"/>
                </c:ext>
              </c:extLst>
            </c:dLbl>
            <c:dLbl>
              <c:idx val="2"/>
              <c:layout>
                <c:manualLayout>
                  <c:x val="4.7337370437057408E-2"/>
                  <c:y val="-4.89195753515885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51-4686-AB18-72E182CB98D6}"/>
                </c:ext>
              </c:extLst>
            </c:dLbl>
            <c:dLbl>
              <c:idx val="3"/>
              <c:layout>
                <c:manualLayout>
                  <c:x val="2.545244417548511E-2"/>
                  <c:y val="6.00364320131625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E51-4686-AB18-72E182CB98D6}"/>
                </c:ext>
              </c:extLst>
            </c:dLbl>
            <c:dLbl>
              <c:idx val="4"/>
              <c:layout>
                <c:manualLayout>
                  <c:x val="1.4141085377552419E-2"/>
                  <c:y val="5.2036862929447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E51-4686-AB18-72E182CB98D6}"/>
                </c:ext>
              </c:extLst>
            </c:dLbl>
            <c:dLbl>
              <c:idx val="5"/>
              <c:layout>
                <c:manualLayout>
                  <c:x val="-8.8022746361247056E-3"/>
                  <c:y val="6.706467661691542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E51-4686-AB18-72E182CB98D6}"/>
                </c:ext>
              </c:extLst>
            </c:dLbl>
            <c:dLbl>
              <c:idx val="6"/>
              <c:layout>
                <c:manualLayout>
                  <c:x val="-7.9993117339690667E-2"/>
                  <c:y val="1.7260547655423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E51-4686-AB18-72E182CB98D6}"/>
                </c:ext>
              </c:extLst>
            </c:dLbl>
            <c:dLbl>
              <c:idx val="7"/>
              <c:layout>
                <c:manualLayout>
                  <c:x val="1.8144917821917864E-2"/>
                  <c:y val="-1.66284718141575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E51-4686-AB18-72E182CB98D6}"/>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'F53'!$A$6:$A$14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'F53'!$B$6:$B$14</c:f>
              <c:numCache>
                <c:formatCode>0.0%</c:formatCode>
                <c:ptCount val="9"/>
                <c:pt idx="0">
                  <c:v>0.18576922444820615</c:v>
                </c:pt>
                <c:pt idx="1">
                  <c:v>0.18136473449800319</c:v>
                </c:pt>
                <c:pt idx="2">
                  <c:v>0.14343626911214466</c:v>
                </c:pt>
                <c:pt idx="3">
                  <c:v>0.14114363348508008</c:v>
                </c:pt>
                <c:pt idx="4">
                  <c:v>0.11773519373729738</c:v>
                </c:pt>
                <c:pt idx="5">
                  <c:v>8.3781177927150619E-2</c:v>
                </c:pt>
                <c:pt idx="6">
                  <c:v>5.9342832569121456E-2</c:v>
                </c:pt>
                <c:pt idx="7">
                  <c:v>4.9797031899682813E-2</c:v>
                </c:pt>
                <c:pt idx="8">
                  <c:v>3.7629902323313667E-2</c:v>
                </c:pt>
              </c:numCache>
            </c:numRef>
          </c:val>
          <c:extLst>
            <c:ext xmlns:c16="http://schemas.microsoft.com/office/drawing/2014/chart" uri="{C3380CC4-5D6E-409C-BE32-E72D297353CC}">
              <c16:uniqueId val="{00000012-FE51-4686-AB18-72E182CB98D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1.9719272094900937E-2"/>
          <c:y val="2.6083384678578764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DF9-425B-806A-D6FC9A9579EC}"/>
              </c:ext>
            </c:extLst>
          </c:dPt>
          <c:dPt>
            <c:idx val="5"/>
            <c:invertIfNegative val="0"/>
            <c:bubble3D val="0"/>
            <c:extLst>
              <c:ext xmlns:c16="http://schemas.microsoft.com/office/drawing/2014/chart" uri="{C3380CC4-5D6E-409C-BE32-E72D297353CC}">
                <c16:uniqueId val="{00000002-FDF9-425B-806A-D6FC9A9579EC}"/>
              </c:ext>
            </c:extLst>
          </c:dPt>
          <c:dPt>
            <c:idx val="6"/>
            <c:invertIfNegative val="0"/>
            <c:bubble3D val="0"/>
            <c:spPr>
              <a:solidFill>
                <a:srgbClr val="7C878E"/>
              </a:solidFill>
              <a:ln>
                <a:noFill/>
              </a:ln>
              <a:effectLst/>
            </c:spPr>
            <c:extLst>
              <c:ext xmlns:c16="http://schemas.microsoft.com/office/drawing/2014/chart" uri="{C3380CC4-5D6E-409C-BE32-E72D297353CC}">
                <c16:uniqueId val="{00000004-FDF9-425B-806A-D6FC9A9579EC}"/>
              </c:ext>
            </c:extLst>
          </c:dPt>
          <c:dPt>
            <c:idx val="7"/>
            <c:invertIfNegative val="0"/>
            <c:bubble3D val="0"/>
            <c:spPr>
              <a:solidFill>
                <a:srgbClr val="FFC000"/>
              </a:solidFill>
              <a:ln>
                <a:noFill/>
              </a:ln>
              <a:effectLst/>
            </c:spPr>
            <c:extLst>
              <c:ext xmlns:c16="http://schemas.microsoft.com/office/drawing/2014/chart" uri="{C3380CC4-5D6E-409C-BE32-E72D297353CC}">
                <c16:uniqueId val="{00000005-9315-4703-8FE8-DEE85C4D0FA7}"/>
              </c:ext>
            </c:extLst>
          </c:dPt>
          <c:dPt>
            <c:idx val="17"/>
            <c:invertIfNegative val="0"/>
            <c:bubble3D val="0"/>
            <c:extLst>
              <c:ext xmlns:c16="http://schemas.microsoft.com/office/drawing/2014/chart" uri="{C3380CC4-5D6E-409C-BE32-E72D297353CC}">
                <c16:uniqueId val="{00000005-FDF9-425B-806A-D6FC9A9579EC}"/>
              </c:ext>
            </c:extLst>
          </c:dPt>
          <c:dPt>
            <c:idx val="18"/>
            <c:invertIfNegative val="0"/>
            <c:bubble3D val="0"/>
            <c:extLst>
              <c:ext xmlns:c16="http://schemas.microsoft.com/office/drawing/2014/chart" uri="{C3380CC4-5D6E-409C-BE32-E72D297353CC}">
                <c16:uniqueId val="{00000006-FDF9-425B-806A-D6FC9A9579EC}"/>
              </c:ext>
            </c:extLst>
          </c:dPt>
          <c:dLbls>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'F54'!$A$6:$A$13</c:f>
              <c:numCache>
                <c:formatCode>General</c:formatCode>
                <c:ptCount val="8"/>
                <c:pt idx="0">
                  <c:v>2013</c:v>
                </c:pt>
                <c:pt idx="1">
                  <c:v>2014</c:v>
                </c:pt>
                <c:pt idx="2">
                  <c:v>2015</c:v>
                </c:pt>
                <c:pt idx="3">
                  <c:v>2016</c:v>
                </c:pt>
                <c:pt idx="4">
                  <c:v>2017</c:v>
                </c:pt>
                <c:pt idx="5">
                  <c:v>2018</c:v>
                </c:pt>
                <c:pt idx="6">
                  <c:v>2019</c:v>
                </c:pt>
                <c:pt idx="7" formatCode="mmm\-yy">
                  <c:v>43831</c:v>
                </c:pt>
              </c:numCache>
            </c:numRef>
          </c:cat>
          <c:val>
            <c:numRef>
              <c:f>'F54'!$B$6:$B$13</c:f>
              <c:numCache>
                <c:formatCode>#,##0</c:formatCode>
                <c:ptCount val="8"/>
                <c:pt idx="0">
                  <c:v>523456</c:v>
                </c:pt>
                <c:pt idx="1">
                  <c:v>540644</c:v>
                </c:pt>
                <c:pt idx="2">
                  <c:v>551836</c:v>
                </c:pt>
                <c:pt idx="3">
                  <c:v>575641</c:v>
                </c:pt>
                <c:pt idx="4">
                  <c:v>605107</c:v>
                </c:pt>
                <c:pt idx="5">
                  <c:v>614655</c:v>
                </c:pt>
                <c:pt idx="6">
                  <c:v>640252</c:v>
                </c:pt>
                <c:pt idx="7">
                  <c:v>639358</c:v>
                </c:pt>
              </c:numCache>
            </c:numRef>
          </c:val>
          <c:extLst>
            <c:ext xmlns:c16="http://schemas.microsoft.com/office/drawing/2014/chart" uri="{C3380CC4-5D6E-409C-BE32-E72D297353CC}">
              <c16:uniqueId val="{00000007-FDF9-425B-806A-D6FC9A9579EC}"/>
            </c:ext>
          </c:extLst>
        </c:ser>
        <c:dLbls>
          <c:dLblPos val="outEnd"/>
          <c:showLegendKey val="0"/>
          <c:showVal val="1"/>
          <c:showCatName val="0"/>
          <c:showSerName val="0"/>
          <c:showPercent val="0"/>
          <c:showBubbleSize val="0"/>
        </c:dLbls>
        <c:gapWidth val="80"/>
        <c:overlap val="-27"/>
        <c:axId val="184228096"/>
        <c:axId val="184235520"/>
      </c:barChart>
      <c:catAx>
        <c:axId val="184228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84235520"/>
        <c:crosses val="autoZero"/>
        <c:auto val="1"/>
        <c:lblAlgn val="ctr"/>
        <c:lblOffset val="100"/>
        <c:noMultiLvlLbl val="0"/>
      </c:catAx>
      <c:valAx>
        <c:axId val="184235520"/>
        <c:scaling>
          <c:orientation val="minMax"/>
        </c:scaling>
        <c:delete val="1"/>
        <c:axPos val="l"/>
        <c:numFmt formatCode="#,##0" sourceLinked="1"/>
        <c:majorTickMark val="out"/>
        <c:minorTickMark val="none"/>
        <c:tickLblPos val="nextTo"/>
        <c:crossAx val="184228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6E2A-450D-82FE-38095C761E95}"/>
              </c:ext>
            </c:extLst>
          </c:dPt>
          <c:dPt>
            <c:idx val="1"/>
            <c:bubble3D val="0"/>
            <c:spPr>
              <a:solidFill>
                <a:srgbClr val="FBBB27"/>
              </a:solidFill>
            </c:spPr>
            <c:extLst>
              <c:ext xmlns:c16="http://schemas.microsoft.com/office/drawing/2014/chart" uri="{C3380CC4-5D6E-409C-BE32-E72D297353CC}">
                <c16:uniqueId val="{00000003-6E2A-450D-82FE-38095C761E95}"/>
              </c:ext>
            </c:extLst>
          </c:dPt>
          <c:dPt>
            <c:idx val="2"/>
            <c:bubble3D val="0"/>
            <c:spPr>
              <a:solidFill>
                <a:srgbClr val="FAD496"/>
              </a:solidFill>
            </c:spPr>
            <c:extLst>
              <c:ext xmlns:c16="http://schemas.microsoft.com/office/drawing/2014/chart" uri="{C3380CC4-5D6E-409C-BE32-E72D297353CC}">
                <c16:uniqueId val="{00000005-6E2A-450D-82FE-38095C761E95}"/>
              </c:ext>
            </c:extLst>
          </c:dPt>
          <c:dPt>
            <c:idx val="3"/>
            <c:bubble3D val="0"/>
            <c:spPr>
              <a:solidFill>
                <a:srgbClr val="663300"/>
              </a:solidFill>
            </c:spPr>
            <c:extLst>
              <c:ext xmlns:c16="http://schemas.microsoft.com/office/drawing/2014/chart" uri="{C3380CC4-5D6E-409C-BE32-E72D297353CC}">
                <c16:uniqueId val="{00000007-6E2A-450D-82FE-38095C761E95}"/>
              </c:ext>
            </c:extLst>
          </c:dPt>
          <c:dPt>
            <c:idx val="4"/>
            <c:bubble3D val="0"/>
            <c:spPr>
              <a:solidFill>
                <a:srgbClr val="95682B"/>
              </a:solidFill>
            </c:spPr>
            <c:extLst>
              <c:ext xmlns:c16="http://schemas.microsoft.com/office/drawing/2014/chart" uri="{C3380CC4-5D6E-409C-BE32-E72D297353CC}">
                <c16:uniqueId val="{00000009-6E2A-450D-82FE-38095C761E95}"/>
              </c:ext>
            </c:extLst>
          </c:dPt>
          <c:dPt>
            <c:idx val="5"/>
            <c:bubble3D val="0"/>
            <c:spPr>
              <a:solidFill>
                <a:srgbClr val="B5B367"/>
              </a:solidFill>
            </c:spPr>
            <c:extLst>
              <c:ext xmlns:c16="http://schemas.microsoft.com/office/drawing/2014/chart" uri="{C3380CC4-5D6E-409C-BE32-E72D297353CC}">
                <c16:uniqueId val="{0000000B-6E2A-450D-82FE-38095C761E95}"/>
              </c:ext>
            </c:extLst>
          </c:dPt>
          <c:dPt>
            <c:idx val="6"/>
            <c:bubble3D val="0"/>
            <c:spPr>
              <a:solidFill>
                <a:srgbClr val="FFF915"/>
              </a:solidFill>
            </c:spPr>
            <c:extLst>
              <c:ext xmlns:c16="http://schemas.microsoft.com/office/drawing/2014/chart" uri="{C3380CC4-5D6E-409C-BE32-E72D297353CC}">
                <c16:uniqueId val="{0000000D-6E2A-450D-82FE-38095C761E95}"/>
              </c:ext>
            </c:extLst>
          </c:dPt>
          <c:dPt>
            <c:idx val="7"/>
            <c:bubble3D val="0"/>
            <c:spPr>
              <a:solidFill>
                <a:srgbClr val="CC9900"/>
              </a:solidFill>
            </c:spPr>
            <c:extLst>
              <c:ext xmlns:c16="http://schemas.microsoft.com/office/drawing/2014/chart" uri="{C3380CC4-5D6E-409C-BE32-E72D297353CC}">
                <c16:uniqueId val="{0000000F-6E2A-450D-82FE-38095C761E95}"/>
              </c:ext>
            </c:extLst>
          </c:dPt>
          <c:dPt>
            <c:idx val="8"/>
            <c:bubble3D val="0"/>
            <c:spPr>
              <a:solidFill>
                <a:srgbClr val="BDCFD6"/>
              </a:solidFill>
            </c:spPr>
            <c:extLst>
              <c:ext xmlns:c16="http://schemas.microsoft.com/office/drawing/2014/chart" uri="{C3380CC4-5D6E-409C-BE32-E72D297353CC}">
                <c16:uniqueId val="{00000011-6E2A-450D-82FE-38095C761E95}"/>
              </c:ext>
            </c:extLst>
          </c:dPt>
          <c:dPt>
            <c:idx val="9"/>
            <c:bubble3D val="0"/>
            <c:spPr>
              <a:solidFill>
                <a:srgbClr val="4F81BD">
                  <a:lumMod val="60000"/>
                  <a:lumOff val="40000"/>
                </a:srgbClr>
              </a:solidFill>
            </c:spPr>
            <c:extLst>
              <c:ext xmlns:c16="http://schemas.microsoft.com/office/drawing/2014/chart" uri="{C3380CC4-5D6E-409C-BE32-E72D297353CC}">
                <c16:uniqueId val="{00000013-6E2A-450D-82FE-38095C761E95}"/>
              </c:ext>
            </c:extLst>
          </c:dPt>
          <c:dPt>
            <c:idx val="10"/>
            <c:bubble3D val="0"/>
            <c:spPr>
              <a:solidFill>
                <a:srgbClr val="393D3F"/>
              </a:solidFill>
            </c:spPr>
            <c:extLst>
              <c:ext xmlns:c16="http://schemas.microsoft.com/office/drawing/2014/chart" uri="{C3380CC4-5D6E-409C-BE32-E72D297353CC}">
                <c16:uniqueId val="{00000015-6E2A-450D-82FE-38095C761E95}"/>
              </c:ext>
            </c:extLst>
          </c:dPt>
          <c:dPt>
            <c:idx val="11"/>
            <c:bubble3D val="0"/>
            <c:spPr>
              <a:solidFill>
                <a:schemeClr val="bg1">
                  <a:lumMod val="65000"/>
                </a:schemeClr>
              </a:solidFill>
            </c:spPr>
            <c:extLst>
              <c:ext xmlns:c16="http://schemas.microsoft.com/office/drawing/2014/chart" uri="{C3380CC4-5D6E-409C-BE32-E72D297353CC}">
                <c16:uniqueId val="{00000017-6E2A-450D-82FE-38095C761E95}"/>
              </c:ext>
            </c:extLst>
          </c:dPt>
          <c:dPt>
            <c:idx val="12"/>
            <c:bubble3D val="0"/>
            <c:spPr>
              <a:solidFill>
                <a:schemeClr val="bg1">
                  <a:lumMod val="50000"/>
                </a:schemeClr>
              </a:solidFill>
            </c:spPr>
            <c:extLst>
              <c:ext xmlns:c16="http://schemas.microsoft.com/office/drawing/2014/chart" uri="{C3380CC4-5D6E-409C-BE32-E72D297353CC}">
                <c16:uniqueId val="{00000019-6E2A-450D-82FE-38095C761E95}"/>
              </c:ext>
            </c:extLst>
          </c:dPt>
          <c:dPt>
            <c:idx val="13"/>
            <c:bubble3D val="0"/>
            <c:spPr>
              <a:solidFill>
                <a:schemeClr val="bg2">
                  <a:lumMod val="75000"/>
                </a:schemeClr>
              </a:solidFill>
            </c:spPr>
            <c:extLst>
              <c:ext xmlns:c16="http://schemas.microsoft.com/office/drawing/2014/chart" uri="{C3380CC4-5D6E-409C-BE32-E72D297353CC}">
                <c16:uniqueId val="{0000001B-6E2A-450D-82FE-38095C761E95}"/>
              </c:ext>
            </c:extLst>
          </c:dPt>
          <c:dLbls>
            <c:dLbl>
              <c:idx val="0"/>
              <c:layout>
                <c:manualLayout>
                  <c:x val="4.6673133206521965E-2"/>
                  <c:y val="-3.53587732858172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E2A-450D-82FE-38095C761E95}"/>
                </c:ext>
              </c:extLst>
            </c:dLbl>
            <c:dLbl>
              <c:idx val="1"/>
              <c:layout>
                <c:manualLayout>
                  <c:x val="6.0695614930148774E-3"/>
                  <c:y val="1.152861914917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E2A-450D-82FE-38095C761E95}"/>
                </c:ext>
              </c:extLst>
            </c:dLbl>
            <c:dLbl>
              <c:idx val="2"/>
              <c:layout>
                <c:manualLayout>
                  <c:x val="-6.8654609300117353E-2"/>
                  <c:y val="0.2501185868414108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E2A-450D-82FE-38095C761E95}"/>
                </c:ext>
              </c:extLst>
            </c:dLbl>
            <c:dLbl>
              <c:idx val="3"/>
              <c:layout>
                <c:manualLayout>
                  <c:x val="-0.11664991534761227"/>
                  <c:y val="0.157125404123110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6E2A-450D-82FE-38095C761E95}"/>
                </c:ext>
              </c:extLst>
            </c:dLbl>
            <c:dLbl>
              <c:idx val="4"/>
              <c:layout>
                <c:manualLayout>
                  <c:x val="-0.19714385531160142"/>
                  <c:y val="8.4396208678268951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E2A-450D-82FE-38095C761E95}"/>
                </c:ext>
              </c:extLst>
            </c:dLbl>
            <c:dLbl>
              <c:idx val="5"/>
              <c:layout>
                <c:manualLayout>
                  <c:x val="-2.0247324154205982E-2"/>
                  <c:y val="-2.01888381171897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E2A-450D-82FE-38095C761E95}"/>
                </c:ext>
              </c:extLst>
            </c:dLbl>
            <c:dLbl>
              <c:idx val="6"/>
              <c:layout>
                <c:manualLayout>
                  <c:x val="6.4160840482219109E-2"/>
                  <c:y val="-5.99078879941824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E2A-450D-82FE-38095C761E95}"/>
                </c:ext>
              </c:extLst>
            </c:dLbl>
            <c:dLbl>
              <c:idx val="7"/>
              <c:layout>
                <c:manualLayout>
                  <c:x val="7.3404969157964128E-2"/>
                  <c:y val="6.945079386005014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E2A-450D-82FE-38095C761E9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6E2A-450D-82FE-38095C761E95}"/>
                </c:ext>
              </c:extLst>
            </c:dLbl>
            <c:dLbl>
              <c:idx val="9"/>
              <c:layout>
                <c:manualLayout>
                  <c:x val="4.054369323406775E-2"/>
                  <c:y val="0.153016604401048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6E2A-450D-82FE-38095C761E95}"/>
                </c:ext>
              </c:extLst>
            </c:dLbl>
            <c:spPr>
              <a:noFill/>
              <a:ln>
                <a:noFill/>
              </a:ln>
              <a:effectLst/>
            </c:sp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'F55'!$A$6:$A$15</c:f>
              <c:strCache>
                <c:ptCount val="10"/>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'F55'!$B$6:$B$15</c:f>
              <c:numCache>
                <c:formatCode>0.0%</c:formatCode>
                <c:ptCount val="10"/>
                <c:pt idx="0">
                  <c:v>0.29517265757212702</c:v>
                </c:pt>
                <c:pt idx="1">
                  <c:v>0.28538940624814269</c:v>
                </c:pt>
                <c:pt idx="2">
                  <c:v>8.124869009224879E-2</c:v>
                </c:pt>
                <c:pt idx="3">
                  <c:v>7.8703949899743178E-2</c:v>
                </c:pt>
                <c:pt idx="4">
                  <c:v>7.3415832757234595E-2</c:v>
                </c:pt>
                <c:pt idx="5">
                  <c:v>5.0308277991360083E-2</c:v>
                </c:pt>
                <c:pt idx="6">
                  <c:v>4.1837280522023658E-2</c:v>
                </c:pt>
                <c:pt idx="7">
                  <c:v>2.993940796861852E-2</c:v>
                </c:pt>
                <c:pt idx="8">
                  <c:v>2.3209219248058209E-2</c:v>
                </c:pt>
                <c:pt idx="9">
                  <c:v>4.0775277700443258E-2</c:v>
                </c:pt>
              </c:numCache>
            </c:numRef>
          </c:val>
          <c:extLst>
            <c:ext xmlns:c16="http://schemas.microsoft.com/office/drawing/2014/chart" uri="{C3380CC4-5D6E-409C-BE32-E72D297353CC}">
              <c16:uniqueId val="{0000001C-6E2A-450D-82FE-38095C761E9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921817221341787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349D-449D-81B4-8BD0361DBF3B}"/>
              </c:ext>
            </c:extLst>
          </c:dPt>
          <c:dPt>
            <c:idx val="5"/>
            <c:invertIfNegative val="0"/>
            <c:bubble3D val="0"/>
            <c:extLst>
              <c:ext xmlns:c16="http://schemas.microsoft.com/office/drawing/2014/chart" uri="{C3380CC4-5D6E-409C-BE32-E72D297353CC}">
                <c16:uniqueId val="{00000002-349D-449D-81B4-8BD0361DBF3B}"/>
              </c:ext>
            </c:extLst>
          </c:dPt>
          <c:dPt>
            <c:idx val="6"/>
            <c:invertIfNegative val="0"/>
            <c:bubble3D val="0"/>
            <c:spPr>
              <a:solidFill>
                <a:srgbClr val="7C878E"/>
              </a:solidFill>
              <a:ln>
                <a:noFill/>
              </a:ln>
              <a:effectLst/>
            </c:spPr>
            <c:extLst>
              <c:ext xmlns:c16="http://schemas.microsoft.com/office/drawing/2014/chart" uri="{C3380CC4-5D6E-409C-BE32-E72D297353CC}">
                <c16:uniqueId val="{00000004-349D-449D-81B4-8BD0361DBF3B}"/>
              </c:ext>
            </c:extLst>
          </c:dPt>
          <c:dPt>
            <c:idx val="7"/>
            <c:invertIfNegative val="0"/>
            <c:bubble3D val="0"/>
            <c:spPr>
              <a:solidFill>
                <a:srgbClr val="FFC000"/>
              </a:solidFill>
              <a:ln>
                <a:noFill/>
              </a:ln>
              <a:effectLst/>
            </c:spPr>
            <c:extLst>
              <c:ext xmlns:c16="http://schemas.microsoft.com/office/drawing/2014/chart" uri="{C3380CC4-5D6E-409C-BE32-E72D297353CC}">
                <c16:uniqueId val="{00000005-CD43-48DA-A62B-01A2B56A75E2}"/>
              </c:ext>
            </c:extLst>
          </c:dPt>
          <c:dPt>
            <c:idx val="17"/>
            <c:invertIfNegative val="0"/>
            <c:bubble3D val="0"/>
            <c:extLst>
              <c:ext xmlns:c16="http://schemas.microsoft.com/office/drawing/2014/chart" uri="{C3380CC4-5D6E-409C-BE32-E72D297353CC}">
                <c16:uniqueId val="{00000005-349D-449D-81B4-8BD0361DBF3B}"/>
              </c:ext>
            </c:extLst>
          </c:dPt>
          <c:dPt>
            <c:idx val="18"/>
            <c:invertIfNegative val="0"/>
            <c:bubble3D val="0"/>
            <c:extLst>
              <c:ext xmlns:c16="http://schemas.microsoft.com/office/drawing/2014/chart" uri="{C3380CC4-5D6E-409C-BE32-E72D297353CC}">
                <c16:uniqueId val="{00000006-349D-449D-81B4-8BD0361DBF3B}"/>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9D-449D-81B4-8BD0361DBF3B}"/>
                </c:ext>
              </c:extLst>
            </c:dLbl>
            <c:dLbl>
              <c:idx val="6"/>
              <c:layout>
                <c:manualLayout>
                  <c:x val="0"/>
                  <c:y val="1.29870085601770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9D-449D-81B4-8BD0361DBF3B}"/>
                </c:ext>
              </c:extLst>
            </c:dLbl>
            <c:dLbl>
              <c:idx val="7"/>
              <c:layout>
                <c:manualLayout>
                  <c:x val="0"/>
                  <c:y val="2.59740171203541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43-48DA-A62B-01A2B56A75E2}"/>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'F56'!$A$6:$A$13</c:f>
              <c:numCache>
                <c:formatCode>General</c:formatCode>
                <c:ptCount val="8"/>
                <c:pt idx="0">
                  <c:v>2013</c:v>
                </c:pt>
                <c:pt idx="1">
                  <c:v>2014</c:v>
                </c:pt>
                <c:pt idx="2">
                  <c:v>2015</c:v>
                </c:pt>
                <c:pt idx="3">
                  <c:v>2016</c:v>
                </c:pt>
                <c:pt idx="4">
                  <c:v>2017</c:v>
                </c:pt>
                <c:pt idx="5">
                  <c:v>2018</c:v>
                </c:pt>
                <c:pt idx="6">
                  <c:v>2019</c:v>
                </c:pt>
                <c:pt idx="7" formatCode="mmm\-yy">
                  <c:v>43831</c:v>
                </c:pt>
              </c:numCache>
            </c:numRef>
          </c:cat>
          <c:val>
            <c:numRef>
              <c:f>'F56'!$B$6:$B$13</c:f>
              <c:numCache>
                <c:formatCode>General</c:formatCode>
                <c:ptCount val="8"/>
                <c:pt idx="0">
                  <c:v>78051</c:v>
                </c:pt>
                <c:pt idx="1">
                  <c:v>79961</c:v>
                </c:pt>
                <c:pt idx="2">
                  <c:v>82957</c:v>
                </c:pt>
                <c:pt idx="3">
                  <c:v>86097</c:v>
                </c:pt>
                <c:pt idx="4">
                  <c:v>90125</c:v>
                </c:pt>
                <c:pt idx="5">
                  <c:v>93370</c:v>
                </c:pt>
                <c:pt idx="6">
                  <c:v>97390</c:v>
                </c:pt>
                <c:pt idx="7">
                  <c:v>97293</c:v>
                </c:pt>
              </c:numCache>
            </c:numRef>
          </c:val>
          <c:extLst>
            <c:ext xmlns:c16="http://schemas.microsoft.com/office/drawing/2014/chart" uri="{C3380CC4-5D6E-409C-BE32-E72D297353CC}">
              <c16:uniqueId val="{00000007-349D-449D-81B4-8BD0361DBF3B}"/>
            </c:ext>
          </c:extLst>
        </c:ser>
        <c:dLbls>
          <c:showLegendKey val="0"/>
          <c:showVal val="0"/>
          <c:showCatName val="0"/>
          <c:showSerName val="0"/>
          <c:showPercent val="0"/>
          <c:showBubbleSize val="0"/>
        </c:dLbls>
        <c:gapWidth val="80"/>
        <c:overlap val="-27"/>
        <c:axId val="184022912"/>
        <c:axId val="184024448"/>
      </c:barChart>
      <c:catAx>
        <c:axId val="184022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84024448"/>
        <c:crosses val="autoZero"/>
        <c:auto val="1"/>
        <c:lblAlgn val="ctr"/>
        <c:lblOffset val="100"/>
        <c:noMultiLvlLbl val="0"/>
      </c:catAx>
      <c:valAx>
        <c:axId val="184024448"/>
        <c:scaling>
          <c:orientation val="minMax"/>
        </c:scaling>
        <c:delete val="1"/>
        <c:axPos val="l"/>
        <c:numFmt formatCode="General" sourceLinked="1"/>
        <c:majorTickMark val="out"/>
        <c:minorTickMark val="none"/>
        <c:tickLblPos val="nextTo"/>
        <c:crossAx val="184022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87353347135951"/>
          <c:y val="0.1656943360222049"/>
          <c:w val="0.5247351621808144"/>
          <c:h val="0.6595032092982913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053D-4A01-A4AD-AAEAA7083BDA}"/>
              </c:ext>
            </c:extLst>
          </c:dPt>
          <c:dPt>
            <c:idx val="1"/>
            <c:bubble3D val="0"/>
            <c:spPr>
              <a:solidFill>
                <a:srgbClr val="FBBB27"/>
              </a:solidFill>
            </c:spPr>
            <c:extLst>
              <c:ext xmlns:c16="http://schemas.microsoft.com/office/drawing/2014/chart" uri="{C3380CC4-5D6E-409C-BE32-E72D297353CC}">
                <c16:uniqueId val="{00000003-053D-4A01-A4AD-AAEAA7083BDA}"/>
              </c:ext>
            </c:extLst>
          </c:dPt>
          <c:dPt>
            <c:idx val="3"/>
            <c:bubble3D val="0"/>
            <c:spPr>
              <a:solidFill>
                <a:srgbClr val="FAD496"/>
              </a:solidFill>
            </c:spPr>
            <c:extLst>
              <c:ext xmlns:c16="http://schemas.microsoft.com/office/drawing/2014/chart" uri="{C3380CC4-5D6E-409C-BE32-E72D297353CC}">
                <c16:uniqueId val="{00000005-053D-4A01-A4AD-AAEAA7083BDA}"/>
              </c:ext>
            </c:extLst>
          </c:dPt>
          <c:dPt>
            <c:idx val="4"/>
            <c:bubble3D val="0"/>
            <c:spPr>
              <a:solidFill>
                <a:srgbClr val="BDCFD6"/>
              </a:solidFill>
            </c:spPr>
            <c:extLst>
              <c:ext xmlns:c16="http://schemas.microsoft.com/office/drawing/2014/chart" uri="{C3380CC4-5D6E-409C-BE32-E72D297353CC}">
                <c16:uniqueId val="{00000007-053D-4A01-A4AD-AAEAA7083BDA}"/>
              </c:ext>
            </c:extLst>
          </c:dPt>
          <c:dPt>
            <c:idx val="5"/>
            <c:bubble3D val="0"/>
            <c:spPr>
              <a:solidFill>
                <a:srgbClr val="FFC000">
                  <a:lumMod val="50000"/>
                </a:srgbClr>
              </a:solidFill>
            </c:spPr>
            <c:extLst>
              <c:ext xmlns:c16="http://schemas.microsoft.com/office/drawing/2014/chart" uri="{C3380CC4-5D6E-409C-BE32-E72D297353CC}">
                <c16:uniqueId val="{00000009-053D-4A01-A4AD-AAEAA7083BDA}"/>
              </c:ext>
            </c:extLst>
          </c:dPt>
          <c:dPt>
            <c:idx val="6"/>
            <c:bubble3D val="0"/>
            <c:spPr>
              <a:solidFill>
                <a:srgbClr val="7C878E"/>
              </a:solidFill>
            </c:spPr>
            <c:extLst>
              <c:ext xmlns:c16="http://schemas.microsoft.com/office/drawing/2014/chart" uri="{C3380CC4-5D6E-409C-BE32-E72D297353CC}">
                <c16:uniqueId val="{0000000B-053D-4A01-A4AD-AAEAA7083BDA}"/>
              </c:ext>
            </c:extLst>
          </c:dPt>
          <c:dPt>
            <c:idx val="7"/>
            <c:bubble3D val="0"/>
            <c:spPr>
              <a:solidFill>
                <a:srgbClr val="FFC000">
                  <a:lumMod val="75000"/>
                </a:srgbClr>
              </a:solidFill>
            </c:spPr>
            <c:extLst>
              <c:ext xmlns:c16="http://schemas.microsoft.com/office/drawing/2014/chart" uri="{C3380CC4-5D6E-409C-BE32-E72D297353CC}">
                <c16:uniqueId val="{0000000D-053D-4A01-A4AD-AAEAA7083BDA}"/>
              </c:ext>
            </c:extLst>
          </c:dPt>
          <c:dLbls>
            <c:dLbl>
              <c:idx val="0"/>
              <c:layout>
                <c:manualLayout>
                  <c:x val="-9.0233957868168138E-2"/>
                  <c:y val="-3.1260277327191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3D-4A01-A4AD-AAEAA7083BDA}"/>
                </c:ext>
              </c:extLst>
            </c:dLbl>
            <c:dLbl>
              <c:idx val="2"/>
              <c:layout>
                <c:manualLayout>
                  <c:x val="9.2298990671214887E-2"/>
                  <c:y val="7.5076927538753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3514-4A1F-810E-0B0BF328C67B}"/>
                </c:ext>
              </c:extLst>
            </c:dLbl>
            <c:dLbl>
              <c:idx val="3"/>
              <c:layout>
                <c:manualLayout>
                  <c:x val="3.722602563068169E-2"/>
                  <c:y val="-5.649135018343701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3D-4A01-A4AD-AAEAA7083BDA}"/>
                </c:ext>
              </c:extLst>
            </c:dLbl>
            <c:dLbl>
              <c:idx val="4"/>
              <c:layout>
                <c:manualLayout>
                  <c:x val="7.1825065108386118E-3"/>
                  <c:y val="2.38830643407143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3D-4A01-A4AD-AAEAA7083BDA}"/>
                </c:ext>
              </c:extLst>
            </c:dLbl>
            <c:dLbl>
              <c:idx val="5"/>
              <c:layout>
                <c:manualLayout>
                  <c:x val="1.2382332050785202E-2"/>
                  <c:y val="8.35831846985977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3D-4A01-A4AD-AAEAA7083BDA}"/>
                </c:ext>
              </c:extLst>
            </c:dLbl>
            <c:dLbl>
              <c:idx val="6"/>
              <c:layout>
                <c:manualLayout>
                  <c:x val="7.1052130356975157E-4"/>
                  <c:y val="7.59437943185278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3D-4A01-A4AD-AAEAA7083BDA}"/>
                </c:ext>
              </c:extLst>
            </c:dLbl>
            <c:dLbl>
              <c:idx val="7"/>
              <c:layout>
                <c:manualLayout>
                  <c:x val="-6.6610607541594632E-2"/>
                  <c:y val="-5.38257855889560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3D-4A01-A4AD-AAEAA7083BDA}"/>
                </c:ext>
              </c:extLst>
            </c:dLbl>
            <c:spPr>
              <a:noFill/>
              <a:ln>
                <a:noFill/>
              </a:ln>
              <a:effectLst/>
            </c:spPr>
            <c:txPr>
              <a:bodyPr/>
              <a:lstStyle/>
              <a:p>
                <a:pPr>
                  <a:defRPr sz="8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'F57'!$A$6:$A$13</c:f>
              <c:strCache>
                <c:ptCount val="8"/>
                <c:pt idx="0">
                  <c:v>Agricultura, Ganadería, Silvicultura y Pesca</c:v>
                </c:pt>
                <c:pt idx="1">
                  <c:v>Industrias Extractivas</c:v>
                </c:pt>
                <c:pt idx="2">
                  <c:v>Industria de Transformación</c:v>
                </c:pt>
                <c:pt idx="3">
                  <c:v>Construcción</c:v>
                </c:pt>
                <c:pt idx="4">
                  <c:v>Ind. Elec. Cap. Agua Potable</c:v>
                </c:pt>
                <c:pt idx="5">
                  <c:v>Comercio</c:v>
                </c:pt>
                <c:pt idx="6">
                  <c:v>Transporte y Comunicaciones</c:v>
                </c:pt>
                <c:pt idx="7">
                  <c:v>Servicios</c:v>
                </c:pt>
              </c:strCache>
            </c:strRef>
          </c:cat>
          <c:val>
            <c:numRef>
              <c:f>'F57'!$B$6:$B$13</c:f>
              <c:numCache>
                <c:formatCode>0.0%</c:formatCode>
                <c:ptCount val="8"/>
                <c:pt idx="0">
                  <c:v>3.3537870144820285E-2</c:v>
                </c:pt>
                <c:pt idx="1">
                  <c:v>1.3772830522236954E-3</c:v>
                </c:pt>
                <c:pt idx="2">
                  <c:v>0.15830532515186088</c:v>
                </c:pt>
                <c:pt idx="3">
                  <c:v>0.12026558950798105</c:v>
                </c:pt>
                <c:pt idx="4">
                  <c:v>1.5211782964858725E-3</c:v>
                </c:pt>
                <c:pt idx="5">
                  <c:v>0.30311533203827612</c:v>
                </c:pt>
                <c:pt idx="6">
                  <c:v>6.4876198698775867E-2</c:v>
                </c:pt>
                <c:pt idx="7">
                  <c:v>0.31700122310957624</c:v>
                </c:pt>
              </c:numCache>
            </c:numRef>
          </c:val>
          <c:extLst>
            <c:ext xmlns:c16="http://schemas.microsoft.com/office/drawing/2014/chart" uri="{C3380CC4-5D6E-409C-BE32-E72D297353CC}">
              <c16:uniqueId val="{0000000F-053D-4A01-A4AD-AAEAA7083BD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60763160122808"/>
          <c:y val="0.17741301268809215"/>
          <c:w val="0.64685347868312082"/>
          <c:h val="0.81975937715486136"/>
        </c:manualLayout>
      </c:layout>
      <c:pieChart>
        <c:varyColors val="1"/>
        <c:ser>
          <c:idx val="0"/>
          <c:order val="0"/>
          <c:dPt>
            <c:idx val="0"/>
            <c:bubble3D val="0"/>
            <c:spPr>
              <a:solidFill>
                <a:srgbClr val="CCCC00"/>
              </a:solidFill>
            </c:spPr>
            <c:extLst>
              <c:ext xmlns:c16="http://schemas.microsoft.com/office/drawing/2014/chart" uri="{C3380CC4-5D6E-409C-BE32-E72D297353CC}">
                <c16:uniqueId val="{00000001-A89F-4736-B460-1A63A279351B}"/>
              </c:ext>
            </c:extLst>
          </c:dPt>
          <c:dPt>
            <c:idx val="1"/>
            <c:bubble3D val="0"/>
            <c:spPr>
              <a:solidFill>
                <a:schemeClr val="accent4">
                  <a:lumMod val="75000"/>
                </a:schemeClr>
              </a:solidFill>
            </c:spPr>
            <c:extLst>
              <c:ext xmlns:c16="http://schemas.microsoft.com/office/drawing/2014/chart" uri="{C3380CC4-5D6E-409C-BE32-E72D297353CC}">
                <c16:uniqueId val="{00000003-A89F-4736-B460-1A63A279351B}"/>
              </c:ext>
            </c:extLst>
          </c:dPt>
          <c:dPt>
            <c:idx val="3"/>
            <c:bubble3D val="0"/>
            <c:spPr>
              <a:solidFill>
                <a:schemeClr val="accent2">
                  <a:lumMod val="50000"/>
                </a:schemeClr>
              </a:solidFill>
            </c:spPr>
            <c:extLst>
              <c:ext xmlns:c16="http://schemas.microsoft.com/office/drawing/2014/chart" uri="{C3380CC4-5D6E-409C-BE32-E72D297353CC}">
                <c16:uniqueId val="{00000005-A89F-4736-B460-1A63A279351B}"/>
              </c:ext>
            </c:extLst>
          </c:dPt>
          <c:dPt>
            <c:idx val="4"/>
            <c:bubble3D val="0"/>
            <c:spPr>
              <a:solidFill>
                <a:srgbClr val="FFC000"/>
              </a:solidFill>
            </c:spPr>
            <c:extLst>
              <c:ext xmlns:c16="http://schemas.microsoft.com/office/drawing/2014/chart" uri="{C3380CC4-5D6E-409C-BE32-E72D297353CC}">
                <c16:uniqueId val="{00000007-A89F-4736-B460-1A63A279351B}"/>
              </c:ext>
            </c:extLst>
          </c:dPt>
          <c:dPt>
            <c:idx val="5"/>
            <c:bubble3D val="0"/>
            <c:spPr>
              <a:solidFill>
                <a:srgbClr val="333D3F"/>
              </a:solidFill>
            </c:spPr>
            <c:extLst>
              <c:ext xmlns:c16="http://schemas.microsoft.com/office/drawing/2014/chart" uri="{C3380CC4-5D6E-409C-BE32-E72D297353CC}">
                <c16:uniqueId val="{00000009-A89F-4736-B460-1A63A279351B}"/>
              </c:ext>
            </c:extLst>
          </c:dPt>
          <c:dPt>
            <c:idx val="6"/>
            <c:bubble3D val="0"/>
            <c:spPr>
              <a:solidFill>
                <a:schemeClr val="tx1"/>
              </a:solidFill>
            </c:spPr>
            <c:extLst>
              <c:ext xmlns:c16="http://schemas.microsoft.com/office/drawing/2014/chart" uri="{C3380CC4-5D6E-409C-BE32-E72D297353CC}">
                <c16:uniqueId val="{0000000B-A89F-4736-B460-1A63A279351B}"/>
              </c:ext>
            </c:extLst>
          </c:dPt>
          <c:dLbls>
            <c:dLbl>
              <c:idx val="0"/>
              <c:layout>
                <c:manualLayout>
                  <c:x val="0.10877496000606036"/>
                  <c:y val="0.2550846689822948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89F-4736-B460-1A63A279351B}"/>
                </c:ext>
              </c:extLst>
            </c:dLbl>
            <c:dLbl>
              <c:idx val="1"/>
              <c:layout>
                <c:manualLayout>
                  <c:x val="0.13812690221871671"/>
                  <c:y val="-2.468568224308219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89F-4736-B460-1A63A279351B}"/>
                </c:ext>
              </c:extLst>
            </c:dLbl>
            <c:dLbl>
              <c:idx val="2"/>
              <c:layout>
                <c:manualLayout>
                  <c:x val="-1.9525063611530731E-2"/>
                  <c:y val="0.136364443312613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9A1F-4336-80DF-525F58F4A62F}"/>
                </c:ext>
              </c:extLst>
            </c:dLbl>
            <c:dLbl>
              <c:idx val="3"/>
              <c:layout>
                <c:manualLayout>
                  <c:x val="-0.2674152997428802"/>
                  <c:y val="0.1564625371433049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89F-4736-B460-1A63A279351B}"/>
                </c:ext>
              </c:extLst>
            </c:dLbl>
            <c:dLbl>
              <c:idx val="4"/>
              <c:layout>
                <c:manualLayout>
                  <c:x val="-7.731240725639342E-2"/>
                  <c:y val="9.7181700089009251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89F-4736-B460-1A63A279351B}"/>
                </c:ext>
              </c:extLst>
            </c:dLbl>
            <c:dLbl>
              <c:idx val="5"/>
              <c:layout>
                <c:manualLayout>
                  <c:x val="0.14323943875046682"/>
                  <c:y val="9.7146771382259397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89F-4736-B460-1A63A279351B}"/>
                </c:ext>
              </c:extLst>
            </c:dLbl>
            <c:dLbl>
              <c:idx val="6"/>
              <c:layout>
                <c:manualLayout>
                  <c:x val="0.34825762827033607"/>
                  <c:y val="0.1266416369228337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89F-4736-B460-1A63A279351B}"/>
                </c:ext>
              </c:extLst>
            </c:dLbl>
            <c:spPr>
              <a:noFill/>
              <a:ln>
                <a:noFill/>
              </a:ln>
              <a:effectLst/>
            </c:spPr>
            <c:showLegendKey val="0"/>
            <c:showVal val="1"/>
            <c:showCatName val="1"/>
            <c:showSerName val="0"/>
            <c:showPercent val="0"/>
            <c:showBubbleSize val="0"/>
            <c:separator>
</c:separator>
            <c:showLeaderLines val="1"/>
            <c:leaderLines>
              <c:spPr>
                <a:ln>
                  <a:solidFill>
                    <a:schemeClr val="accent4">
                      <a:lumMod val="50000"/>
                    </a:schemeClr>
                  </a:solidFill>
                </a:ln>
              </c:spPr>
            </c:leaderLines>
            <c:extLst>
              <c:ext xmlns:c15="http://schemas.microsoft.com/office/drawing/2012/chart" uri="{CE6537A1-D6FC-4f65-9D91-7224C49458BB}"/>
            </c:extLst>
          </c:dLbls>
          <c:cat>
            <c:strRef>
              <c:f>'F58'!$A$5:$A$11</c:f>
              <c:strCache>
                <c:ptCount val="7"/>
                <c:pt idx="0">
                  <c:v>Patrones con 1 asegurado</c:v>
                </c:pt>
                <c:pt idx="1">
                  <c:v>Patrones con 2 hasta 5 asegurados</c:v>
                </c:pt>
                <c:pt idx="2">
                  <c:v>Patrones con 6 hasta 50 asegurados</c:v>
                </c:pt>
                <c:pt idx="3">
                  <c:v>Patrones con 51 hasta 250 asegurados</c:v>
                </c:pt>
                <c:pt idx="4">
                  <c:v>Patrones con 251 hasta 500 asegurados</c:v>
                </c:pt>
                <c:pt idx="5">
                  <c:v>Patrones con 501 hasta 1,000 asegurados</c:v>
                </c:pt>
                <c:pt idx="6">
                  <c:v>Patrones con más de 1,000 asegurados</c:v>
                </c:pt>
              </c:strCache>
            </c:strRef>
          </c:cat>
          <c:val>
            <c:numRef>
              <c:f>'F58'!$C$5:$C$11</c:f>
              <c:numCache>
                <c:formatCode>0.0%</c:formatCode>
                <c:ptCount val="7"/>
                <c:pt idx="0">
                  <c:v>0.25310145642543658</c:v>
                </c:pt>
                <c:pt idx="1">
                  <c:v>0.39401601348504001</c:v>
                </c:pt>
                <c:pt idx="2">
                  <c:v>0.30118302447246975</c:v>
                </c:pt>
                <c:pt idx="3">
                  <c:v>4.1410995652307978E-2</c:v>
                </c:pt>
                <c:pt idx="4">
                  <c:v>5.9202614782152881E-3</c:v>
                </c:pt>
                <c:pt idx="5">
                  <c:v>2.7134531775153403E-3</c:v>
                </c:pt>
                <c:pt idx="6">
                  <c:v>1.654795309015037E-3</c:v>
                </c:pt>
              </c:numCache>
            </c:numRef>
          </c:val>
          <c:extLst>
            <c:ext xmlns:c16="http://schemas.microsoft.com/office/drawing/2014/chart" uri="{C3380CC4-5D6E-409C-BE32-E72D297353CC}">
              <c16:uniqueId val="{0000000D-A89F-4736-B460-1A63A27935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3"/>
            <c:invertIfNegative val="1"/>
            <c:bubble3D val="0"/>
            <c:extLst>
              <c:ext xmlns:c16="http://schemas.microsoft.com/office/drawing/2014/chart" uri="{C3380CC4-5D6E-409C-BE32-E72D297353CC}">
                <c16:uniqueId val="{00000000-A4AB-48EF-AC5B-2E7A3A9690B8}"/>
              </c:ext>
            </c:extLst>
          </c:dPt>
          <c:dPt>
            <c:idx val="4"/>
            <c:invertIfNegative val="0"/>
            <c:bubble3D val="0"/>
            <c:extLst>
              <c:ext xmlns:c16="http://schemas.microsoft.com/office/drawing/2014/chart" uri="{C3380CC4-5D6E-409C-BE32-E72D297353CC}">
                <c16:uniqueId val="{00000001-A4AB-48EF-AC5B-2E7A3A9690B8}"/>
              </c:ext>
            </c:extLst>
          </c:dPt>
          <c:dPt>
            <c:idx val="6"/>
            <c:invertIfNegative val="0"/>
            <c:bubble3D val="0"/>
            <c:extLst>
              <c:ext xmlns:c16="http://schemas.microsoft.com/office/drawing/2014/chart" uri="{C3380CC4-5D6E-409C-BE32-E72D297353CC}">
                <c16:uniqueId val="{00000002-A4AB-48EF-AC5B-2E7A3A9690B8}"/>
              </c:ext>
            </c:extLst>
          </c:dPt>
          <c:dPt>
            <c:idx val="9"/>
            <c:invertIfNegative val="0"/>
            <c:bubble3D val="0"/>
            <c:extLst>
              <c:ext xmlns:c16="http://schemas.microsoft.com/office/drawing/2014/chart" uri="{C3380CC4-5D6E-409C-BE32-E72D297353CC}">
                <c16:uniqueId val="{00000003-A4AB-48EF-AC5B-2E7A3A9690B8}"/>
              </c:ext>
            </c:extLst>
          </c:dPt>
          <c:dPt>
            <c:idx val="14"/>
            <c:invertIfNegative val="0"/>
            <c:bubble3D val="0"/>
            <c:spPr>
              <a:solidFill>
                <a:srgbClr val="FBBB27"/>
              </a:solidFill>
            </c:spPr>
            <c:extLst>
              <c:ext xmlns:c16="http://schemas.microsoft.com/office/drawing/2014/chart" uri="{C3380CC4-5D6E-409C-BE32-E72D297353CC}">
                <c16:uniqueId val="{00000005-A4AB-48EF-AC5B-2E7A3A9690B8}"/>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[3]Hoja1!$A$2:$A$16</c:f>
              <c:strCache>
                <c:ptCount val="15"/>
                <c:pt idx="0">
                  <c:v>2006/01</c:v>
                </c:pt>
                <c:pt idx="1">
                  <c:v>2007/01</c:v>
                </c:pt>
                <c:pt idx="2">
                  <c:v>2008/01</c:v>
                </c:pt>
                <c:pt idx="3">
                  <c:v>2009/01</c:v>
                </c:pt>
                <c:pt idx="4">
                  <c:v>2010/01</c:v>
                </c:pt>
                <c:pt idx="5">
                  <c:v>2011/01</c:v>
                </c:pt>
                <c:pt idx="6">
                  <c:v>2012/01</c:v>
                </c:pt>
                <c:pt idx="7">
                  <c:v>2013/01</c:v>
                </c:pt>
                <c:pt idx="8">
                  <c:v>2014/01</c:v>
                </c:pt>
                <c:pt idx="9">
                  <c:v>2015/01</c:v>
                </c:pt>
                <c:pt idx="10">
                  <c:v>2016/01</c:v>
                </c:pt>
                <c:pt idx="11">
                  <c:v>2017/01</c:v>
                </c:pt>
                <c:pt idx="12">
                  <c:v>2018/01</c:v>
                </c:pt>
                <c:pt idx="13">
                  <c:v>2019/01</c:v>
                </c:pt>
                <c:pt idx="14">
                  <c:v>2020/01</c:v>
                </c:pt>
              </c:strCache>
            </c:strRef>
          </c:cat>
          <c:val>
            <c:numRef>
              <c:f>[3]Hoja1!$B$2:$B$16</c:f>
              <c:numCache>
                <c:formatCode>General</c:formatCode>
                <c:ptCount val="15"/>
                <c:pt idx="0">
                  <c:v>3.371448218826</c:v>
                </c:pt>
                <c:pt idx="1">
                  <c:v>3.6936648158069998</c:v>
                </c:pt>
                <c:pt idx="2">
                  <c:v>2.9533656306639999</c:v>
                </c:pt>
                <c:pt idx="3">
                  <c:v>4.1914664799169996</c:v>
                </c:pt>
                <c:pt idx="4">
                  <c:v>5.0381969784400003</c:v>
                </c:pt>
                <c:pt idx="5">
                  <c:v>5.147141998515</c:v>
                </c:pt>
                <c:pt idx="6">
                  <c:v>4.8926986831960004</c:v>
                </c:pt>
                <c:pt idx="7">
                  <c:v>4.8978600241040002</c:v>
                </c:pt>
                <c:pt idx="8">
                  <c:v>5.1515674722810001</c:v>
                </c:pt>
                <c:pt idx="9">
                  <c:v>4.5646224101159998</c:v>
                </c:pt>
                <c:pt idx="10">
                  <c:v>4.3222439109749997</c:v>
                </c:pt>
                <c:pt idx="11">
                  <c:v>3.329561430484</c:v>
                </c:pt>
                <c:pt idx="12">
                  <c:v>2.701816463333</c:v>
                </c:pt>
                <c:pt idx="13">
                  <c:v>2.4670080400000001</c:v>
                </c:pt>
                <c:pt idx="14">
                  <c:v>3.2766507366669999</c:v>
                </c:pt>
              </c:numCache>
            </c:numRef>
          </c:val>
          <c:extLst>
            <c:ext xmlns:c16="http://schemas.microsoft.com/office/drawing/2014/chart" uri="{C3380CC4-5D6E-409C-BE32-E72D297353CC}">
              <c16:uniqueId val="{00000006-A4AB-48EF-AC5B-2E7A3A9690B8}"/>
            </c:ext>
          </c:extLst>
        </c:ser>
        <c:dLbls>
          <c:showLegendKey val="0"/>
          <c:showVal val="0"/>
          <c:showCatName val="0"/>
          <c:showSerName val="0"/>
          <c:showPercent val="0"/>
          <c:showBubbleSize val="0"/>
        </c:dLbls>
        <c:gapWidth val="150"/>
        <c:overlap val="-25"/>
        <c:axId val="537515376"/>
        <c:axId val="1"/>
      </c:barChart>
      <c:catAx>
        <c:axId val="537515376"/>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53751537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E81E-484D-94AA-B3433389B2A5}"/>
              </c:ext>
            </c:extLst>
          </c:dPt>
          <c:dPt>
            <c:idx val="6"/>
            <c:invertIfNegative val="0"/>
            <c:bubble3D val="0"/>
            <c:extLst>
              <c:ext xmlns:c16="http://schemas.microsoft.com/office/drawing/2014/chart" uri="{C3380CC4-5D6E-409C-BE32-E72D297353CC}">
                <c16:uniqueId val="{00000001-E81E-484D-94AA-B3433389B2A5}"/>
              </c:ext>
            </c:extLst>
          </c:dPt>
          <c:dPt>
            <c:idx val="11"/>
            <c:invertIfNegative val="0"/>
            <c:bubble3D val="0"/>
            <c:extLst>
              <c:ext xmlns:c16="http://schemas.microsoft.com/office/drawing/2014/chart" uri="{C3380CC4-5D6E-409C-BE32-E72D297353CC}">
                <c16:uniqueId val="{00000002-E81E-484D-94AA-B3433389B2A5}"/>
              </c:ext>
            </c:extLst>
          </c:dPt>
          <c:dPt>
            <c:idx val="13"/>
            <c:invertIfNegative val="0"/>
            <c:bubble3D val="0"/>
            <c:extLst>
              <c:ext xmlns:c16="http://schemas.microsoft.com/office/drawing/2014/chart" uri="{C3380CC4-5D6E-409C-BE32-E72D297353CC}">
                <c16:uniqueId val="{00000003-E81E-484D-94AA-B3433389B2A5}"/>
              </c:ext>
            </c:extLst>
          </c:dPt>
          <c:dPt>
            <c:idx val="14"/>
            <c:invertIfNegative val="0"/>
            <c:bubble3D val="0"/>
            <c:extLst>
              <c:ext xmlns:c16="http://schemas.microsoft.com/office/drawing/2014/chart" uri="{C3380CC4-5D6E-409C-BE32-E72D297353CC}">
                <c16:uniqueId val="{00000004-E81E-484D-94AA-B3433389B2A5}"/>
              </c:ext>
            </c:extLst>
          </c:dPt>
          <c:dPt>
            <c:idx val="15"/>
            <c:invertIfNegative val="0"/>
            <c:bubble3D val="0"/>
            <c:extLst>
              <c:ext xmlns:c16="http://schemas.microsoft.com/office/drawing/2014/chart" uri="{C3380CC4-5D6E-409C-BE32-E72D297353CC}">
                <c16:uniqueId val="{00000005-E81E-484D-94AA-B3433389B2A5}"/>
              </c:ext>
            </c:extLst>
          </c:dPt>
          <c:dPt>
            <c:idx val="16"/>
            <c:invertIfNegative val="0"/>
            <c:bubble3D val="0"/>
            <c:extLst>
              <c:ext xmlns:c16="http://schemas.microsoft.com/office/drawing/2014/chart" uri="{C3380CC4-5D6E-409C-BE32-E72D297353CC}">
                <c16:uniqueId val="{00000006-E81E-484D-94AA-B3433389B2A5}"/>
              </c:ext>
            </c:extLst>
          </c:dPt>
          <c:dPt>
            <c:idx val="17"/>
            <c:invertIfNegative val="0"/>
            <c:bubble3D val="0"/>
            <c:spPr>
              <a:solidFill>
                <a:srgbClr val="95682B"/>
              </a:solidFill>
            </c:spPr>
            <c:extLst>
              <c:ext xmlns:c16="http://schemas.microsoft.com/office/drawing/2014/chart" uri="{C3380CC4-5D6E-409C-BE32-E72D297353CC}">
                <c16:uniqueId val="{00000008-E81E-484D-94AA-B3433389B2A5}"/>
              </c:ext>
            </c:extLst>
          </c:dPt>
          <c:dPt>
            <c:idx val="18"/>
            <c:invertIfNegative val="0"/>
            <c:bubble3D val="0"/>
            <c:extLst>
              <c:ext xmlns:c16="http://schemas.microsoft.com/office/drawing/2014/chart" uri="{C3380CC4-5D6E-409C-BE32-E72D297353CC}">
                <c16:uniqueId val="{00000009-E81E-484D-94AA-B3433389B2A5}"/>
              </c:ext>
            </c:extLst>
          </c:dPt>
          <c:dPt>
            <c:idx val="19"/>
            <c:invertIfNegative val="0"/>
            <c:bubble3D val="0"/>
            <c:spPr>
              <a:solidFill>
                <a:srgbClr val="FBBB27"/>
              </a:solidFill>
            </c:spPr>
            <c:extLst>
              <c:ext xmlns:c16="http://schemas.microsoft.com/office/drawing/2014/chart" uri="{C3380CC4-5D6E-409C-BE32-E72D297353CC}">
                <c16:uniqueId val="{0000000B-E81E-484D-94AA-B3433389B2A5}"/>
              </c:ext>
            </c:extLst>
          </c:dPt>
          <c:dPt>
            <c:idx val="20"/>
            <c:invertIfNegative val="0"/>
            <c:bubble3D val="0"/>
            <c:extLst>
              <c:ext xmlns:c16="http://schemas.microsoft.com/office/drawing/2014/chart" uri="{C3380CC4-5D6E-409C-BE32-E72D297353CC}">
                <c16:uniqueId val="{0000000C-E81E-484D-94AA-B3433389B2A5}"/>
              </c:ext>
            </c:extLst>
          </c:dPt>
          <c:dPt>
            <c:idx val="21"/>
            <c:invertIfNegative val="0"/>
            <c:bubble3D val="0"/>
            <c:extLst>
              <c:ext xmlns:c16="http://schemas.microsoft.com/office/drawing/2014/chart" uri="{C3380CC4-5D6E-409C-BE32-E72D297353CC}">
                <c16:uniqueId val="{0000000D-E81E-484D-94AA-B3433389B2A5}"/>
              </c:ext>
            </c:extLst>
          </c:dPt>
          <c:dPt>
            <c:idx val="22"/>
            <c:invertIfNegative val="0"/>
            <c:bubble3D val="0"/>
            <c:extLst>
              <c:ext xmlns:c16="http://schemas.microsoft.com/office/drawing/2014/chart" uri="{C3380CC4-5D6E-409C-BE32-E72D297353CC}">
                <c16:uniqueId val="{0000000E-E81E-484D-94AA-B3433389B2A5}"/>
              </c:ext>
            </c:extLst>
          </c:dPt>
          <c:dPt>
            <c:idx val="25"/>
            <c:invertIfNegative val="0"/>
            <c:bubble3D val="0"/>
            <c:spPr>
              <a:solidFill>
                <a:srgbClr val="95682B"/>
              </a:solidFill>
            </c:spPr>
            <c:extLst>
              <c:ext xmlns:c16="http://schemas.microsoft.com/office/drawing/2014/chart" uri="{C3380CC4-5D6E-409C-BE32-E72D297353CC}">
                <c16:uniqueId val="{00000010-E81E-484D-94AA-B3433389B2A5}"/>
              </c:ext>
            </c:extLst>
          </c:dPt>
          <c:dPt>
            <c:idx val="33"/>
            <c:invertIfNegative val="0"/>
            <c:bubble3D val="0"/>
            <c:extLst>
              <c:ext xmlns:c16="http://schemas.microsoft.com/office/drawing/2014/chart" uri="{C3380CC4-5D6E-409C-BE32-E72D297353CC}">
                <c16:uniqueId val="{00000011-E81E-484D-94AA-B3433389B2A5}"/>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[3]Hoja2!$C$2:$C$35</c:f>
              <c:strCache>
                <c:ptCount val="34"/>
                <c:pt idx="0">
                  <c:v>Guerrero</c:v>
                </c:pt>
                <c:pt idx="1">
                  <c:v>Yucatán</c:v>
                </c:pt>
                <c:pt idx="2">
                  <c:v>San Luis Potosí</c:v>
                </c:pt>
                <c:pt idx="3">
                  <c:v>Morelos</c:v>
                </c:pt>
                <c:pt idx="4">
                  <c:v>Oaxaca </c:v>
                </c:pt>
                <c:pt idx="5">
                  <c:v>Hidalgo</c:v>
                </c:pt>
                <c:pt idx="6">
                  <c:v> Baja California</c:v>
                </c:pt>
                <c:pt idx="7">
                  <c:v>Puebla</c:v>
                </c:pt>
                <c:pt idx="8">
                  <c:v>Michoacán</c:v>
                </c:pt>
                <c:pt idx="9">
                  <c:v>Chiapas</c:v>
                </c:pt>
                <c:pt idx="10">
                  <c:v>Sinaloa </c:v>
                </c:pt>
                <c:pt idx="11">
                  <c:v>Colima</c:v>
                </c:pt>
                <c:pt idx="12">
                  <c:v>Zacatecas</c:v>
                </c:pt>
                <c:pt idx="13">
                  <c:v>Quintana Roo</c:v>
                </c:pt>
                <c:pt idx="14">
                  <c:v>Veracruz </c:v>
                </c:pt>
                <c:pt idx="15">
                  <c:v>Chihuahua</c:v>
                </c:pt>
                <c:pt idx="16">
                  <c:v>Tamaulipas </c:v>
                </c:pt>
                <c:pt idx="17">
                  <c:v>Nacional</c:v>
                </c:pt>
                <c:pt idx="18">
                  <c:v>Campeche</c:v>
                </c:pt>
                <c:pt idx="19">
                  <c:v>Jalisco</c:v>
                </c:pt>
                <c:pt idx="20">
                  <c:v>Baja California Sur</c:v>
                </c:pt>
                <c:pt idx="21">
                  <c:v>Aguascalientes</c:v>
                </c:pt>
                <c:pt idx="22">
                  <c:v>Guanajuato</c:v>
                </c:pt>
                <c:pt idx="23">
                  <c:v>Nayarit</c:v>
                </c:pt>
                <c:pt idx="24">
                  <c:v>Nuevo León </c:v>
                </c:pt>
                <c:pt idx="25">
                  <c:v>Nacional *</c:v>
                </c:pt>
                <c:pt idx="26">
                  <c:v>Durango</c:v>
                </c:pt>
                <c:pt idx="27">
                  <c:v>Tlaxcala</c:v>
                </c:pt>
                <c:pt idx="28">
                  <c:v>Coahuila</c:v>
                </c:pt>
                <c:pt idx="29">
                  <c:v>Querétaro</c:v>
                </c:pt>
                <c:pt idx="30">
                  <c:v>Estado de México</c:v>
                </c:pt>
                <c:pt idx="31">
                  <c:v>Sonora </c:v>
                </c:pt>
                <c:pt idx="32">
                  <c:v>Ciudad de México</c:v>
                </c:pt>
                <c:pt idx="33">
                  <c:v>Tabasco </c:v>
                </c:pt>
              </c:strCache>
            </c:strRef>
          </c:cat>
          <c:val>
            <c:numRef>
              <c:f>[3]Hoja2!$D$2:$D$35</c:f>
              <c:numCache>
                <c:formatCode>General</c:formatCode>
                <c:ptCount val="34"/>
                <c:pt idx="0">
                  <c:v>1.398037603333</c:v>
                </c:pt>
                <c:pt idx="1">
                  <c:v>1.857650686667</c:v>
                </c:pt>
                <c:pt idx="2">
                  <c:v>1.9538694166670001</c:v>
                </c:pt>
                <c:pt idx="3">
                  <c:v>2.0266575699999998</c:v>
                </c:pt>
                <c:pt idx="4">
                  <c:v>2.248215183333</c:v>
                </c:pt>
                <c:pt idx="5">
                  <c:v>2.274604436667</c:v>
                </c:pt>
                <c:pt idx="6">
                  <c:v>2.44614011</c:v>
                </c:pt>
                <c:pt idx="7">
                  <c:v>2.5061908666670001</c:v>
                </c:pt>
                <c:pt idx="8">
                  <c:v>2.5150295666670002</c:v>
                </c:pt>
                <c:pt idx="9">
                  <c:v>2.5376237366669998</c:v>
                </c:pt>
                <c:pt idx="10">
                  <c:v>2.660603576667</c:v>
                </c:pt>
                <c:pt idx="11">
                  <c:v>2.7762181933329999</c:v>
                </c:pt>
                <c:pt idx="12">
                  <c:v>2.8341861700000002</c:v>
                </c:pt>
                <c:pt idx="13">
                  <c:v>2.9626559733329998</c:v>
                </c:pt>
                <c:pt idx="14">
                  <c:v>3.0256006433330001</c:v>
                </c:pt>
                <c:pt idx="15">
                  <c:v>3.0375012166670001</c:v>
                </c:pt>
                <c:pt idx="16">
                  <c:v>3.0773906333330001</c:v>
                </c:pt>
                <c:pt idx="17">
                  <c:v>3.1876714994791873</c:v>
                </c:pt>
                <c:pt idx="18">
                  <c:v>3.2540151966669999</c:v>
                </c:pt>
                <c:pt idx="19">
                  <c:v>3.2766507366669999</c:v>
                </c:pt>
                <c:pt idx="20">
                  <c:v>3.38157533</c:v>
                </c:pt>
                <c:pt idx="21">
                  <c:v>3.5423781133330001</c:v>
                </c:pt>
                <c:pt idx="22">
                  <c:v>3.5650737533329999</c:v>
                </c:pt>
                <c:pt idx="23">
                  <c:v>3.5913690233329998</c:v>
                </c:pt>
                <c:pt idx="24">
                  <c:v>3.6143983666669999</c:v>
                </c:pt>
                <c:pt idx="25">
                  <c:v>3.66</c:v>
                </c:pt>
                <c:pt idx="26">
                  <c:v>3.6819469300000001</c:v>
                </c:pt>
                <c:pt idx="27">
                  <c:v>3.8117889699999998</c:v>
                </c:pt>
                <c:pt idx="28">
                  <c:v>3.9728017200000001</c:v>
                </c:pt>
                <c:pt idx="29">
                  <c:v>4.0469663433329996</c:v>
                </c:pt>
                <c:pt idx="30">
                  <c:v>4.3702153600000004</c:v>
                </c:pt>
                <c:pt idx="31">
                  <c:v>4.4208002766670003</c:v>
                </c:pt>
                <c:pt idx="32">
                  <c:v>5.1553297666670002</c:v>
                </c:pt>
                <c:pt idx="33">
                  <c:v>6.1820025133329999</c:v>
                </c:pt>
              </c:numCache>
            </c:numRef>
          </c:val>
          <c:extLst>
            <c:ext xmlns:c16="http://schemas.microsoft.com/office/drawing/2014/chart" uri="{C3380CC4-5D6E-409C-BE32-E72D297353CC}">
              <c16:uniqueId val="{00000012-E81E-484D-94AA-B3433389B2A5}"/>
            </c:ext>
          </c:extLst>
        </c:ser>
        <c:dLbls>
          <c:showLegendKey val="0"/>
          <c:showVal val="0"/>
          <c:showCatName val="0"/>
          <c:showSerName val="0"/>
          <c:showPercent val="0"/>
          <c:showBubbleSize val="0"/>
        </c:dLbls>
        <c:gapWidth val="150"/>
        <c:overlap val="-25"/>
        <c:axId val="537518984"/>
        <c:axId val="1"/>
      </c:barChart>
      <c:catAx>
        <c:axId val="537518984"/>
        <c:scaling>
          <c:orientation val="minMax"/>
        </c:scaling>
        <c:delete val="0"/>
        <c:axPos val="l"/>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18984"/>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9226534300475"/>
          <c:y val="2.0715630885122412E-2"/>
          <c:w val="0.59405770338745179"/>
          <c:h val="0.95856873822975519"/>
        </c:manualLayout>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8410-4E3F-86F7-047949095C14}"/>
              </c:ext>
            </c:extLst>
          </c:dPt>
          <c:dPt>
            <c:idx val="2"/>
            <c:invertIfNegative val="0"/>
            <c:bubble3D val="0"/>
            <c:extLst>
              <c:ext xmlns:c16="http://schemas.microsoft.com/office/drawing/2014/chart" uri="{C3380CC4-5D6E-409C-BE32-E72D297353CC}">
                <c16:uniqueId val="{00000001-8410-4E3F-86F7-047949095C14}"/>
              </c:ext>
            </c:extLst>
          </c:dPt>
          <c:dPt>
            <c:idx val="5"/>
            <c:invertIfNegative val="0"/>
            <c:bubble3D val="0"/>
            <c:extLst>
              <c:ext xmlns:c16="http://schemas.microsoft.com/office/drawing/2014/chart" uri="{C3380CC4-5D6E-409C-BE32-E72D297353CC}">
                <c16:uniqueId val="{00000002-8410-4E3F-86F7-047949095C14}"/>
              </c:ext>
            </c:extLst>
          </c:dPt>
          <c:dPt>
            <c:idx val="8"/>
            <c:invertIfNegative val="0"/>
            <c:bubble3D val="0"/>
            <c:extLst>
              <c:ext xmlns:c16="http://schemas.microsoft.com/office/drawing/2014/chart" uri="{C3380CC4-5D6E-409C-BE32-E72D297353CC}">
                <c16:uniqueId val="{00000003-8410-4E3F-86F7-047949095C14}"/>
              </c:ext>
            </c:extLst>
          </c:dPt>
          <c:dPt>
            <c:idx val="9"/>
            <c:invertIfNegative val="0"/>
            <c:bubble3D val="0"/>
            <c:extLst>
              <c:ext xmlns:c16="http://schemas.microsoft.com/office/drawing/2014/chart" uri="{C3380CC4-5D6E-409C-BE32-E72D297353CC}">
                <c16:uniqueId val="{00000004-8410-4E3F-86F7-047949095C14}"/>
              </c:ext>
            </c:extLst>
          </c:dPt>
          <c:dPt>
            <c:idx val="10"/>
            <c:invertIfNegative val="0"/>
            <c:bubble3D val="0"/>
            <c:extLst>
              <c:ext xmlns:c16="http://schemas.microsoft.com/office/drawing/2014/chart" uri="{C3380CC4-5D6E-409C-BE32-E72D297353CC}">
                <c16:uniqueId val="{00000005-8410-4E3F-86F7-047949095C14}"/>
              </c:ext>
            </c:extLst>
          </c:dPt>
          <c:dPt>
            <c:idx val="13"/>
            <c:invertIfNegative val="0"/>
            <c:bubble3D val="0"/>
            <c:extLst>
              <c:ext xmlns:c16="http://schemas.microsoft.com/office/drawing/2014/chart" uri="{C3380CC4-5D6E-409C-BE32-E72D297353CC}">
                <c16:uniqueId val="{00000006-8410-4E3F-86F7-047949095C14}"/>
              </c:ext>
            </c:extLst>
          </c:dPt>
          <c:dPt>
            <c:idx val="14"/>
            <c:invertIfNegative val="0"/>
            <c:bubble3D val="0"/>
            <c:extLst>
              <c:ext xmlns:c16="http://schemas.microsoft.com/office/drawing/2014/chart" uri="{C3380CC4-5D6E-409C-BE32-E72D297353CC}">
                <c16:uniqueId val="{00000007-8410-4E3F-86F7-047949095C14}"/>
              </c:ext>
            </c:extLst>
          </c:dPt>
          <c:dPt>
            <c:idx val="15"/>
            <c:invertIfNegative val="0"/>
            <c:bubble3D val="0"/>
            <c:spPr>
              <a:solidFill>
                <a:srgbClr val="95682B"/>
              </a:solidFill>
            </c:spPr>
            <c:extLst>
              <c:ext xmlns:c16="http://schemas.microsoft.com/office/drawing/2014/chart" uri="{C3380CC4-5D6E-409C-BE32-E72D297353CC}">
                <c16:uniqueId val="{00000009-8410-4E3F-86F7-047949095C14}"/>
              </c:ext>
            </c:extLst>
          </c:dPt>
          <c:dPt>
            <c:idx val="16"/>
            <c:invertIfNegative val="0"/>
            <c:bubble3D val="0"/>
            <c:extLst>
              <c:ext xmlns:c16="http://schemas.microsoft.com/office/drawing/2014/chart" uri="{C3380CC4-5D6E-409C-BE32-E72D297353CC}">
                <c16:uniqueId val="{0000000A-8410-4E3F-86F7-047949095C14}"/>
              </c:ext>
            </c:extLst>
          </c:dPt>
          <c:dPt>
            <c:idx val="17"/>
            <c:invertIfNegative val="0"/>
            <c:bubble3D val="0"/>
            <c:extLst>
              <c:ext xmlns:c16="http://schemas.microsoft.com/office/drawing/2014/chart" uri="{C3380CC4-5D6E-409C-BE32-E72D297353CC}">
                <c16:uniqueId val="{0000000B-8410-4E3F-86F7-047949095C14}"/>
              </c:ext>
            </c:extLst>
          </c:dPt>
          <c:dPt>
            <c:idx val="18"/>
            <c:invertIfNegative val="0"/>
            <c:bubble3D val="0"/>
            <c:extLst>
              <c:ext xmlns:c16="http://schemas.microsoft.com/office/drawing/2014/chart" uri="{C3380CC4-5D6E-409C-BE32-E72D297353CC}">
                <c16:uniqueId val="{0000000C-8410-4E3F-86F7-047949095C14}"/>
              </c:ext>
            </c:extLst>
          </c:dPt>
          <c:dPt>
            <c:idx val="19"/>
            <c:invertIfNegative val="0"/>
            <c:bubble3D val="0"/>
            <c:extLst>
              <c:ext xmlns:c16="http://schemas.microsoft.com/office/drawing/2014/chart" uri="{C3380CC4-5D6E-409C-BE32-E72D297353CC}">
                <c16:uniqueId val="{0000000D-8410-4E3F-86F7-047949095C14}"/>
              </c:ext>
            </c:extLst>
          </c:dPt>
          <c:dPt>
            <c:idx val="20"/>
            <c:invertIfNegative val="0"/>
            <c:bubble3D val="0"/>
            <c:extLst>
              <c:ext xmlns:c16="http://schemas.microsoft.com/office/drawing/2014/chart" uri="{C3380CC4-5D6E-409C-BE32-E72D297353CC}">
                <c16:uniqueId val="{0000000E-8410-4E3F-86F7-047949095C14}"/>
              </c:ext>
            </c:extLst>
          </c:dPt>
          <c:dPt>
            <c:idx val="23"/>
            <c:invertIfNegative val="0"/>
            <c:bubble3D val="0"/>
            <c:spPr>
              <a:solidFill>
                <a:srgbClr val="FBBB27"/>
              </a:solidFill>
            </c:spPr>
            <c:extLst>
              <c:ext xmlns:c16="http://schemas.microsoft.com/office/drawing/2014/chart" uri="{C3380CC4-5D6E-409C-BE32-E72D297353CC}">
                <c16:uniqueId val="{00000010-8410-4E3F-86F7-047949095C14}"/>
              </c:ext>
            </c:extLst>
          </c:dPt>
          <c:dPt>
            <c:idx val="27"/>
            <c:invertIfNegative val="0"/>
            <c:bubble3D val="0"/>
            <c:extLst>
              <c:ext xmlns:c16="http://schemas.microsoft.com/office/drawing/2014/chart" uri="{C3380CC4-5D6E-409C-BE32-E72D297353CC}">
                <c16:uniqueId val="{00000011-8410-4E3F-86F7-047949095C14}"/>
              </c:ext>
            </c:extLst>
          </c:dPt>
          <c:dPt>
            <c:idx val="31"/>
            <c:invertIfNegative val="0"/>
            <c:bubble3D val="0"/>
            <c:extLst>
              <c:ext xmlns:c16="http://schemas.microsoft.com/office/drawing/2014/chart" uri="{C3380CC4-5D6E-409C-BE32-E72D297353CC}">
                <c16:uniqueId val="{00000012-8410-4E3F-86F7-047949095C14}"/>
              </c:ext>
            </c:extLst>
          </c:dPt>
          <c:dPt>
            <c:idx val="32"/>
            <c:invertIfNegative val="0"/>
            <c:bubble3D val="0"/>
            <c:spPr>
              <a:solidFill>
                <a:srgbClr val="95682B"/>
              </a:solidFill>
            </c:spPr>
            <c:extLst>
              <c:ext xmlns:c16="http://schemas.microsoft.com/office/drawing/2014/chart" uri="{C3380CC4-5D6E-409C-BE32-E72D297353CC}">
                <c16:uniqueId val="{00000014-8410-4E3F-86F7-047949095C14}"/>
              </c:ext>
            </c:extLst>
          </c:dPt>
          <c:dLbls>
            <c:numFmt formatCode="#,##0.00" sourceLinked="0"/>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[3]Hoja3!$A$2:$A$35</c:f>
              <c:strCache>
                <c:ptCount val="34"/>
                <c:pt idx="0">
                  <c:v>Querétaro</c:v>
                </c:pt>
                <c:pt idx="1">
                  <c:v>Morelos</c:v>
                </c:pt>
                <c:pt idx="2">
                  <c:v>Baja California Sur</c:v>
                </c:pt>
                <c:pt idx="3">
                  <c:v>Michoacán</c:v>
                </c:pt>
                <c:pt idx="4">
                  <c:v>Tabasco </c:v>
                </c:pt>
                <c:pt idx="5">
                  <c:v>Coahuila</c:v>
                </c:pt>
                <c:pt idx="6">
                  <c:v>Colima</c:v>
                </c:pt>
                <c:pt idx="7">
                  <c:v>Hidalgo</c:v>
                </c:pt>
                <c:pt idx="8">
                  <c:v>Guerrero</c:v>
                </c:pt>
                <c:pt idx="9">
                  <c:v>Quintana Roo</c:v>
                </c:pt>
                <c:pt idx="10">
                  <c:v>Yucatán</c:v>
                </c:pt>
                <c:pt idx="11">
                  <c:v>San Luis Potosí</c:v>
                </c:pt>
                <c:pt idx="12">
                  <c:v>Ciudad de México</c:v>
                </c:pt>
                <c:pt idx="13">
                  <c:v>Sinaloa </c:v>
                </c:pt>
                <c:pt idx="14">
                  <c:v>Puebla</c:v>
                </c:pt>
                <c:pt idx="15">
                  <c:v>Nacional</c:v>
                </c:pt>
                <c:pt idx="16">
                  <c:v>Nayarit</c:v>
                </c:pt>
                <c:pt idx="17">
                  <c:v>Tamaulipas </c:v>
                </c:pt>
                <c:pt idx="18">
                  <c:v>Chiapas</c:v>
                </c:pt>
                <c:pt idx="19">
                  <c:v>Nuevo León </c:v>
                </c:pt>
                <c:pt idx="20">
                  <c:v>Tlaxcala</c:v>
                </c:pt>
                <c:pt idx="21">
                  <c:v>Campeche</c:v>
                </c:pt>
                <c:pt idx="22">
                  <c:v>Veracruz </c:v>
                </c:pt>
                <c:pt idx="23">
                  <c:v>Jalisco</c:v>
                </c:pt>
                <c:pt idx="24">
                  <c:v>Estado de México</c:v>
                </c:pt>
                <c:pt idx="25">
                  <c:v>Guanajuato</c:v>
                </c:pt>
                <c:pt idx="26">
                  <c:v>Oaxaca </c:v>
                </c:pt>
                <c:pt idx="27">
                  <c:v> Baja California</c:v>
                </c:pt>
                <c:pt idx="28">
                  <c:v>Aguascalientes</c:v>
                </c:pt>
                <c:pt idx="29">
                  <c:v>Zacatecas</c:v>
                </c:pt>
                <c:pt idx="30">
                  <c:v>Durango</c:v>
                </c:pt>
                <c:pt idx="31">
                  <c:v>Sonora </c:v>
                </c:pt>
                <c:pt idx="32">
                  <c:v>Nacional *</c:v>
                </c:pt>
                <c:pt idx="33">
                  <c:v>Chihuahua</c:v>
                </c:pt>
              </c:strCache>
            </c:strRef>
          </c:cat>
          <c:val>
            <c:numRef>
              <c:f>[3]Hoja3!$B$2:$B$35</c:f>
              <c:numCache>
                <c:formatCode>General</c:formatCode>
                <c:ptCount val="34"/>
                <c:pt idx="0">
                  <c:v>-0.6800616833340003</c:v>
                </c:pt>
                <c:pt idx="1">
                  <c:v>-0.44961312333300008</c:v>
                </c:pt>
                <c:pt idx="2">
                  <c:v>-0.31985546333299997</c:v>
                </c:pt>
                <c:pt idx="3">
                  <c:v>-0.2555436499999999</c:v>
                </c:pt>
                <c:pt idx="4">
                  <c:v>-0.25114775333400008</c:v>
                </c:pt>
                <c:pt idx="5">
                  <c:v>-0.23209057666700028</c:v>
                </c:pt>
                <c:pt idx="6">
                  <c:v>-0.22079025333400004</c:v>
                </c:pt>
                <c:pt idx="7">
                  <c:v>-0.21836716000000012</c:v>
                </c:pt>
                <c:pt idx="8">
                  <c:v>-0.12319144000000004</c:v>
                </c:pt>
                <c:pt idx="9">
                  <c:v>-0.11402324333400005</c:v>
                </c:pt>
                <c:pt idx="10">
                  <c:v>-0.10422041666600013</c:v>
                </c:pt>
                <c:pt idx="11">
                  <c:v>-0.10275136000000007</c:v>
                </c:pt>
                <c:pt idx="12">
                  <c:v>-6.8199809999999417E-2</c:v>
                </c:pt>
                <c:pt idx="13">
                  <c:v>-5.4159980000000107E-2</c:v>
                </c:pt>
                <c:pt idx="14">
                  <c:v>-2.5911356666000085E-2</c:v>
                </c:pt>
                <c:pt idx="15">
                  <c:v>4.4683552083437661E-3</c:v>
                </c:pt>
                <c:pt idx="16">
                  <c:v>1.8587126665999598E-2</c:v>
                </c:pt>
                <c:pt idx="17">
                  <c:v>2.1258633333000265E-2</c:v>
                </c:pt>
                <c:pt idx="18">
                  <c:v>3.3956293333999632E-2</c:v>
                </c:pt>
                <c:pt idx="19">
                  <c:v>6.028551999999987E-2</c:v>
                </c:pt>
                <c:pt idx="20">
                  <c:v>7.4244919999999937E-2</c:v>
                </c:pt>
                <c:pt idx="21">
                  <c:v>0.11031123666700005</c:v>
                </c:pt>
                <c:pt idx="22">
                  <c:v>0.11155974333300023</c:v>
                </c:pt>
                <c:pt idx="23">
                  <c:v>0.13649927333400003</c:v>
                </c:pt>
                <c:pt idx="24">
                  <c:v>0.16463073000000072</c:v>
                </c:pt>
                <c:pt idx="25">
                  <c:v>0.19589566000000014</c:v>
                </c:pt>
                <c:pt idx="26">
                  <c:v>0.2026385866660001</c:v>
                </c:pt>
                <c:pt idx="27">
                  <c:v>0.25633677666700017</c:v>
                </c:pt>
                <c:pt idx="28">
                  <c:v>0.29292987000000004</c:v>
                </c:pt>
                <c:pt idx="29">
                  <c:v>0.33107466000000008</c:v>
                </c:pt>
                <c:pt idx="30">
                  <c:v>0.37082673666699995</c:v>
                </c:pt>
                <c:pt idx="31">
                  <c:v>0.42464332666700022</c:v>
                </c:pt>
                <c:pt idx="32">
                  <c:v>0.5</c:v>
                </c:pt>
                <c:pt idx="33">
                  <c:v>0.55723554333399994</c:v>
                </c:pt>
              </c:numCache>
            </c:numRef>
          </c:val>
          <c:extLst>
            <c:ext xmlns:c16="http://schemas.microsoft.com/office/drawing/2014/chart" uri="{C3380CC4-5D6E-409C-BE32-E72D297353CC}">
              <c16:uniqueId val="{00000015-8410-4E3F-86F7-047949095C14}"/>
            </c:ext>
          </c:extLst>
        </c:ser>
        <c:dLbls>
          <c:showLegendKey val="0"/>
          <c:showVal val="0"/>
          <c:showCatName val="0"/>
          <c:showSerName val="0"/>
          <c:showPercent val="0"/>
          <c:showBubbleSize val="0"/>
        </c:dLbls>
        <c:gapWidth val="150"/>
        <c:overlap val="-25"/>
        <c:axId val="537523904"/>
        <c:axId val="1"/>
      </c:barChart>
      <c:catAx>
        <c:axId val="537523904"/>
        <c:scaling>
          <c:orientation val="minMax"/>
        </c:scaling>
        <c:delete val="0"/>
        <c:axPos val="l"/>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2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0E5B-4A3A-B5D0-F7553C5D08AF}"/>
              </c:ext>
            </c:extLst>
          </c:dPt>
          <c:dPt>
            <c:idx val="1"/>
            <c:invertIfNegative val="0"/>
            <c:bubble3D val="0"/>
            <c:extLst>
              <c:ext xmlns:c16="http://schemas.microsoft.com/office/drawing/2014/chart" uri="{C3380CC4-5D6E-409C-BE32-E72D297353CC}">
                <c16:uniqueId val="{00000003-0E5B-4A3A-B5D0-F7553C5D08AF}"/>
              </c:ext>
            </c:extLst>
          </c:dPt>
          <c:dPt>
            <c:idx val="2"/>
            <c:invertIfNegative val="0"/>
            <c:bubble3D val="0"/>
            <c:extLst>
              <c:ext xmlns:c16="http://schemas.microsoft.com/office/drawing/2014/chart" uri="{C3380CC4-5D6E-409C-BE32-E72D297353CC}">
                <c16:uniqueId val="{00000005-0E5B-4A3A-B5D0-F7553C5D08AF}"/>
              </c:ext>
            </c:extLst>
          </c:dPt>
          <c:dPt>
            <c:idx val="3"/>
            <c:invertIfNegative val="0"/>
            <c:bubble3D val="0"/>
            <c:extLst>
              <c:ext xmlns:c16="http://schemas.microsoft.com/office/drawing/2014/chart" uri="{C3380CC4-5D6E-409C-BE32-E72D297353CC}">
                <c16:uniqueId val="{00000007-0E5B-4A3A-B5D0-F7553C5D08AF}"/>
              </c:ext>
            </c:extLst>
          </c:dPt>
          <c:dPt>
            <c:idx val="4"/>
            <c:invertIfNegative val="0"/>
            <c:bubble3D val="0"/>
            <c:spPr>
              <a:solidFill>
                <a:srgbClr val="FBBB27"/>
              </a:solidFill>
              <a:ln>
                <a:noFill/>
              </a:ln>
              <a:effectLst/>
            </c:spPr>
            <c:extLst>
              <c:ext xmlns:c16="http://schemas.microsoft.com/office/drawing/2014/chart" uri="{C3380CC4-5D6E-409C-BE32-E72D297353CC}">
                <c16:uniqueId val="{00000009-0E5B-4A3A-B5D0-F7553C5D08AF}"/>
              </c:ext>
            </c:extLst>
          </c:dPt>
          <c:dPt>
            <c:idx val="5"/>
            <c:invertIfNegative val="0"/>
            <c:bubble3D val="0"/>
            <c:extLst>
              <c:ext xmlns:c16="http://schemas.microsoft.com/office/drawing/2014/chart" uri="{C3380CC4-5D6E-409C-BE32-E72D297353CC}">
                <c16:uniqueId val="{0000000B-0E5B-4A3A-B5D0-F7553C5D08AF}"/>
              </c:ext>
            </c:extLst>
          </c:dPt>
          <c:dPt>
            <c:idx val="6"/>
            <c:invertIfNegative val="0"/>
            <c:bubble3D val="0"/>
            <c:extLst>
              <c:ext xmlns:c16="http://schemas.microsoft.com/office/drawing/2014/chart" uri="{C3380CC4-5D6E-409C-BE32-E72D297353CC}">
                <c16:uniqueId val="{0000000D-0E5B-4A3A-B5D0-F7553C5D08AF}"/>
              </c:ext>
            </c:extLst>
          </c:dPt>
          <c:dPt>
            <c:idx val="7"/>
            <c:invertIfNegative val="0"/>
            <c:bubble3D val="0"/>
            <c:extLst>
              <c:ext xmlns:c16="http://schemas.microsoft.com/office/drawing/2014/chart" uri="{C3380CC4-5D6E-409C-BE32-E72D297353CC}">
                <c16:uniqueId val="{0000000F-0E5B-4A3A-B5D0-F7553C5D08AF}"/>
              </c:ext>
            </c:extLst>
          </c:dPt>
          <c:dPt>
            <c:idx val="8"/>
            <c:invertIfNegative val="0"/>
            <c:bubble3D val="0"/>
            <c:extLst>
              <c:ext xmlns:c16="http://schemas.microsoft.com/office/drawing/2014/chart" uri="{C3380CC4-5D6E-409C-BE32-E72D297353CC}">
                <c16:uniqueId val="{00000011-0E5B-4A3A-B5D0-F7553C5D08AF}"/>
              </c:ext>
            </c:extLst>
          </c:dPt>
          <c:dPt>
            <c:idx val="9"/>
            <c:invertIfNegative val="0"/>
            <c:bubble3D val="0"/>
            <c:extLst>
              <c:ext xmlns:c16="http://schemas.microsoft.com/office/drawing/2014/chart" uri="{C3380CC4-5D6E-409C-BE32-E72D297353CC}">
                <c16:uniqueId val="{00000013-0E5B-4A3A-B5D0-F7553C5D08AF}"/>
              </c:ext>
            </c:extLst>
          </c:dPt>
          <c:dPt>
            <c:idx val="10"/>
            <c:invertIfNegative val="0"/>
            <c:bubble3D val="0"/>
            <c:extLst>
              <c:ext xmlns:c16="http://schemas.microsoft.com/office/drawing/2014/chart" uri="{C3380CC4-5D6E-409C-BE32-E72D297353CC}">
                <c16:uniqueId val="{00000015-0E5B-4A3A-B5D0-F7553C5D08AF}"/>
              </c:ext>
            </c:extLst>
          </c:dPt>
          <c:dPt>
            <c:idx val="11"/>
            <c:invertIfNegative val="0"/>
            <c:bubble3D val="0"/>
            <c:extLst>
              <c:ext xmlns:c16="http://schemas.microsoft.com/office/drawing/2014/chart" uri="{C3380CC4-5D6E-409C-BE32-E72D297353CC}">
                <c16:uniqueId val="{00000017-0E5B-4A3A-B5D0-F7553C5D08AF}"/>
              </c:ext>
            </c:extLst>
          </c:dPt>
          <c:dPt>
            <c:idx val="12"/>
            <c:invertIfNegative val="0"/>
            <c:bubble3D val="0"/>
            <c:extLst>
              <c:ext xmlns:c16="http://schemas.microsoft.com/office/drawing/2014/chart" uri="{C3380CC4-5D6E-409C-BE32-E72D297353CC}">
                <c16:uniqueId val="{00000019-0E5B-4A3A-B5D0-F7553C5D08AF}"/>
              </c:ext>
            </c:extLst>
          </c:dPt>
          <c:dPt>
            <c:idx val="13"/>
            <c:invertIfNegative val="0"/>
            <c:bubble3D val="0"/>
            <c:extLst>
              <c:ext xmlns:c16="http://schemas.microsoft.com/office/drawing/2014/chart" uri="{C3380CC4-5D6E-409C-BE32-E72D297353CC}">
                <c16:uniqueId val="{0000001B-0E5B-4A3A-B5D0-F7553C5D08AF}"/>
              </c:ext>
            </c:extLst>
          </c:dPt>
          <c:dPt>
            <c:idx val="14"/>
            <c:invertIfNegative val="0"/>
            <c:bubble3D val="0"/>
            <c:extLst>
              <c:ext xmlns:c16="http://schemas.microsoft.com/office/drawing/2014/chart" uri="{C3380CC4-5D6E-409C-BE32-E72D297353CC}">
                <c16:uniqueId val="{0000001D-0E5B-4A3A-B5D0-F7553C5D08AF}"/>
              </c:ext>
            </c:extLst>
          </c:dPt>
          <c:dPt>
            <c:idx val="15"/>
            <c:invertIfNegative val="0"/>
            <c:bubble3D val="0"/>
            <c:extLst>
              <c:ext xmlns:c16="http://schemas.microsoft.com/office/drawing/2014/chart" uri="{C3380CC4-5D6E-409C-BE32-E72D297353CC}">
                <c16:uniqueId val="{0000001F-0E5B-4A3A-B5D0-F7553C5D08AF}"/>
              </c:ext>
            </c:extLst>
          </c:dPt>
          <c:dPt>
            <c:idx val="16"/>
            <c:invertIfNegative val="0"/>
            <c:bubble3D val="0"/>
            <c:extLst>
              <c:ext xmlns:c16="http://schemas.microsoft.com/office/drawing/2014/chart" uri="{C3380CC4-5D6E-409C-BE32-E72D297353CC}">
                <c16:uniqueId val="{00000021-0E5B-4A3A-B5D0-F7553C5D08AF}"/>
              </c:ext>
            </c:extLst>
          </c:dPt>
          <c:dPt>
            <c:idx val="17"/>
            <c:invertIfNegative val="0"/>
            <c:bubble3D val="0"/>
            <c:spPr>
              <a:solidFill>
                <a:srgbClr val="95682B"/>
              </a:solidFill>
              <a:ln>
                <a:noFill/>
              </a:ln>
              <a:effectLst/>
            </c:spPr>
            <c:extLst>
              <c:ext xmlns:c16="http://schemas.microsoft.com/office/drawing/2014/chart" uri="{C3380CC4-5D6E-409C-BE32-E72D297353CC}">
                <c16:uniqueId val="{00000023-0E5B-4A3A-B5D0-F7553C5D08AF}"/>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'F9'!$A$7:$A$39</c:f>
              <c:strCache>
                <c:ptCount val="33"/>
                <c:pt idx="0">
                  <c:v>Nuevo León</c:v>
                </c:pt>
                <c:pt idx="1">
                  <c:v>Coahuila</c:v>
                </c:pt>
                <c:pt idx="2">
                  <c:v>Hidalgo</c:v>
                </c:pt>
                <c:pt idx="3">
                  <c:v>Campeche</c:v>
                </c:pt>
                <c:pt idx="4">
                  <c:v>Jalisco</c:v>
                </c:pt>
                <c:pt idx="5">
                  <c:v>Yucatán</c:v>
                </c:pt>
                <c:pt idx="6">
                  <c:v>Ciudad de México</c:v>
                </c:pt>
                <c:pt idx="7">
                  <c:v>Puebla</c:v>
                </c:pt>
                <c:pt idx="8">
                  <c:v>Guerrero</c:v>
                </c:pt>
                <c:pt idx="9">
                  <c:v>Oaxaca</c:v>
                </c:pt>
                <c:pt idx="10">
                  <c:v>Tlaxcala</c:v>
                </c:pt>
                <c:pt idx="11">
                  <c:v>Durango</c:v>
                </c:pt>
                <c:pt idx="12">
                  <c:v>Estado de México</c:v>
                </c:pt>
                <c:pt idx="13">
                  <c:v>Chihuahua</c:v>
                </c:pt>
                <c:pt idx="14">
                  <c:v>Morelos</c:v>
                </c:pt>
                <c:pt idx="15">
                  <c:v>Nayarit</c:v>
                </c:pt>
                <c:pt idx="16">
                  <c:v>Michoacán</c:v>
                </c:pt>
                <c:pt idx="17">
                  <c:v>Nacional</c:v>
                </c:pt>
                <c:pt idx="18">
                  <c:v>Tamaulipas</c:v>
                </c:pt>
                <c:pt idx="19">
                  <c:v>Sinaloa</c:v>
                </c:pt>
                <c:pt idx="20">
                  <c:v>Baja California</c:v>
                </c:pt>
                <c:pt idx="21">
                  <c:v>Aguascalientes</c:v>
                </c:pt>
                <c:pt idx="22">
                  <c:v>Baja California Sur</c:v>
                </c:pt>
                <c:pt idx="23">
                  <c:v>Veracruz</c:v>
                </c:pt>
                <c:pt idx="24">
                  <c:v>Zacatecas</c:v>
                </c:pt>
                <c:pt idx="25">
                  <c:v>Sonora</c:v>
                </c:pt>
                <c:pt idx="26">
                  <c:v>San Luis Potosí</c:v>
                </c:pt>
                <c:pt idx="27">
                  <c:v>Guanajuato</c:v>
                </c:pt>
                <c:pt idx="28">
                  <c:v>Quintana Roo</c:v>
                </c:pt>
                <c:pt idx="29">
                  <c:v>Querétaro</c:v>
                </c:pt>
                <c:pt idx="30">
                  <c:v>Colima</c:v>
                </c:pt>
                <c:pt idx="31">
                  <c:v>Tabasco</c:v>
                </c:pt>
                <c:pt idx="32">
                  <c:v>Chiapas</c:v>
                </c:pt>
              </c:strCache>
            </c:strRef>
          </c:cat>
          <c:val>
            <c:numRef>
              <c:f>'F9'!$B$7:$B$39</c:f>
              <c:numCache>
                <c:formatCode>0.00</c:formatCode>
                <c:ptCount val="33"/>
                <c:pt idx="0">
                  <c:v>0.32708181025400007</c:v>
                </c:pt>
                <c:pt idx="1">
                  <c:v>0.26213505125300074</c:v>
                </c:pt>
                <c:pt idx="2">
                  <c:v>0.24756898923600001</c:v>
                </c:pt>
                <c:pt idx="3">
                  <c:v>0.21900000000000031</c:v>
                </c:pt>
                <c:pt idx="4">
                  <c:v>0.18372750679399985</c:v>
                </c:pt>
                <c:pt idx="5">
                  <c:v>0.18213701593199993</c:v>
                </c:pt>
                <c:pt idx="6">
                  <c:v>0.16216487671099955</c:v>
                </c:pt>
                <c:pt idx="7">
                  <c:v>5.6957931189999922E-2</c:v>
                </c:pt>
                <c:pt idx="8">
                  <c:v>4.2000000000000037E-2</c:v>
                </c:pt>
                <c:pt idx="9">
                  <c:v>3.6892860799999871E-2</c:v>
                </c:pt>
                <c:pt idx="10">
                  <c:v>1.2852943274999973E-2</c:v>
                </c:pt>
                <c:pt idx="11">
                  <c:v>-1.0243929451000167E-2</c:v>
                </c:pt>
                <c:pt idx="12">
                  <c:v>-1.2240001694999947E-2</c:v>
                </c:pt>
                <c:pt idx="13">
                  <c:v>-2.9522187179999992E-2</c:v>
                </c:pt>
                <c:pt idx="14">
                  <c:v>-3.7215516379000224E-2</c:v>
                </c:pt>
                <c:pt idx="15">
                  <c:v>-4.4853193770999944E-2</c:v>
                </c:pt>
                <c:pt idx="16">
                  <c:v>-5.4193732813999862E-2</c:v>
                </c:pt>
                <c:pt idx="17">
                  <c:v>-6.8262516411000007E-2</c:v>
                </c:pt>
                <c:pt idx="18">
                  <c:v>-0.11803880997099991</c:v>
                </c:pt>
                <c:pt idx="19">
                  <c:v>-0.12714694575800012</c:v>
                </c:pt>
                <c:pt idx="20">
                  <c:v>-0.1307083156740001</c:v>
                </c:pt>
                <c:pt idx="21">
                  <c:v>-0.1532902384439998</c:v>
                </c:pt>
                <c:pt idx="22">
                  <c:v>-0.27105755716300006</c:v>
                </c:pt>
                <c:pt idx="23">
                  <c:v>-0.29705011997800002</c:v>
                </c:pt>
                <c:pt idx="24">
                  <c:v>-0.33524506801899978</c:v>
                </c:pt>
                <c:pt idx="25">
                  <c:v>-0.40429689966900018</c:v>
                </c:pt>
                <c:pt idx="26">
                  <c:v>-0.45928199898200006</c:v>
                </c:pt>
                <c:pt idx="27">
                  <c:v>-0.46961298530499995</c:v>
                </c:pt>
                <c:pt idx="28">
                  <c:v>-0.50342524087799978</c:v>
                </c:pt>
                <c:pt idx="29">
                  <c:v>-0.61500000000000021</c:v>
                </c:pt>
                <c:pt idx="30">
                  <c:v>-0.68760527281299977</c:v>
                </c:pt>
                <c:pt idx="31">
                  <c:v>-0.73994295512699981</c:v>
                </c:pt>
                <c:pt idx="32">
                  <c:v>-1.0182131236340002</c:v>
                </c:pt>
              </c:numCache>
            </c:numRef>
          </c:val>
          <c:extLst>
            <c:ext xmlns:c16="http://schemas.microsoft.com/office/drawing/2014/chart" uri="{C3380CC4-5D6E-409C-BE32-E72D297353CC}">
              <c16:uniqueId val="{00000024-0E5B-4A3A-B5D0-F7553C5D08AF}"/>
            </c:ext>
          </c:extLst>
        </c:ser>
        <c:dLbls>
          <c:showLegendKey val="0"/>
          <c:showVal val="0"/>
          <c:showCatName val="0"/>
          <c:showSerName val="0"/>
          <c:showPercent val="0"/>
          <c:showBubbleSize val="0"/>
        </c:dLbls>
        <c:gapWidth val="75"/>
        <c:axId val="177947008"/>
        <c:axId val="177948544"/>
      </c:barChart>
      <c:catAx>
        <c:axId val="1779470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7948544"/>
        <c:crosses val="autoZero"/>
        <c:auto val="1"/>
        <c:lblAlgn val="ctr"/>
        <c:lblOffset val="100"/>
        <c:noMultiLvlLbl val="0"/>
      </c:catAx>
      <c:valAx>
        <c:axId val="177948544"/>
        <c:scaling>
          <c:orientation val="minMax"/>
        </c:scaling>
        <c:delete val="1"/>
        <c:axPos val="b"/>
        <c:numFmt formatCode="0.00" sourceLinked="1"/>
        <c:majorTickMark val="none"/>
        <c:minorTickMark val="none"/>
        <c:tickLblPos val="nextTo"/>
        <c:crossAx val="17794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'F62'!$C$5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DF67-43F8-9509-B808DE21E016}"/>
              </c:ext>
            </c:extLst>
          </c:dPt>
          <c:dPt>
            <c:idx val="21"/>
            <c:invertIfNegative val="0"/>
            <c:bubble3D val="0"/>
            <c:spPr>
              <a:solidFill>
                <a:srgbClr val="7C878E"/>
              </a:solidFill>
              <a:ln>
                <a:noFill/>
              </a:ln>
              <a:effectLst/>
            </c:spPr>
            <c:extLst>
              <c:ext xmlns:c16="http://schemas.microsoft.com/office/drawing/2014/chart" uri="{C3380CC4-5D6E-409C-BE32-E72D297353CC}">
                <c16:uniqueId val="{00000003-DF67-43F8-9509-B808DE21E016}"/>
              </c:ext>
            </c:extLst>
          </c:dPt>
          <c:dPt>
            <c:idx val="33"/>
            <c:invertIfNegative val="0"/>
            <c:bubble3D val="0"/>
            <c:spPr>
              <a:solidFill>
                <a:srgbClr val="7C878E"/>
              </a:solidFill>
              <a:ln>
                <a:noFill/>
              </a:ln>
              <a:effectLst/>
            </c:spPr>
            <c:extLst>
              <c:ext xmlns:c16="http://schemas.microsoft.com/office/drawing/2014/chart" uri="{C3380CC4-5D6E-409C-BE32-E72D297353CC}">
                <c16:uniqueId val="{00000005-DF67-43F8-9509-B808DE21E016}"/>
              </c:ext>
            </c:extLst>
          </c:dPt>
          <c:dPt>
            <c:idx val="45"/>
            <c:invertIfNegative val="0"/>
            <c:bubble3D val="0"/>
            <c:spPr>
              <a:solidFill>
                <a:srgbClr val="7C878E"/>
              </a:solidFill>
              <a:ln>
                <a:noFill/>
              </a:ln>
              <a:effectLst/>
            </c:spPr>
            <c:extLst>
              <c:ext xmlns:c16="http://schemas.microsoft.com/office/drawing/2014/chart" uri="{C3380CC4-5D6E-409C-BE32-E72D297353CC}">
                <c16:uniqueId val="{00000007-DF67-43F8-9509-B808DE21E016}"/>
              </c:ext>
            </c:extLst>
          </c:dPt>
          <c:dPt>
            <c:idx val="57"/>
            <c:invertIfNegative val="0"/>
            <c:bubble3D val="0"/>
            <c:spPr>
              <a:solidFill>
                <a:srgbClr val="7C878E"/>
              </a:solidFill>
              <a:ln>
                <a:noFill/>
              </a:ln>
              <a:effectLst/>
            </c:spPr>
            <c:extLst>
              <c:ext xmlns:c16="http://schemas.microsoft.com/office/drawing/2014/chart" uri="{C3380CC4-5D6E-409C-BE32-E72D297353CC}">
                <c16:uniqueId val="{00000009-DF67-43F8-9509-B808DE21E016}"/>
              </c:ext>
            </c:extLst>
          </c:dPt>
          <c:dPt>
            <c:idx val="69"/>
            <c:invertIfNegative val="0"/>
            <c:bubble3D val="0"/>
            <c:spPr>
              <a:solidFill>
                <a:srgbClr val="7C878E"/>
              </a:solidFill>
              <a:ln>
                <a:noFill/>
              </a:ln>
              <a:effectLst/>
            </c:spPr>
            <c:extLst>
              <c:ext xmlns:c16="http://schemas.microsoft.com/office/drawing/2014/chart" uri="{C3380CC4-5D6E-409C-BE32-E72D297353CC}">
                <c16:uniqueId val="{0000000B-DF67-43F8-9509-B808DE21E016}"/>
              </c:ext>
            </c:extLst>
          </c:dPt>
          <c:dPt>
            <c:idx val="81"/>
            <c:invertIfNegative val="0"/>
            <c:bubble3D val="0"/>
            <c:spPr>
              <a:solidFill>
                <a:srgbClr val="FBBB27"/>
              </a:solidFill>
              <a:ln>
                <a:noFill/>
              </a:ln>
              <a:effectLst/>
            </c:spPr>
            <c:extLst>
              <c:ext xmlns:c16="http://schemas.microsoft.com/office/drawing/2014/chart" uri="{C3380CC4-5D6E-409C-BE32-E72D297353CC}">
                <c16:uniqueId val="{0000000D-DF67-43F8-9509-B808DE21E016}"/>
              </c:ext>
            </c:extLst>
          </c:dPt>
          <c:cat>
            <c:multiLvlStrRef>
              <c:f>'F62'!$A$6:$B$87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'F62'!$C$6:$C$87</c:f>
              <c:numCache>
                <c:formatCode>0</c:formatCode>
                <c:ptCount val="82"/>
                <c:pt idx="0">
                  <c:v>1.0928019926020001</c:v>
                </c:pt>
                <c:pt idx="1">
                  <c:v>2.8051338508120001</c:v>
                </c:pt>
                <c:pt idx="2">
                  <c:v>-3.9212377914480001</c:v>
                </c:pt>
                <c:pt idx="3">
                  <c:v>8.0533758969030007</c:v>
                </c:pt>
                <c:pt idx="4">
                  <c:v>1.103851636805</c:v>
                </c:pt>
                <c:pt idx="5">
                  <c:v>0.12095289016000001</c:v>
                </c:pt>
                <c:pt idx="6">
                  <c:v>1.8523982858500001</c:v>
                </c:pt>
                <c:pt idx="7">
                  <c:v>5.0411605504240002</c:v>
                </c:pt>
                <c:pt idx="8">
                  <c:v>3.5892427343679998</c:v>
                </c:pt>
                <c:pt idx="9">
                  <c:v>7.8823927490539996</c:v>
                </c:pt>
                <c:pt idx="10">
                  <c:v>4.4920009827570002</c:v>
                </c:pt>
                <c:pt idx="11">
                  <c:v>4.9476006440639999</c:v>
                </c:pt>
                <c:pt idx="12">
                  <c:v>6.351759223737</c:v>
                </c:pt>
                <c:pt idx="13">
                  <c:v>2.6214380445650001</c:v>
                </c:pt>
                <c:pt idx="14">
                  <c:v>9.8860886674980009</c:v>
                </c:pt>
                <c:pt idx="15">
                  <c:v>5.7461378191949999</c:v>
                </c:pt>
                <c:pt idx="16">
                  <c:v>11.867025815550999</c:v>
                </c:pt>
                <c:pt idx="17">
                  <c:v>10.920205711785</c:v>
                </c:pt>
                <c:pt idx="18">
                  <c:v>6.32959984781</c:v>
                </c:pt>
                <c:pt idx="19">
                  <c:v>6.6750213165980004</c:v>
                </c:pt>
                <c:pt idx="20">
                  <c:v>4.7609409565669996</c:v>
                </c:pt>
                <c:pt idx="21">
                  <c:v>4.4533874322470002</c:v>
                </c:pt>
                <c:pt idx="22">
                  <c:v>6.2927138282390001</c:v>
                </c:pt>
                <c:pt idx="23">
                  <c:v>12.635758376945001</c:v>
                </c:pt>
                <c:pt idx="24">
                  <c:v>9.5122522020190008</c:v>
                </c:pt>
                <c:pt idx="25">
                  <c:v>6.6407663159029999</c:v>
                </c:pt>
                <c:pt idx="26">
                  <c:v>4.5544823338620004</c:v>
                </c:pt>
                <c:pt idx="27">
                  <c:v>3.3963213112299999</c:v>
                </c:pt>
                <c:pt idx="28">
                  <c:v>1.5750704059209999</c:v>
                </c:pt>
                <c:pt idx="29">
                  <c:v>6.3706344000239996</c:v>
                </c:pt>
                <c:pt idx="30">
                  <c:v>11.579103503214</c:v>
                </c:pt>
                <c:pt idx="31">
                  <c:v>7.8654932176569998</c:v>
                </c:pt>
                <c:pt idx="32">
                  <c:v>17.598595073982999</c:v>
                </c:pt>
                <c:pt idx="33">
                  <c:v>3.371878880323</c:v>
                </c:pt>
                <c:pt idx="34">
                  <c:v>2.5210390511399998</c:v>
                </c:pt>
                <c:pt idx="35">
                  <c:v>3.6275854852789999</c:v>
                </c:pt>
                <c:pt idx="36">
                  <c:v>3.6948853247460001</c:v>
                </c:pt>
                <c:pt idx="37">
                  <c:v>8.0315104741990009</c:v>
                </c:pt>
                <c:pt idx="38">
                  <c:v>3.056951650387</c:v>
                </c:pt>
                <c:pt idx="39">
                  <c:v>7.7196933357099997</c:v>
                </c:pt>
                <c:pt idx="40">
                  <c:v>3.882189269161</c:v>
                </c:pt>
                <c:pt idx="41">
                  <c:v>3.9924257116069999</c:v>
                </c:pt>
                <c:pt idx="42">
                  <c:v>-4.2183211863430001</c:v>
                </c:pt>
                <c:pt idx="43">
                  <c:v>-3.3841419651000001E-2</c:v>
                </c:pt>
                <c:pt idx="44">
                  <c:v>-3.1413858002740001</c:v>
                </c:pt>
                <c:pt idx="45">
                  <c:v>1.2716625031319999</c:v>
                </c:pt>
                <c:pt idx="46">
                  <c:v>3.8025714108640001</c:v>
                </c:pt>
                <c:pt idx="47">
                  <c:v>1.8661233078520001</c:v>
                </c:pt>
                <c:pt idx="48">
                  <c:v>1.850960756813</c:v>
                </c:pt>
                <c:pt idx="49">
                  <c:v>2.6259943096549998</c:v>
                </c:pt>
                <c:pt idx="50">
                  <c:v>7.2772968400920002</c:v>
                </c:pt>
                <c:pt idx="51">
                  <c:v>-4.0531066476669997</c:v>
                </c:pt>
                <c:pt idx="52">
                  <c:v>3.576534905011</c:v>
                </c:pt>
                <c:pt idx="53">
                  <c:v>4.0656006543699998</c:v>
                </c:pt>
                <c:pt idx="54">
                  <c:v>2.6052903368710001</c:v>
                </c:pt>
                <c:pt idx="55">
                  <c:v>2.9929748581409998</c:v>
                </c:pt>
                <c:pt idx="56">
                  <c:v>3.4605587517599998</c:v>
                </c:pt>
                <c:pt idx="57">
                  <c:v>-1.1427738814420001</c:v>
                </c:pt>
                <c:pt idx="58">
                  <c:v>1.3387512110649999</c:v>
                </c:pt>
                <c:pt idx="59">
                  <c:v>5.3786770531319998</c:v>
                </c:pt>
                <c:pt idx="60">
                  <c:v>4.2428962604800002</c:v>
                </c:pt>
                <c:pt idx="61">
                  <c:v>1.8151284594270001</c:v>
                </c:pt>
                <c:pt idx="62">
                  <c:v>-0.93532345689200003</c:v>
                </c:pt>
                <c:pt idx="63">
                  <c:v>4.8269491057840002</c:v>
                </c:pt>
                <c:pt idx="64">
                  <c:v>-0.23131960456299999</c:v>
                </c:pt>
                <c:pt idx="65">
                  <c:v>-3.1460804251400001</c:v>
                </c:pt>
                <c:pt idx="66">
                  <c:v>2.676633104939</c:v>
                </c:pt>
                <c:pt idx="67">
                  <c:v>2.1727178216979999</c:v>
                </c:pt>
                <c:pt idx="68">
                  <c:v>-2.178865179597</c:v>
                </c:pt>
                <c:pt idx="69">
                  <c:v>5.0780096963109997</c:v>
                </c:pt>
                <c:pt idx="70">
                  <c:v>-0.28698348069700003</c:v>
                </c:pt>
                <c:pt idx="71">
                  <c:v>-4.8581574719580001</c:v>
                </c:pt>
                <c:pt idx="72">
                  <c:v>-0.64682173249999997</c:v>
                </c:pt>
                <c:pt idx="73">
                  <c:v>-0.60776536967000006</c:v>
                </c:pt>
                <c:pt idx="74">
                  <c:v>3.330552792152</c:v>
                </c:pt>
                <c:pt idx="75">
                  <c:v>0.64899005682400002</c:v>
                </c:pt>
                <c:pt idx="76">
                  <c:v>-0.425839179555</c:v>
                </c:pt>
                <c:pt idx="77">
                  <c:v>-1.358321936991</c:v>
                </c:pt>
                <c:pt idx="78">
                  <c:v>-0.66332883330699999</c:v>
                </c:pt>
                <c:pt idx="79">
                  <c:v>-1.255323863918</c:v>
                </c:pt>
                <c:pt idx="80">
                  <c:v>-0.35284258068300001</c:v>
                </c:pt>
                <c:pt idx="81">
                  <c:v>-3.0594983951820001</c:v>
                </c:pt>
              </c:numCache>
            </c:numRef>
          </c:val>
          <c:extLst>
            <c:ext xmlns:c16="http://schemas.microsoft.com/office/drawing/2014/chart" uri="{C3380CC4-5D6E-409C-BE32-E72D297353CC}">
              <c16:uniqueId val="{0000000E-DF67-43F8-9509-B808DE21E01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'F62'!$D$5</c:f>
              <c:strCache>
                <c:ptCount val="1"/>
                <c:pt idx="0">
                  <c:v>Variación promedio</c:v>
                </c:pt>
              </c:strCache>
            </c:strRef>
          </c:tx>
          <c:spPr>
            <a:ln w="28575" cap="rnd">
              <a:solidFill>
                <a:srgbClr val="B69630"/>
              </a:solidFill>
              <a:round/>
            </a:ln>
            <a:effectLst/>
          </c:spPr>
          <c:marker>
            <c:symbol val="none"/>
          </c:marker>
          <c:cat>
            <c:multiLvlStrRef>
              <c:f>'F62'!$A$6:$B$87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'F62'!$D$6:$D$87</c:f>
              <c:numCache>
                <c:formatCode>0</c:formatCode>
                <c:ptCount val="82"/>
                <c:pt idx="0">
                  <c:v>3.93183463834333</c:v>
                </c:pt>
                <c:pt idx="1">
                  <c:v>3.7082031044180801</c:v>
                </c:pt>
                <c:pt idx="2">
                  <c:v>2.7084723011024998</c:v>
                </c:pt>
                <c:pt idx="3">
                  <c:v>3.3419669543967498</c:v>
                </c:pt>
                <c:pt idx="4">
                  <c:v>2.8608409459047501</c:v>
                </c:pt>
                <c:pt idx="5">
                  <c:v>2.4949021569465799</c:v>
                </c:pt>
                <c:pt idx="6">
                  <c:v>1.9347855426051701</c:v>
                </c:pt>
                <c:pt idx="7">
                  <c:v>1.95479658432625</c:v>
                </c:pt>
                <c:pt idx="8">
                  <c:v>2.0477199865426701</c:v>
                </c:pt>
                <c:pt idx="9">
                  <c:v>2.4673567721533298</c:v>
                </c:pt>
                <c:pt idx="10">
                  <c:v>2.8040683951266701</c:v>
                </c:pt>
                <c:pt idx="11">
                  <c:v>3.0883062018625802</c:v>
                </c:pt>
                <c:pt idx="12">
                  <c:v>3.5265526377905001</c:v>
                </c:pt>
                <c:pt idx="13">
                  <c:v>3.51124465393658</c:v>
                </c:pt>
                <c:pt idx="14">
                  <c:v>4.6618551921820801</c:v>
                </c:pt>
                <c:pt idx="15">
                  <c:v>4.4695853523730804</c:v>
                </c:pt>
                <c:pt idx="16">
                  <c:v>5.3665165339352496</c:v>
                </c:pt>
                <c:pt idx="17">
                  <c:v>6.2664542690706702</c:v>
                </c:pt>
                <c:pt idx="18">
                  <c:v>6.639554399234</c:v>
                </c:pt>
                <c:pt idx="19">
                  <c:v>6.7757094630818298</c:v>
                </c:pt>
                <c:pt idx="20">
                  <c:v>6.8733509815984197</c:v>
                </c:pt>
                <c:pt idx="21">
                  <c:v>6.58760053853117</c:v>
                </c:pt>
                <c:pt idx="22">
                  <c:v>6.7376599423213301</c:v>
                </c:pt>
                <c:pt idx="23">
                  <c:v>7.3783397533947497</c:v>
                </c:pt>
                <c:pt idx="24">
                  <c:v>7.6417141682515801</c:v>
                </c:pt>
                <c:pt idx="25">
                  <c:v>7.9766581908630796</c:v>
                </c:pt>
                <c:pt idx="26">
                  <c:v>7.5323576630600799</c:v>
                </c:pt>
                <c:pt idx="27">
                  <c:v>7.3365396207296696</c:v>
                </c:pt>
                <c:pt idx="28">
                  <c:v>6.4788766699271703</c:v>
                </c:pt>
                <c:pt idx="29">
                  <c:v>6.0997457272804203</c:v>
                </c:pt>
                <c:pt idx="30">
                  <c:v>6.5372043652307497</c:v>
                </c:pt>
                <c:pt idx="31">
                  <c:v>6.6364103569856701</c:v>
                </c:pt>
                <c:pt idx="32">
                  <c:v>7.7062148667703303</c:v>
                </c:pt>
                <c:pt idx="33">
                  <c:v>7.61608915411</c:v>
                </c:pt>
                <c:pt idx="34">
                  <c:v>7.3017829226850797</c:v>
                </c:pt>
                <c:pt idx="35">
                  <c:v>6.55110184837958</c:v>
                </c:pt>
                <c:pt idx="36">
                  <c:v>6.0663212752735003</c:v>
                </c:pt>
                <c:pt idx="37">
                  <c:v>6.1822166217981698</c:v>
                </c:pt>
                <c:pt idx="38">
                  <c:v>6.05742239817525</c:v>
                </c:pt>
                <c:pt idx="39">
                  <c:v>6.4177034002152498</c:v>
                </c:pt>
                <c:pt idx="40">
                  <c:v>6.60996330548525</c:v>
                </c:pt>
                <c:pt idx="41">
                  <c:v>6.4117792481171696</c:v>
                </c:pt>
                <c:pt idx="42">
                  <c:v>5.0953271906540802</c:v>
                </c:pt>
                <c:pt idx="43">
                  <c:v>4.43704930421175</c:v>
                </c:pt>
                <c:pt idx="44">
                  <c:v>2.7087175646903301</c:v>
                </c:pt>
                <c:pt idx="45">
                  <c:v>2.5336995332577499</c:v>
                </c:pt>
                <c:pt idx="46">
                  <c:v>2.64049389656808</c:v>
                </c:pt>
                <c:pt idx="47">
                  <c:v>2.4937053817825001</c:v>
                </c:pt>
                <c:pt idx="48">
                  <c:v>2.3400450011214202</c:v>
                </c:pt>
                <c:pt idx="49">
                  <c:v>1.88958532074275</c:v>
                </c:pt>
                <c:pt idx="50">
                  <c:v>2.2412807532181702</c:v>
                </c:pt>
                <c:pt idx="51">
                  <c:v>1.26021408793675</c:v>
                </c:pt>
                <c:pt idx="52">
                  <c:v>1.2347428909242499</c:v>
                </c:pt>
                <c:pt idx="53">
                  <c:v>1.2408408028211699</c:v>
                </c:pt>
                <c:pt idx="54">
                  <c:v>1.8094750964223301</c:v>
                </c:pt>
                <c:pt idx="55">
                  <c:v>2.06170978623833</c:v>
                </c:pt>
                <c:pt idx="56">
                  <c:v>2.61187183224117</c:v>
                </c:pt>
                <c:pt idx="57">
                  <c:v>2.4106688001933301</c:v>
                </c:pt>
                <c:pt idx="58">
                  <c:v>2.20535045021008</c:v>
                </c:pt>
                <c:pt idx="59">
                  <c:v>2.4980632623167498</c:v>
                </c:pt>
                <c:pt idx="60">
                  <c:v>2.6973912209556699</c:v>
                </c:pt>
                <c:pt idx="61">
                  <c:v>2.6298190667700001</c:v>
                </c:pt>
                <c:pt idx="62">
                  <c:v>1.9454340420213301</c:v>
                </c:pt>
                <c:pt idx="63">
                  <c:v>2.6854386881422498</c:v>
                </c:pt>
                <c:pt idx="64">
                  <c:v>2.3681174790110799</c:v>
                </c:pt>
                <c:pt idx="65">
                  <c:v>1.76714405571858</c:v>
                </c:pt>
                <c:pt idx="66">
                  <c:v>1.77308928639092</c:v>
                </c:pt>
                <c:pt idx="67">
                  <c:v>1.704734533354</c:v>
                </c:pt>
                <c:pt idx="68">
                  <c:v>1.23478253907425</c:v>
                </c:pt>
                <c:pt idx="69">
                  <c:v>1.75318117055367</c:v>
                </c:pt>
                <c:pt idx="70">
                  <c:v>1.6177032795735</c:v>
                </c:pt>
                <c:pt idx="71">
                  <c:v>0.76463373581600003</c:v>
                </c:pt>
                <c:pt idx="72">
                  <c:v>0.357157236401</c:v>
                </c:pt>
                <c:pt idx="73">
                  <c:v>0.155249417309583</c:v>
                </c:pt>
                <c:pt idx="74">
                  <c:v>0.51073910472991702</c:v>
                </c:pt>
                <c:pt idx="75">
                  <c:v>0.162575850649917</c:v>
                </c:pt>
                <c:pt idx="76">
                  <c:v>0.14636588606725001</c:v>
                </c:pt>
                <c:pt idx="77">
                  <c:v>0.29534576007966701</c:v>
                </c:pt>
                <c:pt idx="78">
                  <c:v>1.7015598559166598E-2</c:v>
                </c:pt>
                <c:pt idx="79">
                  <c:v>-0.26865454190883298</c:v>
                </c:pt>
                <c:pt idx="80">
                  <c:v>-0.116485991999333</c:v>
                </c:pt>
                <c:pt idx="81">
                  <c:v>-0.79461166629041702</c:v>
                </c:pt>
              </c:numCache>
            </c:numRef>
          </c:val>
          <c:smooth val="0"/>
          <c:extLst>
            <c:ext xmlns:c16="http://schemas.microsoft.com/office/drawing/2014/chart" uri="{C3380CC4-5D6E-409C-BE32-E72D297353CC}">
              <c16:uniqueId val="{0000000F-DF67-43F8-9509-B808DE21E01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458-4676-B2F1-80BF89F01B81}"/>
              </c:ext>
            </c:extLst>
          </c:dPt>
          <c:dPt>
            <c:idx val="1"/>
            <c:invertIfNegative val="0"/>
            <c:bubble3D val="0"/>
            <c:spPr>
              <a:solidFill>
                <a:srgbClr val="7C878E"/>
              </a:solidFill>
              <a:ln>
                <a:noFill/>
              </a:ln>
              <a:effectLst/>
            </c:spPr>
            <c:extLst>
              <c:ext xmlns:c16="http://schemas.microsoft.com/office/drawing/2014/chart" uri="{C3380CC4-5D6E-409C-BE32-E72D297353CC}">
                <c16:uniqueId val="{00000003-A458-4676-B2F1-80BF89F01B81}"/>
              </c:ext>
            </c:extLst>
          </c:dPt>
          <c:dPt>
            <c:idx val="2"/>
            <c:invertIfNegative val="0"/>
            <c:bubble3D val="0"/>
            <c:spPr>
              <a:solidFill>
                <a:srgbClr val="7C878E"/>
              </a:solidFill>
              <a:ln>
                <a:noFill/>
              </a:ln>
              <a:effectLst/>
            </c:spPr>
            <c:extLst>
              <c:ext xmlns:c16="http://schemas.microsoft.com/office/drawing/2014/chart" uri="{C3380CC4-5D6E-409C-BE32-E72D297353CC}">
                <c16:uniqueId val="{00000005-A458-4676-B2F1-80BF89F01B81}"/>
              </c:ext>
            </c:extLst>
          </c:dPt>
          <c:dPt>
            <c:idx val="3"/>
            <c:invertIfNegative val="0"/>
            <c:bubble3D val="0"/>
            <c:spPr>
              <a:solidFill>
                <a:srgbClr val="7C878E"/>
              </a:solidFill>
              <a:ln>
                <a:noFill/>
              </a:ln>
              <a:effectLst/>
            </c:spPr>
            <c:extLst>
              <c:ext xmlns:c16="http://schemas.microsoft.com/office/drawing/2014/chart" uri="{C3380CC4-5D6E-409C-BE32-E72D297353CC}">
                <c16:uniqueId val="{00000007-A458-4676-B2F1-80BF89F01B81}"/>
              </c:ext>
            </c:extLst>
          </c:dPt>
          <c:dPt>
            <c:idx val="4"/>
            <c:invertIfNegative val="0"/>
            <c:bubble3D val="0"/>
            <c:spPr>
              <a:solidFill>
                <a:srgbClr val="7C878E"/>
              </a:solidFill>
              <a:ln>
                <a:noFill/>
              </a:ln>
              <a:effectLst/>
            </c:spPr>
            <c:extLst>
              <c:ext xmlns:c16="http://schemas.microsoft.com/office/drawing/2014/chart" uri="{C3380CC4-5D6E-409C-BE32-E72D297353CC}">
                <c16:uniqueId val="{00000009-A458-4676-B2F1-80BF89F01B81}"/>
              </c:ext>
            </c:extLst>
          </c:dPt>
          <c:dPt>
            <c:idx val="5"/>
            <c:invertIfNegative val="0"/>
            <c:bubble3D val="0"/>
            <c:spPr>
              <a:solidFill>
                <a:srgbClr val="7C878E"/>
              </a:solidFill>
              <a:ln>
                <a:noFill/>
              </a:ln>
              <a:effectLst/>
            </c:spPr>
            <c:extLst>
              <c:ext xmlns:c16="http://schemas.microsoft.com/office/drawing/2014/chart" uri="{C3380CC4-5D6E-409C-BE32-E72D297353CC}">
                <c16:uniqueId val="{0000000B-A458-4676-B2F1-80BF89F01B81}"/>
              </c:ext>
            </c:extLst>
          </c:dPt>
          <c:dPt>
            <c:idx val="6"/>
            <c:invertIfNegative val="0"/>
            <c:bubble3D val="0"/>
            <c:spPr>
              <a:solidFill>
                <a:srgbClr val="7C878E"/>
              </a:solidFill>
              <a:ln>
                <a:noFill/>
              </a:ln>
              <a:effectLst/>
            </c:spPr>
            <c:extLst>
              <c:ext xmlns:c16="http://schemas.microsoft.com/office/drawing/2014/chart" uri="{C3380CC4-5D6E-409C-BE32-E72D297353CC}">
                <c16:uniqueId val="{0000000D-A458-4676-B2F1-80BF89F01B81}"/>
              </c:ext>
            </c:extLst>
          </c:dPt>
          <c:dPt>
            <c:idx val="7"/>
            <c:invertIfNegative val="0"/>
            <c:bubble3D val="0"/>
            <c:spPr>
              <a:solidFill>
                <a:srgbClr val="7C878E"/>
              </a:solidFill>
              <a:ln>
                <a:noFill/>
              </a:ln>
              <a:effectLst/>
            </c:spPr>
            <c:extLst>
              <c:ext xmlns:c16="http://schemas.microsoft.com/office/drawing/2014/chart" uri="{C3380CC4-5D6E-409C-BE32-E72D297353CC}">
                <c16:uniqueId val="{0000000F-A458-4676-B2F1-80BF89F01B81}"/>
              </c:ext>
            </c:extLst>
          </c:dPt>
          <c:dPt>
            <c:idx val="8"/>
            <c:invertIfNegative val="0"/>
            <c:bubble3D val="0"/>
            <c:spPr>
              <a:solidFill>
                <a:srgbClr val="7C878E"/>
              </a:solidFill>
              <a:ln>
                <a:noFill/>
              </a:ln>
              <a:effectLst/>
            </c:spPr>
            <c:extLst>
              <c:ext xmlns:c16="http://schemas.microsoft.com/office/drawing/2014/chart" uri="{C3380CC4-5D6E-409C-BE32-E72D297353CC}">
                <c16:uniqueId val="{00000011-A458-4676-B2F1-80BF89F01B81}"/>
              </c:ext>
            </c:extLst>
          </c:dPt>
          <c:dPt>
            <c:idx val="9"/>
            <c:invertIfNegative val="0"/>
            <c:bubble3D val="0"/>
            <c:spPr>
              <a:solidFill>
                <a:srgbClr val="7C878E"/>
              </a:solidFill>
              <a:ln>
                <a:noFill/>
              </a:ln>
              <a:effectLst/>
            </c:spPr>
            <c:extLst>
              <c:ext xmlns:c16="http://schemas.microsoft.com/office/drawing/2014/chart" uri="{C3380CC4-5D6E-409C-BE32-E72D297353CC}">
                <c16:uniqueId val="{00000013-A458-4676-B2F1-80BF89F01B8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458-4676-B2F1-80BF89F01B8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458-4676-B2F1-80BF89F01B8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458-4676-B2F1-80BF89F01B8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458-4676-B2F1-80BF89F01B8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458-4676-B2F1-80BF89F01B81}"/>
              </c:ext>
            </c:extLst>
          </c:dPt>
          <c:dPt>
            <c:idx val="15"/>
            <c:invertIfNegative val="0"/>
            <c:bubble3D val="0"/>
            <c:spPr>
              <a:solidFill>
                <a:srgbClr val="FBBB27"/>
              </a:solidFill>
              <a:ln>
                <a:noFill/>
              </a:ln>
              <a:effectLst/>
            </c:spPr>
            <c:extLst>
              <c:ext xmlns:c16="http://schemas.microsoft.com/office/drawing/2014/chart" uri="{C3380CC4-5D6E-409C-BE32-E72D297353CC}">
                <c16:uniqueId val="{0000001F-A458-4676-B2F1-80BF89F01B81}"/>
              </c:ext>
            </c:extLst>
          </c:dPt>
          <c:dPt>
            <c:idx val="16"/>
            <c:invertIfNegative val="0"/>
            <c:bubble3D val="0"/>
            <c:spPr>
              <a:solidFill>
                <a:srgbClr val="95682B"/>
              </a:solidFill>
              <a:ln>
                <a:noFill/>
              </a:ln>
              <a:effectLst/>
            </c:spPr>
            <c:extLst>
              <c:ext xmlns:c16="http://schemas.microsoft.com/office/drawing/2014/chart" uri="{C3380CC4-5D6E-409C-BE32-E72D297353CC}">
                <c16:uniqueId val="{00000021-A458-4676-B2F1-80BF89F01B8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458-4676-B2F1-80BF89F01B8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'F63'!$A$6:$A$38</c:f>
              <c:strCache>
                <c:ptCount val="33"/>
                <c:pt idx="0">
                  <c:v>Baja California Sur</c:v>
                </c:pt>
                <c:pt idx="1">
                  <c:v>Nayarit</c:v>
                </c:pt>
                <c:pt idx="2">
                  <c:v>Morelos</c:v>
                </c:pt>
                <c:pt idx="3">
                  <c:v>Zacatecas</c:v>
                </c:pt>
                <c:pt idx="4">
                  <c:v>Sonora</c:v>
                </c:pt>
                <c:pt idx="5">
                  <c:v>Oaxaca</c:v>
                </c:pt>
                <c:pt idx="6">
                  <c:v>Guerrero</c:v>
                </c:pt>
                <c:pt idx="7">
                  <c:v>Michoacán</c:v>
                </c:pt>
                <c:pt idx="8">
                  <c:v>Estado de México</c:v>
                </c:pt>
                <c:pt idx="9">
                  <c:v>Puebla</c:v>
                </c:pt>
                <c:pt idx="10">
                  <c:v>Sinaloa</c:v>
                </c:pt>
                <c:pt idx="11">
                  <c:v>Campeche</c:v>
                </c:pt>
                <c:pt idx="12">
                  <c:v>Guanajuato</c:v>
                </c:pt>
                <c:pt idx="13">
                  <c:v>Durango</c:v>
                </c:pt>
                <c:pt idx="14">
                  <c:v>Querétaro</c:v>
                </c:pt>
                <c:pt idx="15">
                  <c:v>Jalisco</c:v>
                </c:pt>
                <c:pt idx="16">
                  <c:v>Nacional</c:v>
                </c:pt>
                <c:pt idx="17">
                  <c:v>Coahuila</c:v>
                </c:pt>
                <c:pt idx="18">
                  <c:v>Hidalgo</c:v>
                </c:pt>
                <c:pt idx="19">
                  <c:v>Quintana Roo</c:v>
                </c:pt>
                <c:pt idx="20">
                  <c:v>Ciudad de México</c:v>
                </c:pt>
                <c:pt idx="21">
                  <c:v>Tabasco</c:v>
                </c:pt>
                <c:pt idx="22">
                  <c:v>Yucatán</c:v>
                </c:pt>
                <c:pt idx="23">
                  <c:v>Chiapas</c:v>
                </c:pt>
                <c:pt idx="24">
                  <c:v>Aguascalientes</c:v>
                </c:pt>
                <c:pt idx="25">
                  <c:v>Baja California</c:v>
                </c:pt>
                <c:pt idx="26">
                  <c:v>Nuevo León</c:v>
                </c:pt>
                <c:pt idx="27">
                  <c:v>San Luis Potosí</c:v>
                </c:pt>
                <c:pt idx="28">
                  <c:v>Tamaulipas</c:v>
                </c:pt>
                <c:pt idx="29">
                  <c:v>Veracruz</c:v>
                </c:pt>
                <c:pt idx="30">
                  <c:v>Chihuahua</c:v>
                </c:pt>
                <c:pt idx="31">
                  <c:v>Tlaxcala</c:v>
                </c:pt>
                <c:pt idx="32">
                  <c:v>Colima</c:v>
                </c:pt>
              </c:strCache>
            </c:strRef>
          </c:cat>
          <c:val>
            <c:numRef>
              <c:f>'F63'!$B$6:$B$38</c:f>
              <c:numCache>
                <c:formatCode>0.0</c:formatCode>
                <c:ptCount val="33"/>
                <c:pt idx="0">
                  <c:v>-32.074035909279999</c:v>
                </c:pt>
                <c:pt idx="1">
                  <c:v>-25.956091328728998</c:v>
                </c:pt>
                <c:pt idx="2">
                  <c:v>-11.602843455886999</c:v>
                </c:pt>
                <c:pt idx="3">
                  <c:v>-10.941033331758</c:v>
                </c:pt>
                <c:pt idx="4">
                  <c:v>-10.236096879046</c:v>
                </c:pt>
                <c:pt idx="5">
                  <c:v>-10.010614191457</c:v>
                </c:pt>
                <c:pt idx="6">
                  <c:v>-8.1874938910600008</c:v>
                </c:pt>
                <c:pt idx="7">
                  <c:v>-6.842421262567</c:v>
                </c:pt>
                <c:pt idx="8">
                  <c:v>-6.6712316231699997</c:v>
                </c:pt>
                <c:pt idx="9">
                  <c:v>-6.6284599656239998</c:v>
                </c:pt>
                <c:pt idx="10">
                  <c:v>-6.622922829657</c:v>
                </c:pt>
                <c:pt idx="11">
                  <c:v>-5.7665181962609999</c:v>
                </c:pt>
                <c:pt idx="12">
                  <c:v>-5.1112051189700001</c:v>
                </c:pt>
                <c:pt idx="13">
                  <c:v>-4.8276702956830002</c:v>
                </c:pt>
                <c:pt idx="14">
                  <c:v>-3.7039471057300002</c:v>
                </c:pt>
                <c:pt idx="15">
                  <c:v>-3.0594983951820001</c:v>
                </c:pt>
                <c:pt idx="16">
                  <c:v>-3.0093387036119998</c:v>
                </c:pt>
                <c:pt idx="17">
                  <c:v>-2.755089041178</c:v>
                </c:pt>
                <c:pt idx="18">
                  <c:v>-2.6866320143150002</c:v>
                </c:pt>
                <c:pt idx="19">
                  <c:v>-2.1096079767020002</c:v>
                </c:pt>
                <c:pt idx="20">
                  <c:v>-1.340719540581</c:v>
                </c:pt>
                <c:pt idx="21">
                  <c:v>-0.76978637256500004</c:v>
                </c:pt>
                <c:pt idx="22">
                  <c:v>-0.49945401588100002</c:v>
                </c:pt>
                <c:pt idx="23">
                  <c:v>-0.35684133000700002</c:v>
                </c:pt>
                <c:pt idx="24">
                  <c:v>0.20128816269700001</c:v>
                </c:pt>
                <c:pt idx="25">
                  <c:v>0.88375554670300005</c:v>
                </c:pt>
                <c:pt idx="26">
                  <c:v>1.621106071189</c:v>
                </c:pt>
                <c:pt idx="27">
                  <c:v>1.7905291624349999</c:v>
                </c:pt>
                <c:pt idx="28">
                  <c:v>2.44215804259</c:v>
                </c:pt>
                <c:pt idx="29">
                  <c:v>2.4661290952370001</c:v>
                </c:pt>
                <c:pt idx="30">
                  <c:v>3.464841072609</c:v>
                </c:pt>
                <c:pt idx="31">
                  <c:v>11.314202838551999</c:v>
                </c:pt>
                <c:pt idx="32">
                  <c:v>43.387376321104</c:v>
                </c:pt>
              </c:numCache>
            </c:numRef>
          </c:val>
          <c:extLst>
            <c:ext xmlns:c16="http://schemas.microsoft.com/office/drawing/2014/chart" uri="{C3380CC4-5D6E-409C-BE32-E72D297353CC}">
              <c16:uniqueId val="{00000024-A458-4676-B2F1-80BF89F01B8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35B6-453A-A67B-D75B306BBFAC}"/>
              </c:ext>
            </c:extLst>
          </c:dPt>
          <c:dPt>
            <c:idx val="2"/>
            <c:invertIfNegative val="0"/>
            <c:bubble3D val="0"/>
            <c:spPr>
              <a:solidFill>
                <a:srgbClr val="95682B"/>
              </a:solidFill>
              <a:ln>
                <a:noFill/>
              </a:ln>
              <a:effectLst/>
            </c:spPr>
            <c:extLst>
              <c:ext xmlns:c16="http://schemas.microsoft.com/office/drawing/2014/chart" uri="{C3380CC4-5D6E-409C-BE32-E72D297353CC}">
                <c16:uniqueId val="{00000003-35B6-453A-A67B-D75B306BBFAC}"/>
              </c:ext>
            </c:extLst>
          </c:dPt>
          <c:dPt>
            <c:idx val="6"/>
            <c:invertIfNegative val="0"/>
            <c:bubble3D val="0"/>
            <c:spPr>
              <a:solidFill>
                <a:srgbClr val="FBBB27"/>
              </a:solidFill>
              <a:ln>
                <a:noFill/>
              </a:ln>
              <a:effectLst/>
            </c:spPr>
            <c:extLst>
              <c:ext xmlns:c16="http://schemas.microsoft.com/office/drawing/2014/chart" uri="{C3380CC4-5D6E-409C-BE32-E72D297353CC}">
                <c16:uniqueId val="{00000005-35B6-453A-A67B-D75B306BBFAC}"/>
              </c:ext>
            </c:extLst>
          </c:dPt>
          <c:dPt>
            <c:idx val="10"/>
            <c:invertIfNegative val="0"/>
            <c:bubble3D val="0"/>
            <c:spPr>
              <a:solidFill>
                <a:srgbClr val="FBBB27"/>
              </a:solidFill>
              <a:ln>
                <a:noFill/>
              </a:ln>
              <a:effectLst/>
            </c:spPr>
            <c:extLst>
              <c:ext xmlns:c16="http://schemas.microsoft.com/office/drawing/2014/chart" uri="{C3380CC4-5D6E-409C-BE32-E72D297353CC}">
                <c16:uniqueId val="{00000007-35B6-453A-A67B-D75B306BBFAC}"/>
              </c:ext>
            </c:extLst>
          </c:dPt>
          <c:dPt>
            <c:idx val="14"/>
            <c:invertIfNegative val="0"/>
            <c:bubble3D val="0"/>
            <c:spPr>
              <a:solidFill>
                <a:srgbClr val="FBBB27"/>
              </a:solidFill>
              <a:ln>
                <a:noFill/>
              </a:ln>
              <a:effectLst/>
            </c:spPr>
            <c:extLst>
              <c:ext xmlns:c16="http://schemas.microsoft.com/office/drawing/2014/chart" uri="{C3380CC4-5D6E-409C-BE32-E72D297353CC}">
                <c16:uniqueId val="{00000009-35B6-453A-A67B-D75B306BBFAC}"/>
              </c:ext>
            </c:extLst>
          </c:dPt>
          <c:dPt>
            <c:idx val="18"/>
            <c:invertIfNegative val="0"/>
            <c:bubble3D val="0"/>
            <c:spPr>
              <a:solidFill>
                <a:srgbClr val="FBBB27"/>
              </a:solidFill>
              <a:ln>
                <a:noFill/>
              </a:ln>
              <a:effectLst/>
            </c:spPr>
            <c:extLst>
              <c:ext xmlns:c16="http://schemas.microsoft.com/office/drawing/2014/chart" uri="{C3380CC4-5D6E-409C-BE32-E72D297353CC}">
                <c16:uniqueId val="{0000000B-35B6-453A-A67B-D75B306BBFAC}"/>
              </c:ext>
            </c:extLst>
          </c:dPt>
          <c:dPt>
            <c:idx val="22"/>
            <c:invertIfNegative val="0"/>
            <c:bubble3D val="0"/>
            <c:spPr>
              <a:solidFill>
                <a:srgbClr val="FBBB27"/>
              </a:solidFill>
              <a:ln>
                <a:noFill/>
              </a:ln>
              <a:effectLst/>
            </c:spPr>
            <c:extLst>
              <c:ext xmlns:c16="http://schemas.microsoft.com/office/drawing/2014/chart" uri="{C3380CC4-5D6E-409C-BE32-E72D297353CC}">
                <c16:uniqueId val="{0000000D-35B6-453A-A67B-D75B306BBFA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'F64'!$A$6:$A$8</c:f>
              <c:strCache>
                <c:ptCount val="3"/>
                <c:pt idx="0">
                  <c:v>Actividades secundarias</c:v>
                </c:pt>
                <c:pt idx="1">
                  <c:v>Industria de la construcción</c:v>
                </c:pt>
                <c:pt idx="2">
                  <c:v>Industrias manufactureras</c:v>
                </c:pt>
              </c:strCache>
            </c:strRef>
          </c:cat>
          <c:val>
            <c:numRef>
              <c:f>'F64'!$B$6:$B$8</c:f>
              <c:numCache>
                <c:formatCode>0.0</c:formatCode>
                <c:ptCount val="3"/>
                <c:pt idx="0">
                  <c:v>-3.1</c:v>
                </c:pt>
                <c:pt idx="1">
                  <c:v>-12</c:v>
                </c:pt>
                <c:pt idx="2">
                  <c:v>-0.6</c:v>
                </c:pt>
              </c:numCache>
            </c:numRef>
          </c:val>
          <c:extLst>
            <c:ext xmlns:c16="http://schemas.microsoft.com/office/drawing/2014/chart" uri="{C3380CC4-5D6E-409C-BE32-E72D297353CC}">
              <c16:uniqueId val="{0000000E-35B6-453A-A67B-D75B306BBFAC}"/>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'F65'!$C$5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2162-48A1-BDB0-170FBBCFC501}"/>
              </c:ext>
            </c:extLst>
          </c:dPt>
          <c:dPt>
            <c:idx val="21"/>
            <c:invertIfNegative val="0"/>
            <c:bubble3D val="0"/>
            <c:spPr>
              <a:solidFill>
                <a:srgbClr val="7C878E"/>
              </a:solidFill>
              <a:ln>
                <a:noFill/>
              </a:ln>
              <a:effectLst/>
            </c:spPr>
            <c:extLst>
              <c:ext xmlns:c16="http://schemas.microsoft.com/office/drawing/2014/chart" uri="{C3380CC4-5D6E-409C-BE32-E72D297353CC}">
                <c16:uniqueId val="{00000003-2162-48A1-BDB0-170FBBCFC501}"/>
              </c:ext>
            </c:extLst>
          </c:dPt>
          <c:dPt>
            <c:idx val="33"/>
            <c:invertIfNegative val="0"/>
            <c:bubble3D val="0"/>
            <c:spPr>
              <a:solidFill>
                <a:srgbClr val="7C878E"/>
              </a:solidFill>
              <a:ln>
                <a:noFill/>
              </a:ln>
              <a:effectLst/>
            </c:spPr>
            <c:extLst>
              <c:ext xmlns:c16="http://schemas.microsoft.com/office/drawing/2014/chart" uri="{C3380CC4-5D6E-409C-BE32-E72D297353CC}">
                <c16:uniqueId val="{00000005-2162-48A1-BDB0-170FBBCFC501}"/>
              </c:ext>
            </c:extLst>
          </c:dPt>
          <c:dPt>
            <c:idx val="45"/>
            <c:invertIfNegative val="0"/>
            <c:bubble3D val="0"/>
            <c:spPr>
              <a:solidFill>
                <a:srgbClr val="7C878E"/>
              </a:solidFill>
              <a:ln>
                <a:noFill/>
              </a:ln>
              <a:effectLst/>
            </c:spPr>
            <c:extLst>
              <c:ext xmlns:c16="http://schemas.microsoft.com/office/drawing/2014/chart" uri="{C3380CC4-5D6E-409C-BE32-E72D297353CC}">
                <c16:uniqueId val="{00000007-2162-48A1-BDB0-170FBBCFC501}"/>
              </c:ext>
            </c:extLst>
          </c:dPt>
          <c:dPt>
            <c:idx val="57"/>
            <c:invertIfNegative val="0"/>
            <c:bubble3D val="0"/>
            <c:spPr>
              <a:solidFill>
                <a:srgbClr val="7C878E"/>
              </a:solidFill>
              <a:ln>
                <a:noFill/>
              </a:ln>
              <a:effectLst/>
            </c:spPr>
            <c:extLst>
              <c:ext xmlns:c16="http://schemas.microsoft.com/office/drawing/2014/chart" uri="{C3380CC4-5D6E-409C-BE32-E72D297353CC}">
                <c16:uniqueId val="{00000009-2162-48A1-BDB0-170FBBCFC501}"/>
              </c:ext>
            </c:extLst>
          </c:dPt>
          <c:dPt>
            <c:idx val="69"/>
            <c:invertIfNegative val="0"/>
            <c:bubble3D val="0"/>
            <c:spPr>
              <a:solidFill>
                <a:srgbClr val="7C878E"/>
              </a:solidFill>
              <a:ln>
                <a:noFill/>
              </a:ln>
              <a:effectLst/>
            </c:spPr>
            <c:extLst>
              <c:ext xmlns:c16="http://schemas.microsoft.com/office/drawing/2014/chart" uri="{C3380CC4-5D6E-409C-BE32-E72D297353CC}">
                <c16:uniqueId val="{0000000B-2162-48A1-BDB0-170FBBCFC501}"/>
              </c:ext>
            </c:extLst>
          </c:dPt>
          <c:dPt>
            <c:idx val="81"/>
            <c:invertIfNegative val="0"/>
            <c:bubble3D val="0"/>
            <c:spPr>
              <a:solidFill>
                <a:srgbClr val="FBBB27"/>
              </a:solidFill>
              <a:ln>
                <a:noFill/>
              </a:ln>
              <a:effectLst/>
            </c:spPr>
            <c:extLst>
              <c:ext xmlns:c16="http://schemas.microsoft.com/office/drawing/2014/chart" uri="{C3380CC4-5D6E-409C-BE32-E72D297353CC}">
                <c16:uniqueId val="{0000000D-2162-48A1-BDB0-170FBBCFC501}"/>
              </c:ext>
            </c:extLst>
          </c:dPt>
          <c:cat>
            <c:multiLvlStrRef>
              <c:f>'F65'!$A$6:$B$87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'F65'!$C$6:$C$87</c:f>
              <c:numCache>
                <c:formatCode>0</c:formatCode>
                <c:ptCount val="82"/>
                <c:pt idx="0">
                  <c:v>-6.2961285361690003</c:v>
                </c:pt>
                <c:pt idx="1">
                  <c:v>10.629017580812</c:v>
                </c:pt>
                <c:pt idx="2">
                  <c:v>0.44092246032600002</c:v>
                </c:pt>
                <c:pt idx="3">
                  <c:v>5.5969815504330001</c:v>
                </c:pt>
                <c:pt idx="4">
                  <c:v>4.2953624998519997</c:v>
                </c:pt>
                <c:pt idx="5">
                  <c:v>-0.170769548853</c:v>
                </c:pt>
                <c:pt idx="6">
                  <c:v>-11.101236700303</c:v>
                </c:pt>
                <c:pt idx="7">
                  <c:v>-4.2010184385410003</c:v>
                </c:pt>
                <c:pt idx="8">
                  <c:v>-7.48693329498</c:v>
                </c:pt>
                <c:pt idx="9">
                  <c:v>2.8847711588229998</c:v>
                </c:pt>
                <c:pt idx="10">
                  <c:v>-4.3269170975789999</c:v>
                </c:pt>
                <c:pt idx="11">
                  <c:v>4.8124022495000002E-2</c:v>
                </c:pt>
                <c:pt idx="12">
                  <c:v>-9.9583285602579998</c:v>
                </c:pt>
                <c:pt idx="13">
                  <c:v>-11.972503428414999</c:v>
                </c:pt>
                <c:pt idx="14">
                  <c:v>-1.3336576457110001</c:v>
                </c:pt>
                <c:pt idx="15">
                  <c:v>-3.3790730467290002</c:v>
                </c:pt>
                <c:pt idx="16">
                  <c:v>0.435374529743</c:v>
                </c:pt>
                <c:pt idx="17">
                  <c:v>3.1200683529390001</c:v>
                </c:pt>
                <c:pt idx="18">
                  <c:v>-4.2102974564639997</c:v>
                </c:pt>
                <c:pt idx="19">
                  <c:v>-1.486203881222</c:v>
                </c:pt>
                <c:pt idx="20">
                  <c:v>-7.8924714717809996</c:v>
                </c:pt>
                <c:pt idx="21">
                  <c:v>1.1941423014570001</c:v>
                </c:pt>
                <c:pt idx="22">
                  <c:v>-4.2117089969270003</c:v>
                </c:pt>
                <c:pt idx="23">
                  <c:v>3.0243525773140001</c:v>
                </c:pt>
                <c:pt idx="24">
                  <c:v>8.2764668356800009</c:v>
                </c:pt>
                <c:pt idx="25">
                  <c:v>-3.8790986936010001</c:v>
                </c:pt>
                <c:pt idx="26">
                  <c:v>-0.84629219299799996</c:v>
                </c:pt>
                <c:pt idx="27">
                  <c:v>6.302970184896</c:v>
                </c:pt>
                <c:pt idx="28">
                  <c:v>6.3037588644950002</c:v>
                </c:pt>
                <c:pt idx="29">
                  <c:v>10.395513638323999</c:v>
                </c:pt>
                <c:pt idx="30">
                  <c:v>26.413196759121</c:v>
                </c:pt>
                <c:pt idx="31">
                  <c:v>22.733203763098</c:v>
                </c:pt>
                <c:pt idx="32">
                  <c:v>47.021853964967001</c:v>
                </c:pt>
                <c:pt idx="33">
                  <c:v>-1.913013779725</c:v>
                </c:pt>
                <c:pt idx="34">
                  <c:v>5.3436818614829997</c:v>
                </c:pt>
                <c:pt idx="35">
                  <c:v>3.8556083900389999</c:v>
                </c:pt>
                <c:pt idx="36">
                  <c:v>16.507993200807999</c:v>
                </c:pt>
                <c:pt idx="37">
                  <c:v>16.30731403559</c:v>
                </c:pt>
                <c:pt idx="38">
                  <c:v>9.6198725335489996</c:v>
                </c:pt>
                <c:pt idx="39">
                  <c:v>6.2424742694899997</c:v>
                </c:pt>
                <c:pt idx="40">
                  <c:v>4.707533232696</c:v>
                </c:pt>
                <c:pt idx="41">
                  <c:v>1.8014194440219999</c:v>
                </c:pt>
                <c:pt idx="42">
                  <c:v>-16.889298650716</c:v>
                </c:pt>
                <c:pt idx="43">
                  <c:v>-11.225187066714</c:v>
                </c:pt>
                <c:pt idx="44">
                  <c:v>-16.419455248215002</c:v>
                </c:pt>
                <c:pt idx="45">
                  <c:v>10.562485239378001</c:v>
                </c:pt>
                <c:pt idx="46">
                  <c:v>15.019314458843001</c:v>
                </c:pt>
                <c:pt idx="47">
                  <c:v>3.416009463105</c:v>
                </c:pt>
                <c:pt idx="48">
                  <c:v>5.8055201646630001</c:v>
                </c:pt>
                <c:pt idx="49">
                  <c:v>9.1519938748980003</c:v>
                </c:pt>
                <c:pt idx="50">
                  <c:v>14.145298131102001</c:v>
                </c:pt>
                <c:pt idx="51">
                  <c:v>-6.5632111874039998</c:v>
                </c:pt>
                <c:pt idx="52">
                  <c:v>6.2813743268150004</c:v>
                </c:pt>
                <c:pt idx="53">
                  <c:v>0.62864554474699996</c:v>
                </c:pt>
                <c:pt idx="54">
                  <c:v>3.5804298931659999</c:v>
                </c:pt>
                <c:pt idx="55">
                  <c:v>-1.145415186803</c:v>
                </c:pt>
                <c:pt idx="56">
                  <c:v>1.406201078936</c:v>
                </c:pt>
                <c:pt idx="57">
                  <c:v>-8.6332179221810001</c:v>
                </c:pt>
                <c:pt idx="58">
                  <c:v>-5.0278108723669996</c:v>
                </c:pt>
                <c:pt idx="59">
                  <c:v>7.862251285098</c:v>
                </c:pt>
                <c:pt idx="60">
                  <c:v>4.7511124523999998E-2</c:v>
                </c:pt>
                <c:pt idx="61">
                  <c:v>-7.1658471504419996</c:v>
                </c:pt>
                <c:pt idx="62">
                  <c:v>-10.469664203697</c:v>
                </c:pt>
                <c:pt idx="63">
                  <c:v>-5.4009927972930001</c:v>
                </c:pt>
                <c:pt idx="64">
                  <c:v>-12.993286841114999</c:v>
                </c:pt>
                <c:pt idx="65">
                  <c:v>-16.176372534113</c:v>
                </c:pt>
                <c:pt idx="66">
                  <c:v>2.2732640760040002</c:v>
                </c:pt>
                <c:pt idx="67">
                  <c:v>1.6892576472359999</c:v>
                </c:pt>
                <c:pt idx="68">
                  <c:v>-8.5451621101040001</c:v>
                </c:pt>
                <c:pt idx="69">
                  <c:v>7.4299887146890002</c:v>
                </c:pt>
                <c:pt idx="70">
                  <c:v>-9.5139174983759993</c:v>
                </c:pt>
                <c:pt idx="71">
                  <c:v>-4.1459529830679998</c:v>
                </c:pt>
                <c:pt idx="72">
                  <c:v>1.3656787214999999</c:v>
                </c:pt>
                <c:pt idx="73">
                  <c:v>-1.9720993008059999</c:v>
                </c:pt>
                <c:pt idx="74">
                  <c:v>-3.8622752954699999</c:v>
                </c:pt>
                <c:pt idx="75">
                  <c:v>-1.56032898817</c:v>
                </c:pt>
                <c:pt idx="76">
                  <c:v>-11.994217910543</c:v>
                </c:pt>
                <c:pt idx="77">
                  <c:v>-5.295842799451</c:v>
                </c:pt>
                <c:pt idx="78">
                  <c:v>-6.2589568991290001</c:v>
                </c:pt>
                <c:pt idx="79">
                  <c:v>-6.7280242460970001</c:v>
                </c:pt>
                <c:pt idx="80">
                  <c:v>-6.9525124083709997</c:v>
                </c:pt>
                <c:pt idx="81">
                  <c:v>-11.982292796471</c:v>
                </c:pt>
              </c:numCache>
            </c:numRef>
          </c:val>
          <c:extLst>
            <c:ext xmlns:c16="http://schemas.microsoft.com/office/drawing/2014/chart" uri="{C3380CC4-5D6E-409C-BE32-E72D297353CC}">
              <c16:uniqueId val="{0000000E-2162-48A1-BDB0-170FBBCFC50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'F65'!$D$5</c:f>
              <c:strCache>
                <c:ptCount val="1"/>
                <c:pt idx="0">
                  <c:v>Variación promedio</c:v>
                </c:pt>
              </c:strCache>
            </c:strRef>
          </c:tx>
          <c:spPr>
            <a:ln w="28575" cap="rnd">
              <a:solidFill>
                <a:srgbClr val="B69630"/>
              </a:solidFill>
              <a:round/>
            </a:ln>
            <a:effectLst/>
          </c:spPr>
          <c:marker>
            <c:symbol val="none"/>
          </c:marker>
          <c:cat>
            <c:multiLvlStrRef>
              <c:f>'F65'!$A$6:$B$87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'F65'!$D$6:$D$87</c:f>
              <c:numCache>
                <c:formatCode>0</c:formatCode>
                <c:ptCount val="82"/>
                <c:pt idx="0">
                  <c:v>1.2790609234127499</c:v>
                </c:pt>
                <c:pt idx="1">
                  <c:v>1.8967573079120801</c:v>
                </c:pt>
                <c:pt idx="2">
                  <c:v>0.99049867464550001</c:v>
                </c:pt>
                <c:pt idx="3">
                  <c:v>1.8018494034047501</c:v>
                </c:pt>
                <c:pt idx="4">
                  <c:v>1.81393402876508</c:v>
                </c:pt>
                <c:pt idx="5">
                  <c:v>1.9597066182559999</c:v>
                </c:pt>
                <c:pt idx="6">
                  <c:v>0.29465988791475001</c:v>
                </c:pt>
                <c:pt idx="7">
                  <c:v>-0.73841769501058296</c:v>
                </c:pt>
                <c:pt idx="8">
                  <c:v>-2.0101426710554202</c:v>
                </c:pt>
                <c:pt idx="9">
                  <c:v>-1.4131000991223299</c:v>
                </c:pt>
                <c:pt idx="10">
                  <c:v>-1.19299236002342</c:v>
                </c:pt>
                <c:pt idx="11">
                  <c:v>-0.80731869530699996</c:v>
                </c:pt>
                <c:pt idx="12">
                  <c:v>-1.11250203064775</c:v>
                </c:pt>
                <c:pt idx="13">
                  <c:v>-2.9959621147500002</c:v>
                </c:pt>
                <c:pt idx="14">
                  <c:v>-3.1438437902530798</c:v>
                </c:pt>
                <c:pt idx="15">
                  <c:v>-3.8918483400165802</c:v>
                </c:pt>
                <c:pt idx="16">
                  <c:v>-4.21351400419233</c:v>
                </c:pt>
                <c:pt idx="17">
                  <c:v>-3.9392775123763299</c:v>
                </c:pt>
                <c:pt idx="18">
                  <c:v>-3.3650325753897499</c:v>
                </c:pt>
                <c:pt idx="19">
                  <c:v>-3.1387980289464998</c:v>
                </c:pt>
                <c:pt idx="20">
                  <c:v>-3.1725928770132499</c:v>
                </c:pt>
                <c:pt idx="21">
                  <c:v>-3.3134786151270799</c:v>
                </c:pt>
                <c:pt idx="22">
                  <c:v>-3.3038779400727498</c:v>
                </c:pt>
                <c:pt idx="23">
                  <c:v>-3.0558588938378302</c:v>
                </c:pt>
                <c:pt idx="24">
                  <c:v>-1.536292610843</c:v>
                </c:pt>
                <c:pt idx="25">
                  <c:v>-0.86184221627516699</c:v>
                </c:pt>
                <c:pt idx="26">
                  <c:v>-0.82122842854908296</c:v>
                </c:pt>
                <c:pt idx="27">
                  <c:v>-1.43914925803332E-2</c:v>
                </c:pt>
                <c:pt idx="28">
                  <c:v>0.47464053531566702</c:v>
                </c:pt>
                <c:pt idx="29">
                  <c:v>1.0809276424310801</c:v>
                </c:pt>
                <c:pt idx="30">
                  <c:v>3.6328854937298298</c:v>
                </c:pt>
                <c:pt idx="31">
                  <c:v>5.65116946408983</c:v>
                </c:pt>
                <c:pt idx="32">
                  <c:v>10.227363250485499</c:v>
                </c:pt>
                <c:pt idx="33">
                  <c:v>9.9684335770536698</c:v>
                </c:pt>
                <c:pt idx="34">
                  <c:v>10.7647161485878</c:v>
                </c:pt>
                <c:pt idx="35">
                  <c:v>10.8339874663149</c:v>
                </c:pt>
                <c:pt idx="36">
                  <c:v>11.5199479967422</c:v>
                </c:pt>
                <c:pt idx="37">
                  <c:v>13.202149057508199</c:v>
                </c:pt>
                <c:pt idx="38">
                  <c:v>14.074329451387101</c:v>
                </c:pt>
                <c:pt idx="39">
                  <c:v>14.0692881251033</c:v>
                </c:pt>
                <c:pt idx="40">
                  <c:v>13.936269322453301</c:v>
                </c:pt>
                <c:pt idx="41">
                  <c:v>13.2200948062615</c:v>
                </c:pt>
                <c:pt idx="42">
                  <c:v>9.6115535221084194</c:v>
                </c:pt>
                <c:pt idx="43">
                  <c:v>6.7816876196240798</c:v>
                </c:pt>
                <c:pt idx="44">
                  <c:v>1.4949118518589199</c:v>
                </c:pt>
                <c:pt idx="45">
                  <c:v>2.5345367701175001</c:v>
                </c:pt>
                <c:pt idx="46">
                  <c:v>3.3408394865641702</c:v>
                </c:pt>
                <c:pt idx="47">
                  <c:v>3.3042062426530001</c:v>
                </c:pt>
                <c:pt idx="48">
                  <c:v>2.4123334896409201</c:v>
                </c:pt>
                <c:pt idx="49">
                  <c:v>1.8160568095832501</c:v>
                </c:pt>
                <c:pt idx="50">
                  <c:v>2.1931756093793302</c:v>
                </c:pt>
                <c:pt idx="51">
                  <c:v>1.1260351546381699</c:v>
                </c:pt>
                <c:pt idx="52">
                  <c:v>1.2571885791480799</c:v>
                </c:pt>
                <c:pt idx="53">
                  <c:v>1.15945742087517</c:v>
                </c:pt>
                <c:pt idx="54">
                  <c:v>2.8652681328653302</c:v>
                </c:pt>
                <c:pt idx="55">
                  <c:v>3.7052491228579201</c:v>
                </c:pt>
                <c:pt idx="56">
                  <c:v>5.1907204834538296</c:v>
                </c:pt>
                <c:pt idx="57">
                  <c:v>3.59107855332392</c:v>
                </c:pt>
                <c:pt idx="58">
                  <c:v>1.9204847757230801</c:v>
                </c:pt>
                <c:pt idx="59">
                  <c:v>2.29100492755583</c:v>
                </c:pt>
                <c:pt idx="60">
                  <c:v>1.81117084087758</c:v>
                </c:pt>
                <c:pt idx="61">
                  <c:v>0.45135075543258302</c:v>
                </c:pt>
                <c:pt idx="62">
                  <c:v>-1.59989610580067</c:v>
                </c:pt>
                <c:pt idx="63">
                  <c:v>-1.5030445732914199</c:v>
                </c:pt>
                <c:pt idx="64">
                  <c:v>-3.1092663372855802</c:v>
                </c:pt>
                <c:pt idx="65">
                  <c:v>-4.5096845105239201</c:v>
                </c:pt>
                <c:pt idx="66">
                  <c:v>-4.6186149952874196</c:v>
                </c:pt>
                <c:pt idx="67">
                  <c:v>-4.3823922591175002</c:v>
                </c:pt>
                <c:pt idx="68">
                  <c:v>-5.2116725248708304</c:v>
                </c:pt>
                <c:pt idx="69">
                  <c:v>-3.8730719717983302</c:v>
                </c:pt>
                <c:pt idx="70">
                  <c:v>-4.2469141906324204</c:v>
                </c:pt>
                <c:pt idx="71">
                  <c:v>-5.2475978796462499</c:v>
                </c:pt>
                <c:pt idx="72">
                  <c:v>-5.1377505798982499</c:v>
                </c:pt>
                <c:pt idx="73">
                  <c:v>-4.7049382590952504</c:v>
                </c:pt>
                <c:pt idx="74">
                  <c:v>-4.154322516743</c:v>
                </c:pt>
                <c:pt idx="75">
                  <c:v>-3.8342671993160802</c:v>
                </c:pt>
                <c:pt idx="76">
                  <c:v>-3.7510114551017502</c:v>
                </c:pt>
                <c:pt idx="77">
                  <c:v>-2.8443006438799201</c:v>
                </c:pt>
                <c:pt idx="78">
                  <c:v>-3.5553190584743302</c:v>
                </c:pt>
                <c:pt idx="79">
                  <c:v>-4.25675921625208</c:v>
                </c:pt>
                <c:pt idx="80">
                  <c:v>-4.1240384077743304</c:v>
                </c:pt>
                <c:pt idx="81">
                  <c:v>-5.7417285337043298</c:v>
                </c:pt>
              </c:numCache>
            </c:numRef>
          </c:val>
          <c:smooth val="0"/>
          <c:extLst>
            <c:ext xmlns:c16="http://schemas.microsoft.com/office/drawing/2014/chart" uri="{C3380CC4-5D6E-409C-BE32-E72D297353CC}">
              <c16:uniqueId val="{0000000F-2162-48A1-BDB0-170FBBCFC50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ED-40F3-8750-24F1CC22DB13}"/>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ED-40F3-8750-24F1CC22DB13}"/>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ED-40F3-8750-24F1CC22DB13}"/>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ED-40F3-8750-24F1CC22DB13}"/>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ED-40F3-8750-24F1CC22DB13}"/>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ED-40F3-8750-24F1CC22DB13}"/>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ED-40F3-8750-24F1CC22DB13}"/>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ED-40F3-8750-24F1CC22DB13}"/>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ED-40F3-8750-24F1CC22DB13}"/>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ED-40F3-8750-24F1CC22DB1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ED-40F3-8750-24F1CC22DB1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ED-40F3-8750-24F1CC22DB1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ED-40F3-8750-24F1CC22DB1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ED-40F3-8750-24F1CC22DB1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ED-40F3-8750-24F1CC22DB1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ED-40F3-8750-24F1CC22DB1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ED-40F3-8750-24F1CC22DB13}"/>
              </c:ext>
            </c:extLst>
          </c:dPt>
          <c:dPt>
            <c:idx val="17"/>
            <c:invertIfNegative val="0"/>
            <c:bubble3D val="0"/>
            <c:spPr>
              <a:solidFill>
                <a:srgbClr val="FBBB27"/>
              </a:solidFill>
              <a:ln>
                <a:noFill/>
              </a:ln>
              <a:effectLst/>
            </c:spPr>
            <c:extLst>
              <c:ext xmlns:c16="http://schemas.microsoft.com/office/drawing/2014/chart" uri="{C3380CC4-5D6E-409C-BE32-E72D297353CC}">
                <c16:uniqueId val="{00000023-53ED-40F3-8750-24F1CC22DB13}"/>
              </c:ext>
            </c:extLst>
          </c:dPt>
          <c:dPt>
            <c:idx val="18"/>
            <c:invertIfNegative val="0"/>
            <c:bubble3D val="0"/>
            <c:spPr>
              <a:solidFill>
                <a:srgbClr val="95682B"/>
              </a:solidFill>
              <a:ln>
                <a:noFill/>
              </a:ln>
              <a:effectLst/>
            </c:spPr>
            <c:extLst>
              <c:ext xmlns:c16="http://schemas.microsoft.com/office/drawing/2014/chart" uri="{C3380CC4-5D6E-409C-BE32-E72D297353CC}">
                <c16:uniqueId val="{00000025-53ED-40F3-8750-24F1CC22DB1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'F66'!$A$6:$A$38</c:f>
              <c:strCache>
                <c:ptCount val="33"/>
                <c:pt idx="0">
                  <c:v>Baja California Sur</c:v>
                </c:pt>
                <c:pt idx="1">
                  <c:v>Zacatecas</c:v>
                </c:pt>
                <c:pt idx="2">
                  <c:v>Durango</c:v>
                </c:pt>
                <c:pt idx="3">
                  <c:v>San Luis Potosí</c:v>
                </c:pt>
                <c:pt idx="4">
                  <c:v>Campeche</c:v>
                </c:pt>
                <c:pt idx="5">
                  <c:v>Chiapas</c:v>
                </c:pt>
                <c:pt idx="6">
                  <c:v>Estado de México</c:v>
                </c:pt>
                <c:pt idx="7">
                  <c:v>Querétaro</c:v>
                </c:pt>
                <c:pt idx="8">
                  <c:v>Michoacán</c:v>
                </c:pt>
                <c:pt idx="9">
                  <c:v>Morelos</c:v>
                </c:pt>
                <c:pt idx="10">
                  <c:v>Hidalgo</c:v>
                </c:pt>
                <c:pt idx="11">
                  <c:v>Coahuila</c:v>
                </c:pt>
                <c:pt idx="12">
                  <c:v>Oaxaca</c:v>
                </c:pt>
                <c:pt idx="13">
                  <c:v>Aguascalientes</c:v>
                </c:pt>
                <c:pt idx="14">
                  <c:v>Sinaloa</c:v>
                </c:pt>
                <c:pt idx="15">
                  <c:v>Guanajuato</c:v>
                </c:pt>
                <c:pt idx="16">
                  <c:v>Tabasco</c:v>
                </c:pt>
                <c:pt idx="17">
                  <c:v>Jalisco</c:v>
                </c:pt>
                <c:pt idx="18">
                  <c:v>Nacional</c:v>
                </c:pt>
                <c:pt idx="19">
                  <c:v>Guerrero</c:v>
                </c:pt>
                <c:pt idx="20">
                  <c:v>Sonora</c:v>
                </c:pt>
                <c:pt idx="21">
                  <c:v>Baja California</c:v>
                </c:pt>
                <c:pt idx="22">
                  <c:v>Tamaulipas</c:v>
                </c:pt>
                <c:pt idx="23">
                  <c:v>Quintana Roo</c:v>
                </c:pt>
                <c:pt idx="24">
                  <c:v>Veracruz</c:v>
                </c:pt>
                <c:pt idx="25">
                  <c:v>Yucatán</c:v>
                </c:pt>
                <c:pt idx="26">
                  <c:v>Ciudad de México</c:v>
                </c:pt>
                <c:pt idx="27">
                  <c:v>Nayarit</c:v>
                </c:pt>
                <c:pt idx="28">
                  <c:v>Nuevo León</c:v>
                </c:pt>
                <c:pt idx="29">
                  <c:v>Puebla</c:v>
                </c:pt>
                <c:pt idx="30">
                  <c:v>Chihuahua</c:v>
                </c:pt>
                <c:pt idx="31">
                  <c:v>Tlaxcala</c:v>
                </c:pt>
                <c:pt idx="32">
                  <c:v>Colima</c:v>
                </c:pt>
              </c:strCache>
            </c:strRef>
          </c:cat>
          <c:val>
            <c:numRef>
              <c:f>'F66'!$B$6:$B$38</c:f>
              <c:numCache>
                <c:formatCode>0.0</c:formatCode>
                <c:ptCount val="33"/>
                <c:pt idx="0">
                  <c:v>-39.454039998676997</c:v>
                </c:pt>
                <c:pt idx="1">
                  <c:v>-31.829252007697001</c:v>
                </c:pt>
                <c:pt idx="2">
                  <c:v>-27.478473232542999</c:v>
                </c:pt>
                <c:pt idx="3">
                  <c:v>-24.971325958337999</c:v>
                </c:pt>
                <c:pt idx="4">
                  <c:v>-23.068810468938</c:v>
                </c:pt>
                <c:pt idx="5">
                  <c:v>-22.484567025314998</c:v>
                </c:pt>
                <c:pt idx="6">
                  <c:v>-20.754326425449001</c:v>
                </c:pt>
                <c:pt idx="7">
                  <c:v>-19.856476018138999</c:v>
                </c:pt>
                <c:pt idx="8">
                  <c:v>-19.291318593442</c:v>
                </c:pt>
                <c:pt idx="9">
                  <c:v>-18.428243868631</c:v>
                </c:pt>
                <c:pt idx="10">
                  <c:v>-17.428534732715001</c:v>
                </c:pt>
                <c:pt idx="11">
                  <c:v>-16.458244047318001</c:v>
                </c:pt>
                <c:pt idx="12">
                  <c:v>-14.800174916256999</c:v>
                </c:pt>
                <c:pt idx="13">
                  <c:v>-13.903583366477999</c:v>
                </c:pt>
                <c:pt idx="14">
                  <c:v>-13.877081177812</c:v>
                </c:pt>
                <c:pt idx="15">
                  <c:v>-13.051065118373</c:v>
                </c:pt>
                <c:pt idx="16">
                  <c:v>-12.952907520161</c:v>
                </c:pt>
                <c:pt idx="17">
                  <c:v>-11.982292796471</c:v>
                </c:pt>
                <c:pt idx="18">
                  <c:v>-9.3210530740929993</c:v>
                </c:pt>
                <c:pt idx="19">
                  <c:v>-8.6018073270759992</c:v>
                </c:pt>
                <c:pt idx="20">
                  <c:v>-7.9044891033470002</c:v>
                </c:pt>
                <c:pt idx="21">
                  <c:v>-7.2455827993920003</c:v>
                </c:pt>
                <c:pt idx="22">
                  <c:v>-4.5549363821410003</c:v>
                </c:pt>
                <c:pt idx="23">
                  <c:v>-2.2239723127080002</c:v>
                </c:pt>
                <c:pt idx="24">
                  <c:v>-1.321325257412</c:v>
                </c:pt>
                <c:pt idx="25">
                  <c:v>-0.42214537329599999</c:v>
                </c:pt>
                <c:pt idx="26">
                  <c:v>0.58661534674000004</c:v>
                </c:pt>
                <c:pt idx="27">
                  <c:v>0.703604280681</c:v>
                </c:pt>
                <c:pt idx="28">
                  <c:v>4.1035950023029999</c:v>
                </c:pt>
                <c:pt idx="29">
                  <c:v>4.3484261436210003</c:v>
                </c:pt>
                <c:pt idx="30">
                  <c:v>10.802290376650999</c:v>
                </c:pt>
                <c:pt idx="31">
                  <c:v>41.375408918178998</c:v>
                </c:pt>
                <c:pt idx="32">
                  <c:v>70.987326735983999</c:v>
                </c:pt>
              </c:numCache>
            </c:numRef>
          </c:val>
          <c:extLst>
            <c:ext xmlns:c16="http://schemas.microsoft.com/office/drawing/2014/chart" uri="{C3380CC4-5D6E-409C-BE32-E72D297353CC}">
              <c16:uniqueId val="{00000026-53ED-40F3-8750-24F1CC22DB1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'F67'!$C$5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C95D-4A52-AB7C-D83E05B74DD6}"/>
              </c:ext>
            </c:extLst>
          </c:dPt>
          <c:dPt>
            <c:idx val="21"/>
            <c:invertIfNegative val="0"/>
            <c:bubble3D val="0"/>
            <c:spPr>
              <a:solidFill>
                <a:srgbClr val="7C878E"/>
              </a:solidFill>
              <a:ln>
                <a:noFill/>
              </a:ln>
              <a:effectLst/>
            </c:spPr>
            <c:extLst>
              <c:ext xmlns:c16="http://schemas.microsoft.com/office/drawing/2014/chart" uri="{C3380CC4-5D6E-409C-BE32-E72D297353CC}">
                <c16:uniqueId val="{00000003-C95D-4A52-AB7C-D83E05B74DD6}"/>
              </c:ext>
            </c:extLst>
          </c:dPt>
          <c:dPt>
            <c:idx val="33"/>
            <c:invertIfNegative val="0"/>
            <c:bubble3D val="0"/>
            <c:spPr>
              <a:solidFill>
                <a:srgbClr val="7C878E"/>
              </a:solidFill>
              <a:ln>
                <a:noFill/>
              </a:ln>
              <a:effectLst/>
            </c:spPr>
            <c:extLst>
              <c:ext xmlns:c16="http://schemas.microsoft.com/office/drawing/2014/chart" uri="{C3380CC4-5D6E-409C-BE32-E72D297353CC}">
                <c16:uniqueId val="{00000005-C95D-4A52-AB7C-D83E05B74DD6}"/>
              </c:ext>
            </c:extLst>
          </c:dPt>
          <c:dPt>
            <c:idx val="45"/>
            <c:invertIfNegative val="0"/>
            <c:bubble3D val="0"/>
            <c:spPr>
              <a:solidFill>
                <a:srgbClr val="7C878E"/>
              </a:solidFill>
              <a:ln>
                <a:noFill/>
              </a:ln>
              <a:effectLst/>
            </c:spPr>
            <c:extLst>
              <c:ext xmlns:c16="http://schemas.microsoft.com/office/drawing/2014/chart" uri="{C3380CC4-5D6E-409C-BE32-E72D297353CC}">
                <c16:uniqueId val="{00000007-C95D-4A52-AB7C-D83E05B74DD6}"/>
              </c:ext>
            </c:extLst>
          </c:dPt>
          <c:dPt>
            <c:idx val="57"/>
            <c:invertIfNegative val="0"/>
            <c:bubble3D val="0"/>
            <c:spPr>
              <a:solidFill>
                <a:srgbClr val="7C878E"/>
              </a:solidFill>
              <a:ln>
                <a:noFill/>
              </a:ln>
              <a:effectLst/>
            </c:spPr>
            <c:extLst>
              <c:ext xmlns:c16="http://schemas.microsoft.com/office/drawing/2014/chart" uri="{C3380CC4-5D6E-409C-BE32-E72D297353CC}">
                <c16:uniqueId val="{00000009-C95D-4A52-AB7C-D83E05B74DD6}"/>
              </c:ext>
            </c:extLst>
          </c:dPt>
          <c:dPt>
            <c:idx val="69"/>
            <c:invertIfNegative val="0"/>
            <c:bubble3D val="0"/>
            <c:spPr>
              <a:solidFill>
                <a:srgbClr val="7C878E"/>
              </a:solidFill>
              <a:ln>
                <a:noFill/>
              </a:ln>
              <a:effectLst/>
            </c:spPr>
            <c:extLst>
              <c:ext xmlns:c16="http://schemas.microsoft.com/office/drawing/2014/chart" uri="{C3380CC4-5D6E-409C-BE32-E72D297353CC}">
                <c16:uniqueId val="{0000000B-C95D-4A52-AB7C-D83E05B74DD6}"/>
              </c:ext>
            </c:extLst>
          </c:dPt>
          <c:dPt>
            <c:idx val="81"/>
            <c:invertIfNegative val="0"/>
            <c:bubble3D val="0"/>
            <c:spPr>
              <a:solidFill>
                <a:srgbClr val="FBBB27"/>
              </a:solidFill>
              <a:ln>
                <a:noFill/>
              </a:ln>
              <a:effectLst/>
            </c:spPr>
            <c:extLst>
              <c:ext xmlns:c16="http://schemas.microsoft.com/office/drawing/2014/chart" uri="{C3380CC4-5D6E-409C-BE32-E72D297353CC}">
                <c16:uniqueId val="{0000000D-C95D-4A52-AB7C-D83E05B74DD6}"/>
              </c:ext>
            </c:extLst>
          </c:dPt>
          <c:cat>
            <c:multiLvlStrRef>
              <c:f>'F67'!$A$6:$B$87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'F67'!$C$6:$C$87</c:f>
              <c:numCache>
                <c:formatCode>0</c:formatCode>
                <c:ptCount val="82"/>
                <c:pt idx="0">
                  <c:v>4.4290280608849999</c:v>
                </c:pt>
                <c:pt idx="1">
                  <c:v>0.14732669555</c:v>
                </c:pt>
                <c:pt idx="2">
                  <c:v>-5.2144493306550004</c:v>
                </c:pt>
                <c:pt idx="3">
                  <c:v>9.8962050721920001</c:v>
                </c:pt>
                <c:pt idx="4">
                  <c:v>-5.5420488061000001E-2</c:v>
                </c:pt>
                <c:pt idx="5">
                  <c:v>0.46642517115499998</c:v>
                </c:pt>
                <c:pt idx="6">
                  <c:v>8.5290575429729998</c:v>
                </c:pt>
                <c:pt idx="7">
                  <c:v>9.313526862002</c:v>
                </c:pt>
                <c:pt idx="8">
                  <c:v>8.5944171318289992</c:v>
                </c:pt>
                <c:pt idx="9">
                  <c:v>10.206744123737</c:v>
                </c:pt>
                <c:pt idx="10">
                  <c:v>8.302125180949</c:v>
                </c:pt>
                <c:pt idx="11">
                  <c:v>7.1806964931610002</c:v>
                </c:pt>
                <c:pt idx="12">
                  <c:v>13.206133373073</c:v>
                </c:pt>
                <c:pt idx="13">
                  <c:v>9.6273347437469994</c:v>
                </c:pt>
                <c:pt idx="14">
                  <c:v>14.607379855259</c:v>
                </c:pt>
                <c:pt idx="15">
                  <c:v>9.4496981595640008</c:v>
                </c:pt>
                <c:pt idx="16">
                  <c:v>17.346466344675999</c:v>
                </c:pt>
                <c:pt idx="17">
                  <c:v>14.228379327522999</c:v>
                </c:pt>
                <c:pt idx="18">
                  <c:v>10.403462143349</c:v>
                </c:pt>
                <c:pt idx="19">
                  <c:v>9.4407923218769998</c:v>
                </c:pt>
                <c:pt idx="20">
                  <c:v>9.0815043978850003</c:v>
                </c:pt>
                <c:pt idx="21">
                  <c:v>5.2693803733399998</c:v>
                </c:pt>
                <c:pt idx="22">
                  <c:v>9.5824729447520003</c:v>
                </c:pt>
                <c:pt idx="23">
                  <c:v>15.975617770135001</c:v>
                </c:pt>
                <c:pt idx="24">
                  <c:v>9.7082012259890007</c:v>
                </c:pt>
                <c:pt idx="25">
                  <c:v>10.196005965795001</c:v>
                </c:pt>
                <c:pt idx="26">
                  <c:v>6.6168699695060003</c:v>
                </c:pt>
                <c:pt idx="27">
                  <c:v>2.7682832601010001</c:v>
                </c:pt>
                <c:pt idx="28">
                  <c:v>1.6091529553E-2</c:v>
                </c:pt>
                <c:pt idx="29">
                  <c:v>5.3518642402600003</c:v>
                </c:pt>
                <c:pt idx="30">
                  <c:v>7.2284976016830003</c:v>
                </c:pt>
                <c:pt idx="31">
                  <c:v>3.6642198244970001</c:v>
                </c:pt>
                <c:pt idx="32">
                  <c:v>9.7234361181699995</c:v>
                </c:pt>
                <c:pt idx="33">
                  <c:v>5.3796360754099997</c:v>
                </c:pt>
                <c:pt idx="34">
                  <c:v>1.7799428135749999</c:v>
                </c:pt>
                <c:pt idx="35">
                  <c:v>4.1502858983850004</c:v>
                </c:pt>
                <c:pt idx="36">
                  <c:v>0.305948007016</c:v>
                </c:pt>
                <c:pt idx="37">
                  <c:v>6.1727514583590004</c:v>
                </c:pt>
                <c:pt idx="38">
                  <c:v>1.0215138316879999</c:v>
                </c:pt>
                <c:pt idx="39">
                  <c:v>8.5498381432859993</c:v>
                </c:pt>
                <c:pt idx="40">
                  <c:v>3.5478706891659999</c:v>
                </c:pt>
                <c:pt idx="41">
                  <c:v>4.9281459119750002</c:v>
                </c:pt>
                <c:pt idx="42">
                  <c:v>0.71190747080600003</c:v>
                </c:pt>
                <c:pt idx="43">
                  <c:v>4.2195892400580002</c:v>
                </c:pt>
                <c:pt idx="44">
                  <c:v>2.1840239415760001</c:v>
                </c:pt>
                <c:pt idx="45">
                  <c:v>-1.584049637179</c:v>
                </c:pt>
                <c:pt idx="46">
                  <c:v>0.65020299474200005</c:v>
                </c:pt>
                <c:pt idx="47">
                  <c:v>1.3195253899999999</c:v>
                </c:pt>
                <c:pt idx="48">
                  <c:v>0.71584000880200005</c:v>
                </c:pt>
                <c:pt idx="49">
                  <c:v>0.50690928302399996</c:v>
                </c:pt>
                <c:pt idx="50">
                  <c:v>5.2089222139059999</c:v>
                </c:pt>
                <c:pt idx="51">
                  <c:v>-3.3977005287559998</c:v>
                </c:pt>
                <c:pt idx="52">
                  <c:v>2.5573746238670001</c:v>
                </c:pt>
                <c:pt idx="53">
                  <c:v>5.4245393842649996</c:v>
                </c:pt>
                <c:pt idx="54">
                  <c:v>2.4875437678160002</c:v>
                </c:pt>
                <c:pt idx="55">
                  <c:v>4.5096990208429997</c:v>
                </c:pt>
                <c:pt idx="56">
                  <c:v>4.1183769777189996</c:v>
                </c:pt>
                <c:pt idx="57">
                  <c:v>1.4768566133750001</c:v>
                </c:pt>
                <c:pt idx="58">
                  <c:v>3.388002826473</c:v>
                </c:pt>
                <c:pt idx="59">
                  <c:v>4.5070814806569999</c:v>
                </c:pt>
                <c:pt idx="60">
                  <c:v>5.8102046398280001</c:v>
                </c:pt>
                <c:pt idx="61">
                  <c:v>5.0662052084729998</c:v>
                </c:pt>
                <c:pt idx="62">
                  <c:v>2.701077474036</c:v>
                </c:pt>
                <c:pt idx="63">
                  <c:v>8.3675845573960004</c:v>
                </c:pt>
                <c:pt idx="64">
                  <c:v>5.2593045575669999</c:v>
                </c:pt>
                <c:pt idx="65">
                  <c:v>1.0865483153990001</c:v>
                </c:pt>
                <c:pt idx="66">
                  <c:v>2.5799689337479998</c:v>
                </c:pt>
                <c:pt idx="67">
                  <c:v>2.2644532167859999</c:v>
                </c:pt>
                <c:pt idx="68">
                  <c:v>-0.333576206747</c:v>
                </c:pt>
                <c:pt idx="69">
                  <c:v>4.1681162006920003</c:v>
                </c:pt>
                <c:pt idx="70">
                  <c:v>2.4195528321889999</c:v>
                </c:pt>
                <c:pt idx="71">
                  <c:v>-5.3106117360949998</c:v>
                </c:pt>
                <c:pt idx="72">
                  <c:v>-1.717986932624</c:v>
                </c:pt>
                <c:pt idx="73">
                  <c:v>-0.20283571605600001</c:v>
                </c:pt>
                <c:pt idx="74">
                  <c:v>5.6900427625020003</c:v>
                </c:pt>
                <c:pt idx="75">
                  <c:v>1.1559742541360001</c:v>
                </c:pt>
                <c:pt idx="76">
                  <c:v>3.318178412225</c:v>
                </c:pt>
                <c:pt idx="77">
                  <c:v>-0.30287708741500002</c:v>
                </c:pt>
                <c:pt idx="78">
                  <c:v>0.94534363301900004</c:v>
                </c:pt>
                <c:pt idx="79">
                  <c:v>7.2461464113999993E-2</c:v>
                </c:pt>
                <c:pt idx="80">
                  <c:v>1.2466883516830001</c:v>
                </c:pt>
                <c:pt idx="81">
                  <c:v>-0.56896672500800005</c:v>
                </c:pt>
              </c:numCache>
            </c:numRef>
          </c:val>
          <c:extLst>
            <c:ext xmlns:c16="http://schemas.microsoft.com/office/drawing/2014/chart" uri="{C3380CC4-5D6E-409C-BE32-E72D297353CC}">
              <c16:uniqueId val="{0000000E-C95D-4A52-AB7C-D83E05B74DD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'F67'!$D$5</c:f>
              <c:strCache>
                <c:ptCount val="1"/>
                <c:pt idx="0">
                  <c:v>Variación promedio</c:v>
                </c:pt>
              </c:strCache>
            </c:strRef>
          </c:tx>
          <c:spPr>
            <a:ln w="28575" cap="rnd">
              <a:solidFill>
                <a:srgbClr val="B69630"/>
              </a:solidFill>
              <a:round/>
            </a:ln>
            <a:effectLst/>
          </c:spPr>
          <c:marker>
            <c:symbol val="none"/>
          </c:marker>
          <c:cat>
            <c:multiLvlStrRef>
              <c:f>'F67'!$A$6:$B$87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'F67'!$D$6:$D$87</c:f>
              <c:numCache>
                <c:formatCode>0</c:formatCode>
                <c:ptCount val="82"/>
                <c:pt idx="0">
                  <c:v>5.2094526236848298</c:v>
                </c:pt>
                <c:pt idx="1">
                  <c:v>4.7256919078874997</c:v>
                </c:pt>
                <c:pt idx="2">
                  <c:v>3.71474210703333</c:v>
                </c:pt>
                <c:pt idx="3">
                  <c:v>4.3221891764650797</c:v>
                </c:pt>
                <c:pt idx="4">
                  <c:v>3.6273656123332501</c:v>
                </c:pt>
                <c:pt idx="5">
                  <c:v>3.0266514088610799</c:v>
                </c:pt>
                <c:pt idx="6">
                  <c:v>2.9837528181415802</c:v>
                </c:pt>
                <c:pt idx="7">
                  <c:v>3.4603295054636698</c:v>
                </c:pt>
                <c:pt idx="8">
                  <c:v>4.14277498845592</c:v>
                </c:pt>
                <c:pt idx="9">
                  <c:v>4.49836958974275</c:v>
                </c:pt>
                <c:pt idx="10">
                  <c:v>4.9058396414976704</c:v>
                </c:pt>
                <c:pt idx="11">
                  <c:v>5.1496402096430796</c:v>
                </c:pt>
                <c:pt idx="12">
                  <c:v>5.8810656523254199</c:v>
                </c:pt>
                <c:pt idx="13">
                  <c:v>6.6710663230084997</c:v>
                </c:pt>
                <c:pt idx="14">
                  <c:v>8.3228854218346697</c:v>
                </c:pt>
                <c:pt idx="15">
                  <c:v>8.2856765124489993</c:v>
                </c:pt>
                <c:pt idx="16">
                  <c:v>9.7358337485104194</c:v>
                </c:pt>
                <c:pt idx="17">
                  <c:v>10.882663261541101</c:v>
                </c:pt>
                <c:pt idx="18">
                  <c:v>11.0388636449057</c:v>
                </c:pt>
                <c:pt idx="19">
                  <c:v>11.049469099895299</c:v>
                </c:pt>
                <c:pt idx="20">
                  <c:v>11.0900597054</c:v>
                </c:pt>
                <c:pt idx="21">
                  <c:v>10.6786127262002</c:v>
                </c:pt>
                <c:pt idx="22">
                  <c:v>10.785308373183801</c:v>
                </c:pt>
                <c:pt idx="23">
                  <c:v>11.5182184795983</c:v>
                </c:pt>
                <c:pt idx="24">
                  <c:v>11.226724134008</c:v>
                </c:pt>
                <c:pt idx="25">
                  <c:v>11.274113402512</c:v>
                </c:pt>
                <c:pt idx="26">
                  <c:v>10.6082375786992</c:v>
                </c:pt>
                <c:pt idx="27">
                  <c:v>10.051453003743999</c:v>
                </c:pt>
                <c:pt idx="28">
                  <c:v>8.6072551024837498</c:v>
                </c:pt>
                <c:pt idx="29">
                  <c:v>7.8675455118785003</c:v>
                </c:pt>
                <c:pt idx="30">
                  <c:v>7.6029651334063297</c:v>
                </c:pt>
                <c:pt idx="31">
                  <c:v>7.1215840919579998</c:v>
                </c:pt>
                <c:pt idx="32">
                  <c:v>7.1750784019817502</c:v>
                </c:pt>
                <c:pt idx="33">
                  <c:v>7.1842663771542501</c:v>
                </c:pt>
                <c:pt idx="34">
                  <c:v>6.5340555328895</c:v>
                </c:pt>
                <c:pt idx="35">
                  <c:v>5.5486112102436698</c:v>
                </c:pt>
                <c:pt idx="36">
                  <c:v>4.7650901086625801</c:v>
                </c:pt>
                <c:pt idx="37">
                  <c:v>4.4298188997095798</c:v>
                </c:pt>
                <c:pt idx="38">
                  <c:v>3.9635392215580798</c:v>
                </c:pt>
                <c:pt idx="39">
                  <c:v>4.4453354618235004</c:v>
                </c:pt>
                <c:pt idx="40">
                  <c:v>4.7396503917912503</c:v>
                </c:pt>
                <c:pt idx="41">
                  <c:v>4.7043405311008302</c:v>
                </c:pt>
                <c:pt idx="42">
                  <c:v>4.1612913535277496</c:v>
                </c:pt>
                <c:pt idx="43">
                  <c:v>4.2075721381578299</c:v>
                </c:pt>
                <c:pt idx="44">
                  <c:v>3.5792877901083302</c:v>
                </c:pt>
                <c:pt idx="45">
                  <c:v>2.99898064739258</c:v>
                </c:pt>
                <c:pt idx="46">
                  <c:v>2.9048356624898299</c:v>
                </c:pt>
                <c:pt idx="47">
                  <c:v>2.6689389534577499</c:v>
                </c:pt>
                <c:pt idx="48">
                  <c:v>2.70309662027325</c:v>
                </c:pt>
                <c:pt idx="49">
                  <c:v>2.2309431056619999</c:v>
                </c:pt>
                <c:pt idx="50">
                  <c:v>2.5798938041801698</c:v>
                </c:pt>
                <c:pt idx="51">
                  <c:v>1.58426558151</c:v>
                </c:pt>
                <c:pt idx="52">
                  <c:v>1.5017242427350801</c:v>
                </c:pt>
                <c:pt idx="53">
                  <c:v>1.54309036542592</c:v>
                </c:pt>
                <c:pt idx="54">
                  <c:v>1.69106005684342</c:v>
                </c:pt>
                <c:pt idx="55">
                  <c:v>1.7152358719088301</c:v>
                </c:pt>
                <c:pt idx="56">
                  <c:v>1.87643195825408</c:v>
                </c:pt>
                <c:pt idx="57">
                  <c:v>2.13150747913358</c:v>
                </c:pt>
                <c:pt idx="58">
                  <c:v>2.3596574651111699</c:v>
                </c:pt>
                <c:pt idx="59">
                  <c:v>2.6252871393325798</c:v>
                </c:pt>
                <c:pt idx="60">
                  <c:v>3.0498175252514201</c:v>
                </c:pt>
                <c:pt idx="61">
                  <c:v>3.4297588523721698</c:v>
                </c:pt>
                <c:pt idx="62">
                  <c:v>3.2207717907163298</c:v>
                </c:pt>
                <c:pt idx="63">
                  <c:v>4.2012122145623296</c:v>
                </c:pt>
                <c:pt idx="64">
                  <c:v>4.4263730423706704</c:v>
                </c:pt>
                <c:pt idx="65">
                  <c:v>4.0648737866318303</c:v>
                </c:pt>
                <c:pt idx="66">
                  <c:v>4.0725758837928296</c:v>
                </c:pt>
                <c:pt idx="67">
                  <c:v>3.88547206678808</c:v>
                </c:pt>
                <c:pt idx="68">
                  <c:v>3.5144759680825799</c:v>
                </c:pt>
                <c:pt idx="69">
                  <c:v>3.7387476003589999</c:v>
                </c:pt>
                <c:pt idx="70">
                  <c:v>3.6580434341686701</c:v>
                </c:pt>
                <c:pt idx="71">
                  <c:v>2.8399023327726698</c:v>
                </c:pt>
                <c:pt idx="72">
                  <c:v>2.2125530350683298</c:v>
                </c:pt>
                <c:pt idx="73">
                  <c:v>1.77346629135758</c:v>
                </c:pt>
                <c:pt idx="74">
                  <c:v>2.0225467320630801</c:v>
                </c:pt>
                <c:pt idx="75">
                  <c:v>1.4215792067914199</c:v>
                </c:pt>
                <c:pt idx="76">
                  <c:v>1.25981869467958</c:v>
                </c:pt>
                <c:pt idx="77">
                  <c:v>1.14403324444508</c:v>
                </c:pt>
                <c:pt idx="78">
                  <c:v>1.0078144693843301</c:v>
                </c:pt>
                <c:pt idx="79">
                  <c:v>0.82514848999500001</c:v>
                </c:pt>
                <c:pt idx="80">
                  <c:v>0.95683720319749999</c:v>
                </c:pt>
                <c:pt idx="81">
                  <c:v>0.56208029272250004</c:v>
                </c:pt>
              </c:numCache>
            </c:numRef>
          </c:val>
          <c:smooth val="0"/>
          <c:extLst>
            <c:ext xmlns:c16="http://schemas.microsoft.com/office/drawing/2014/chart" uri="{C3380CC4-5D6E-409C-BE32-E72D297353CC}">
              <c16:uniqueId val="{0000000F-C95D-4A52-AB7C-D83E05B74DD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0B-4D5C-AD78-09FB3344E611}"/>
              </c:ext>
            </c:extLst>
          </c:dPt>
          <c:dPt>
            <c:idx val="1"/>
            <c:invertIfNegative val="0"/>
            <c:bubble3D val="0"/>
            <c:spPr>
              <a:solidFill>
                <a:srgbClr val="7C878E"/>
              </a:solidFill>
              <a:ln>
                <a:noFill/>
              </a:ln>
              <a:effectLst/>
            </c:spPr>
            <c:extLst>
              <c:ext xmlns:c16="http://schemas.microsoft.com/office/drawing/2014/chart" uri="{C3380CC4-5D6E-409C-BE32-E72D297353CC}">
                <c16:uniqueId val="{00000003-DF0B-4D5C-AD78-09FB3344E611}"/>
              </c:ext>
            </c:extLst>
          </c:dPt>
          <c:dPt>
            <c:idx val="2"/>
            <c:invertIfNegative val="0"/>
            <c:bubble3D val="0"/>
            <c:spPr>
              <a:solidFill>
                <a:srgbClr val="7C878E"/>
              </a:solidFill>
              <a:ln>
                <a:noFill/>
              </a:ln>
              <a:effectLst/>
            </c:spPr>
            <c:extLst>
              <c:ext xmlns:c16="http://schemas.microsoft.com/office/drawing/2014/chart" uri="{C3380CC4-5D6E-409C-BE32-E72D297353CC}">
                <c16:uniqueId val="{00000005-DF0B-4D5C-AD78-09FB3344E611}"/>
              </c:ext>
            </c:extLst>
          </c:dPt>
          <c:dPt>
            <c:idx val="3"/>
            <c:invertIfNegative val="0"/>
            <c:bubble3D val="0"/>
            <c:spPr>
              <a:solidFill>
                <a:srgbClr val="7C878E"/>
              </a:solidFill>
              <a:ln>
                <a:noFill/>
              </a:ln>
              <a:effectLst/>
            </c:spPr>
            <c:extLst>
              <c:ext xmlns:c16="http://schemas.microsoft.com/office/drawing/2014/chart" uri="{C3380CC4-5D6E-409C-BE32-E72D297353CC}">
                <c16:uniqueId val="{00000007-DF0B-4D5C-AD78-09FB3344E611}"/>
              </c:ext>
            </c:extLst>
          </c:dPt>
          <c:dPt>
            <c:idx val="4"/>
            <c:invertIfNegative val="0"/>
            <c:bubble3D val="0"/>
            <c:spPr>
              <a:solidFill>
                <a:srgbClr val="7C878E"/>
              </a:solidFill>
              <a:ln>
                <a:noFill/>
              </a:ln>
              <a:effectLst/>
            </c:spPr>
            <c:extLst>
              <c:ext xmlns:c16="http://schemas.microsoft.com/office/drawing/2014/chart" uri="{C3380CC4-5D6E-409C-BE32-E72D297353CC}">
                <c16:uniqueId val="{00000009-DF0B-4D5C-AD78-09FB3344E611}"/>
              </c:ext>
            </c:extLst>
          </c:dPt>
          <c:dPt>
            <c:idx val="5"/>
            <c:invertIfNegative val="0"/>
            <c:bubble3D val="0"/>
            <c:spPr>
              <a:solidFill>
                <a:srgbClr val="7C878E"/>
              </a:solidFill>
              <a:ln>
                <a:noFill/>
              </a:ln>
              <a:effectLst/>
            </c:spPr>
            <c:extLst>
              <c:ext xmlns:c16="http://schemas.microsoft.com/office/drawing/2014/chart" uri="{C3380CC4-5D6E-409C-BE32-E72D297353CC}">
                <c16:uniqueId val="{0000000B-DF0B-4D5C-AD78-09FB3344E611}"/>
              </c:ext>
            </c:extLst>
          </c:dPt>
          <c:dPt>
            <c:idx val="6"/>
            <c:invertIfNegative val="0"/>
            <c:bubble3D val="0"/>
            <c:spPr>
              <a:solidFill>
                <a:srgbClr val="7C878E"/>
              </a:solidFill>
              <a:ln>
                <a:noFill/>
              </a:ln>
              <a:effectLst/>
            </c:spPr>
            <c:extLst>
              <c:ext xmlns:c16="http://schemas.microsoft.com/office/drawing/2014/chart" uri="{C3380CC4-5D6E-409C-BE32-E72D297353CC}">
                <c16:uniqueId val="{0000000D-DF0B-4D5C-AD78-09FB3344E611}"/>
              </c:ext>
            </c:extLst>
          </c:dPt>
          <c:dPt>
            <c:idx val="7"/>
            <c:invertIfNegative val="0"/>
            <c:bubble3D val="0"/>
            <c:spPr>
              <a:solidFill>
                <a:srgbClr val="7C878E"/>
              </a:solidFill>
              <a:ln>
                <a:noFill/>
              </a:ln>
              <a:effectLst/>
            </c:spPr>
            <c:extLst>
              <c:ext xmlns:c16="http://schemas.microsoft.com/office/drawing/2014/chart" uri="{C3380CC4-5D6E-409C-BE32-E72D297353CC}">
                <c16:uniqueId val="{0000000F-DF0B-4D5C-AD78-09FB3344E611}"/>
              </c:ext>
            </c:extLst>
          </c:dPt>
          <c:dPt>
            <c:idx val="8"/>
            <c:invertIfNegative val="0"/>
            <c:bubble3D val="0"/>
            <c:spPr>
              <a:solidFill>
                <a:srgbClr val="7C878E"/>
              </a:solidFill>
              <a:ln>
                <a:noFill/>
              </a:ln>
              <a:effectLst/>
            </c:spPr>
            <c:extLst>
              <c:ext xmlns:c16="http://schemas.microsoft.com/office/drawing/2014/chart" uri="{C3380CC4-5D6E-409C-BE32-E72D297353CC}">
                <c16:uniqueId val="{00000011-DF0B-4D5C-AD78-09FB3344E611}"/>
              </c:ext>
            </c:extLst>
          </c:dPt>
          <c:dPt>
            <c:idx val="9"/>
            <c:invertIfNegative val="0"/>
            <c:bubble3D val="0"/>
            <c:spPr>
              <a:solidFill>
                <a:srgbClr val="7C878E"/>
              </a:solidFill>
              <a:ln>
                <a:noFill/>
              </a:ln>
              <a:effectLst/>
            </c:spPr>
            <c:extLst>
              <c:ext xmlns:c16="http://schemas.microsoft.com/office/drawing/2014/chart" uri="{C3380CC4-5D6E-409C-BE32-E72D297353CC}">
                <c16:uniqueId val="{00000013-DF0B-4D5C-AD78-09FB3344E61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F0B-4D5C-AD78-09FB3344E61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F0B-4D5C-AD78-09FB3344E611}"/>
              </c:ext>
            </c:extLst>
          </c:dPt>
          <c:dPt>
            <c:idx val="12"/>
            <c:invertIfNegative val="0"/>
            <c:bubble3D val="0"/>
            <c:spPr>
              <a:solidFill>
                <a:srgbClr val="95682B"/>
              </a:solidFill>
              <a:ln>
                <a:noFill/>
              </a:ln>
              <a:effectLst/>
            </c:spPr>
            <c:extLst>
              <c:ext xmlns:c16="http://schemas.microsoft.com/office/drawing/2014/chart" uri="{C3380CC4-5D6E-409C-BE32-E72D297353CC}">
                <c16:uniqueId val="{00000019-DF0B-4D5C-AD78-09FB3344E61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F0B-4D5C-AD78-09FB3344E611}"/>
              </c:ext>
            </c:extLst>
          </c:dPt>
          <c:dPt>
            <c:idx val="14"/>
            <c:invertIfNegative val="0"/>
            <c:bubble3D val="0"/>
            <c:spPr>
              <a:solidFill>
                <a:srgbClr val="FBBB27"/>
              </a:solidFill>
              <a:ln>
                <a:noFill/>
              </a:ln>
              <a:effectLst/>
            </c:spPr>
            <c:extLst>
              <c:ext xmlns:c16="http://schemas.microsoft.com/office/drawing/2014/chart" uri="{C3380CC4-5D6E-409C-BE32-E72D297353CC}">
                <c16:uniqueId val="{0000001D-DF0B-4D5C-AD78-09FB3344E61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F0B-4D5C-AD78-09FB3344E61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F0B-4D5C-AD78-09FB3344E61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F0B-4D5C-AD78-09FB3344E61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'F68'!$A$6:$A$38</c:f>
              <c:strCache>
                <c:ptCount val="33"/>
                <c:pt idx="0">
                  <c:v>Sonora</c:v>
                </c:pt>
                <c:pt idx="1">
                  <c:v>Puebla</c:v>
                </c:pt>
                <c:pt idx="2">
                  <c:v>Quintana Roo</c:v>
                </c:pt>
                <c:pt idx="3">
                  <c:v>Guerrero</c:v>
                </c:pt>
                <c:pt idx="4">
                  <c:v>Morelos</c:v>
                </c:pt>
                <c:pt idx="5">
                  <c:v>Zacatecas</c:v>
                </c:pt>
                <c:pt idx="6">
                  <c:v>Estado de México</c:v>
                </c:pt>
                <c:pt idx="7">
                  <c:v>Oaxaca</c:v>
                </c:pt>
                <c:pt idx="8">
                  <c:v>Ciudad de México</c:v>
                </c:pt>
                <c:pt idx="9">
                  <c:v>Yucatán</c:v>
                </c:pt>
                <c:pt idx="10">
                  <c:v>Guanajuato</c:v>
                </c:pt>
                <c:pt idx="11">
                  <c:v>Querétaro</c:v>
                </c:pt>
                <c:pt idx="12">
                  <c:v>Nacional</c:v>
                </c:pt>
                <c:pt idx="13">
                  <c:v>Michoacán</c:v>
                </c:pt>
                <c:pt idx="14">
                  <c:v>Jalisco</c:v>
                </c:pt>
                <c:pt idx="15">
                  <c:v>Nuevo León</c:v>
                </c:pt>
                <c:pt idx="16">
                  <c:v>Coahuila</c:v>
                </c:pt>
                <c:pt idx="17">
                  <c:v>Nayarit</c:v>
                </c:pt>
                <c:pt idx="18">
                  <c:v>Tlaxcala</c:v>
                </c:pt>
                <c:pt idx="19">
                  <c:v>Colima</c:v>
                </c:pt>
                <c:pt idx="20">
                  <c:v>Hidalgo</c:v>
                </c:pt>
                <c:pt idx="21">
                  <c:v>Sinaloa</c:v>
                </c:pt>
                <c:pt idx="22">
                  <c:v>Tamaulipas</c:v>
                </c:pt>
                <c:pt idx="23">
                  <c:v>Chiapas</c:v>
                </c:pt>
                <c:pt idx="24">
                  <c:v>Chihuahua</c:v>
                </c:pt>
                <c:pt idx="25">
                  <c:v>Baja California</c:v>
                </c:pt>
                <c:pt idx="26">
                  <c:v>Veracruz</c:v>
                </c:pt>
                <c:pt idx="27">
                  <c:v>Baja California Sur</c:v>
                </c:pt>
                <c:pt idx="28">
                  <c:v>Aguascalientes</c:v>
                </c:pt>
                <c:pt idx="29">
                  <c:v>Tabasco</c:v>
                </c:pt>
                <c:pt idx="30">
                  <c:v>San Luis Potosí</c:v>
                </c:pt>
                <c:pt idx="31">
                  <c:v>Durango</c:v>
                </c:pt>
                <c:pt idx="32">
                  <c:v>Campeche</c:v>
                </c:pt>
              </c:strCache>
            </c:strRef>
          </c:cat>
          <c:val>
            <c:numRef>
              <c:f>'F68'!$B$6:$B$38</c:f>
              <c:numCache>
                <c:formatCode>0.0</c:formatCode>
                <c:ptCount val="33"/>
                <c:pt idx="0">
                  <c:v>-20.455024038325</c:v>
                </c:pt>
                <c:pt idx="1">
                  <c:v>-8.7396945299320006</c:v>
                </c:pt>
                <c:pt idx="2">
                  <c:v>-7.4479230895780004</c:v>
                </c:pt>
                <c:pt idx="3">
                  <c:v>-7.2660803333489996</c:v>
                </c:pt>
                <c:pt idx="4">
                  <c:v>-7.145609913366</c:v>
                </c:pt>
                <c:pt idx="5">
                  <c:v>-4.8502520065089998</c:v>
                </c:pt>
                <c:pt idx="6">
                  <c:v>-4.5079500143290003</c:v>
                </c:pt>
                <c:pt idx="7">
                  <c:v>-3.3352786704919999</c:v>
                </c:pt>
                <c:pt idx="8">
                  <c:v>-2.828458938642</c:v>
                </c:pt>
                <c:pt idx="9">
                  <c:v>-2.5206673833290001</c:v>
                </c:pt>
                <c:pt idx="10">
                  <c:v>-2.4260505067059999</c:v>
                </c:pt>
                <c:pt idx="11">
                  <c:v>-1.330703878874</c:v>
                </c:pt>
                <c:pt idx="12">
                  <c:v>-1.278511776455</c:v>
                </c:pt>
                <c:pt idx="13">
                  <c:v>-1.1523344736429999</c:v>
                </c:pt>
                <c:pt idx="14">
                  <c:v>-0.56896672500800005</c:v>
                </c:pt>
                <c:pt idx="15">
                  <c:v>-0.53546264771300001</c:v>
                </c:pt>
                <c:pt idx="16">
                  <c:v>-9.8488592686000007E-2</c:v>
                </c:pt>
                <c:pt idx="17">
                  <c:v>-6.5245235560999995E-2</c:v>
                </c:pt>
                <c:pt idx="18">
                  <c:v>8.4822047237000001E-2</c:v>
                </c:pt>
                <c:pt idx="19">
                  <c:v>0.235771878731</c:v>
                </c:pt>
                <c:pt idx="20">
                  <c:v>0.574545328513</c:v>
                </c:pt>
                <c:pt idx="21">
                  <c:v>2.3089375431689998</c:v>
                </c:pt>
                <c:pt idx="22">
                  <c:v>2.3490563401819999</c:v>
                </c:pt>
                <c:pt idx="23">
                  <c:v>2.5744586568750001</c:v>
                </c:pt>
                <c:pt idx="24">
                  <c:v>2.8679655805199999</c:v>
                </c:pt>
                <c:pt idx="25">
                  <c:v>3.468707435347</c:v>
                </c:pt>
                <c:pt idx="26">
                  <c:v>3.7740667911969998</c:v>
                </c:pt>
                <c:pt idx="27">
                  <c:v>4.9802470098639997</c:v>
                </c:pt>
                <c:pt idx="28">
                  <c:v>5.1136552139070002</c:v>
                </c:pt>
                <c:pt idx="29">
                  <c:v>6.2372596673569998</c:v>
                </c:pt>
                <c:pt idx="30">
                  <c:v>7.8821979395069999</c:v>
                </c:pt>
                <c:pt idx="31">
                  <c:v>11.823988898248</c:v>
                </c:pt>
                <c:pt idx="32">
                  <c:v>13.448718622572001</c:v>
                </c:pt>
              </c:numCache>
            </c:numRef>
          </c:val>
          <c:extLst>
            <c:ext xmlns:c16="http://schemas.microsoft.com/office/drawing/2014/chart" uri="{C3380CC4-5D6E-409C-BE32-E72D297353CC}">
              <c16:uniqueId val="{00000024-DF0B-4D5C-AD78-09FB3344E61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29E3-4DF2-BF40-EB12096927F3}"/>
              </c:ext>
            </c:extLst>
          </c:dPt>
          <c:dPt>
            <c:idx val="13"/>
            <c:invertIfNegative val="0"/>
            <c:bubble3D val="0"/>
            <c:spPr>
              <a:solidFill>
                <a:srgbClr val="FBBB27"/>
              </a:solidFill>
              <a:ln>
                <a:noFill/>
              </a:ln>
              <a:effectLst/>
            </c:spPr>
            <c:extLst>
              <c:ext xmlns:c16="http://schemas.microsoft.com/office/drawing/2014/chart" uri="{C3380CC4-5D6E-409C-BE32-E72D297353CC}">
                <c16:uniqueId val="{00000003-29E3-4DF2-BF40-EB12096927F3}"/>
              </c:ext>
            </c:extLst>
          </c:dPt>
          <c:dLbls>
            <c:dLbl>
              <c:idx val="0"/>
              <c:delete val="1"/>
              <c:extLst>
                <c:ext xmlns:c15="http://schemas.microsoft.com/office/drawing/2012/chart" uri="{CE6537A1-D6FC-4f65-9D91-7224C49458BB}"/>
                <c:ext xmlns:c16="http://schemas.microsoft.com/office/drawing/2014/chart" uri="{C3380CC4-5D6E-409C-BE32-E72D297353CC}">
                  <c16:uniqueId val="{00000004-29E3-4DF2-BF40-EB12096927F3}"/>
                </c:ext>
              </c:extLst>
            </c:dLbl>
            <c:dLbl>
              <c:idx val="1"/>
              <c:delete val="1"/>
              <c:extLst>
                <c:ext xmlns:c15="http://schemas.microsoft.com/office/drawing/2012/chart" uri="{CE6537A1-D6FC-4f65-9D91-7224C49458BB}"/>
                <c:ext xmlns:c16="http://schemas.microsoft.com/office/drawing/2014/chart" uri="{C3380CC4-5D6E-409C-BE32-E72D297353CC}">
                  <c16:uniqueId val="{00000005-29E3-4DF2-BF40-EB12096927F3}"/>
                </c:ext>
              </c:extLst>
            </c:dLbl>
            <c:dLbl>
              <c:idx val="2"/>
              <c:delete val="1"/>
              <c:extLst>
                <c:ext xmlns:c15="http://schemas.microsoft.com/office/drawing/2012/chart" uri="{CE6537A1-D6FC-4f65-9D91-7224C49458BB}"/>
                <c:ext xmlns:c16="http://schemas.microsoft.com/office/drawing/2014/chart" uri="{C3380CC4-5D6E-409C-BE32-E72D297353CC}">
                  <c16:uniqueId val="{00000006-29E3-4DF2-BF40-EB12096927F3}"/>
                </c:ext>
              </c:extLst>
            </c:dLbl>
            <c:dLbl>
              <c:idx val="3"/>
              <c:delete val="1"/>
              <c:extLst>
                <c:ext xmlns:c15="http://schemas.microsoft.com/office/drawing/2012/chart" uri="{CE6537A1-D6FC-4f65-9D91-7224C49458BB}"/>
                <c:ext xmlns:c16="http://schemas.microsoft.com/office/drawing/2014/chart" uri="{C3380CC4-5D6E-409C-BE32-E72D297353CC}">
                  <c16:uniqueId val="{00000007-29E3-4DF2-BF40-EB12096927F3}"/>
                </c:ext>
              </c:extLst>
            </c:dLbl>
            <c:dLbl>
              <c:idx val="4"/>
              <c:delete val="1"/>
              <c:extLst>
                <c:ext xmlns:c15="http://schemas.microsoft.com/office/drawing/2012/chart" uri="{CE6537A1-D6FC-4f65-9D91-7224C49458BB}"/>
                <c:ext xmlns:c16="http://schemas.microsoft.com/office/drawing/2014/chart" uri="{C3380CC4-5D6E-409C-BE32-E72D297353CC}">
                  <c16:uniqueId val="{00000008-29E3-4DF2-BF40-EB12096927F3}"/>
                </c:ext>
              </c:extLst>
            </c:dLbl>
            <c:dLbl>
              <c:idx val="5"/>
              <c:delete val="1"/>
              <c:extLst>
                <c:ext xmlns:c15="http://schemas.microsoft.com/office/drawing/2012/chart" uri="{CE6537A1-D6FC-4f65-9D91-7224C49458BB}"/>
                <c:ext xmlns:c16="http://schemas.microsoft.com/office/drawing/2014/chart" uri="{C3380CC4-5D6E-409C-BE32-E72D297353CC}">
                  <c16:uniqueId val="{00000009-29E3-4DF2-BF40-EB12096927F3}"/>
                </c:ext>
              </c:extLst>
            </c:dLbl>
            <c:dLbl>
              <c:idx val="6"/>
              <c:delete val="1"/>
              <c:extLst>
                <c:ext xmlns:c15="http://schemas.microsoft.com/office/drawing/2012/chart" uri="{CE6537A1-D6FC-4f65-9D91-7224C49458BB}"/>
                <c:ext xmlns:c16="http://schemas.microsoft.com/office/drawing/2014/chart" uri="{C3380CC4-5D6E-409C-BE32-E72D297353CC}">
                  <c16:uniqueId val="{00000001-29E3-4DF2-BF40-EB12096927F3}"/>
                </c:ext>
              </c:extLst>
            </c:dLbl>
            <c:dLbl>
              <c:idx val="7"/>
              <c:delete val="1"/>
              <c:extLst>
                <c:ext xmlns:c15="http://schemas.microsoft.com/office/drawing/2012/chart" uri="{CE6537A1-D6FC-4f65-9D91-7224C49458BB}"/>
                <c:ext xmlns:c16="http://schemas.microsoft.com/office/drawing/2014/chart" uri="{C3380CC4-5D6E-409C-BE32-E72D297353CC}">
                  <c16:uniqueId val="{0000000A-29E3-4DF2-BF40-EB12096927F3}"/>
                </c:ext>
              </c:extLst>
            </c:dLbl>
            <c:dLbl>
              <c:idx val="8"/>
              <c:delete val="1"/>
              <c:extLst>
                <c:ext xmlns:c15="http://schemas.microsoft.com/office/drawing/2012/chart" uri="{CE6537A1-D6FC-4f65-9D91-7224C49458BB}"/>
                <c:ext xmlns:c16="http://schemas.microsoft.com/office/drawing/2014/chart" uri="{C3380CC4-5D6E-409C-BE32-E72D297353CC}">
                  <c16:uniqueId val="{0000000B-29E3-4DF2-BF40-EB12096927F3}"/>
                </c:ext>
              </c:extLst>
            </c:dLbl>
            <c:dLbl>
              <c:idx val="9"/>
              <c:delete val="1"/>
              <c:extLst>
                <c:ext xmlns:c15="http://schemas.microsoft.com/office/drawing/2012/chart" uri="{CE6537A1-D6FC-4f65-9D91-7224C49458BB}"/>
                <c:ext xmlns:c16="http://schemas.microsoft.com/office/drawing/2014/chart" uri="{C3380CC4-5D6E-409C-BE32-E72D297353CC}">
                  <c16:uniqueId val="{0000000C-29E3-4DF2-BF40-EB12096927F3}"/>
                </c:ext>
              </c:extLst>
            </c:dLbl>
            <c:dLbl>
              <c:idx val="10"/>
              <c:delete val="1"/>
              <c:extLst>
                <c:ext xmlns:c15="http://schemas.microsoft.com/office/drawing/2012/chart" uri="{CE6537A1-D6FC-4f65-9D91-7224C49458BB}"/>
                <c:ext xmlns:c16="http://schemas.microsoft.com/office/drawing/2014/chart" uri="{C3380CC4-5D6E-409C-BE32-E72D297353CC}">
                  <c16:uniqueId val="{0000000D-29E3-4DF2-BF40-EB12096927F3}"/>
                </c:ext>
              </c:extLst>
            </c:dLbl>
            <c:dLbl>
              <c:idx val="11"/>
              <c:delete val="1"/>
              <c:extLst>
                <c:ext xmlns:c15="http://schemas.microsoft.com/office/drawing/2012/chart" uri="{CE6537A1-D6FC-4f65-9D91-7224C49458BB}"/>
                <c:ext xmlns:c16="http://schemas.microsoft.com/office/drawing/2014/chart" uri="{C3380CC4-5D6E-409C-BE32-E72D297353CC}">
                  <c16:uniqueId val="{0000000E-29E3-4DF2-BF40-EB12096927F3}"/>
                </c:ext>
              </c:extLst>
            </c:dLbl>
            <c:dLbl>
              <c:idx val="12"/>
              <c:delete val="1"/>
              <c:extLst>
                <c:ext xmlns:c15="http://schemas.microsoft.com/office/drawing/2012/chart" uri="{CE6537A1-D6FC-4f65-9D91-7224C49458BB}"/>
                <c:ext xmlns:c16="http://schemas.microsoft.com/office/drawing/2014/chart" uri="{C3380CC4-5D6E-409C-BE32-E72D297353CC}">
                  <c16:uniqueId val="{0000000F-29E3-4DF2-BF40-EB1209692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'F69'!$A$6:$A$19</c:f>
              <c:strCache>
                <c:ptCount val="14"/>
                <c:pt idx="0">
                  <c:v>2006/12</c:v>
                </c:pt>
                <c:pt idx="1">
                  <c:v>2007/12</c:v>
                </c:pt>
                <c:pt idx="2">
                  <c:v>2008/12</c:v>
                </c:pt>
                <c:pt idx="3">
                  <c:v>2009/12</c:v>
                </c:pt>
                <c:pt idx="4">
                  <c:v>2010/12</c:v>
                </c:pt>
                <c:pt idx="5">
                  <c:v>2011/12</c:v>
                </c:pt>
                <c:pt idx="6">
                  <c:v>2012/12</c:v>
                </c:pt>
                <c:pt idx="7">
                  <c:v>2013/12</c:v>
                </c:pt>
                <c:pt idx="8">
                  <c:v>2014/12</c:v>
                </c:pt>
                <c:pt idx="9">
                  <c:v>2015/12</c:v>
                </c:pt>
                <c:pt idx="10">
                  <c:v>2016/12</c:v>
                </c:pt>
                <c:pt idx="11">
                  <c:v>2017/12</c:v>
                </c:pt>
                <c:pt idx="12">
                  <c:v>2018/12</c:v>
                </c:pt>
                <c:pt idx="13">
                  <c:v>2019/12</c:v>
                </c:pt>
              </c:strCache>
            </c:strRef>
          </c:cat>
          <c:val>
            <c:numRef>
              <c:f>'F69'!$B$6:$B$19</c:f>
              <c:numCache>
                <c:formatCode>#,##0</c:formatCode>
                <c:ptCount val="14"/>
                <c:pt idx="0">
                  <c:v>3614</c:v>
                </c:pt>
                <c:pt idx="1">
                  <c:v>4226</c:v>
                </c:pt>
                <c:pt idx="2">
                  <c:v>2927</c:v>
                </c:pt>
                <c:pt idx="3">
                  <c:v>2129</c:v>
                </c:pt>
                <c:pt idx="4">
                  <c:v>2444</c:v>
                </c:pt>
                <c:pt idx="5">
                  <c:v>2547</c:v>
                </c:pt>
                <c:pt idx="6">
                  <c:v>2707</c:v>
                </c:pt>
                <c:pt idx="7">
                  <c:v>2407</c:v>
                </c:pt>
                <c:pt idx="8">
                  <c:v>2322</c:v>
                </c:pt>
                <c:pt idx="9">
                  <c:v>2032</c:v>
                </c:pt>
                <c:pt idx="10">
                  <c:v>2284</c:v>
                </c:pt>
                <c:pt idx="11">
                  <c:v>2739</c:v>
                </c:pt>
                <c:pt idx="12">
                  <c:v>2804</c:v>
                </c:pt>
                <c:pt idx="13">
                  <c:v>1931</c:v>
                </c:pt>
              </c:numCache>
            </c:numRef>
          </c:val>
          <c:extLst>
            <c:ext xmlns:c16="http://schemas.microsoft.com/office/drawing/2014/chart" uri="{C3380CC4-5D6E-409C-BE32-E72D297353CC}">
              <c16:uniqueId val="{00000010-29E3-4DF2-BF40-EB12096927F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'F70'!$C$5</c:f>
              <c:strCache>
                <c:ptCount val="1"/>
                <c:pt idx="0">
                  <c:v>Valor de la producción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0EF2-4BB7-BCFF-748A813FC3FD}"/>
              </c:ext>
            </c:extLst>
          </c:dPt>
          <c:dPt>
            <c:idx val="23"/>
            <c:invertIfNegative val="0"/>
            <c:bubble3D val="0"/>
            <c:spPr>
              <a:solidFill>
                <a:srgbClr val="7C878E"/>
              </a:solidFill>
              <a:ln>
                <a:noFill/>
              </a:ln>
              <a:effectLst/>
            </c:spPr>
            <c:extLst>
              <c:ext xmlns:c16="http://schemas.microsoft.com/office/drawing/2014/chart" uri="{C3380CC4-5D6E-409C-BE32-E72D297353CC}">
                <c16:uniqueId val="{00000003-0EF2-4BB7-BCFF-748A813FC3FD}"/>
              </c:ext>
            </c:extLst>
          </c:dPt>
          <c:dPt>
            <c:idx val="35"/>
            <c:invertIfNegative val="0"/>
            <c:bubble3D val="0"/>
            <c:spPr>
              <a:solidFill>
                <a:srgbClr val="7C878E"/>
              </a:solidFill>
              <a:ln>
                <a:noFill/>
              </a:ln>
              <a:effectLst/>
            </c:spPr>
            <c:extLst>
              <c:ext xmlns:c16="http://schemas.microsoft.com/office/drawing/2014/chart" uri="{C3380CC4-5D6E-409C-BE32-E72D297353CC}">
                <c16:uniqueId val="{00000005-0EF2-4BB7-BCFF-748A813FC3FD}"/>
              </c:ext>
            </c:extLst>
          </c:dPt>
          <c:dPt>
            <c:idx val="47"/>
            <c:invertIfNegative val="0"/>
            <c:bubble3D val="0"/>
            <c:spPr>
              <a:solidFill>
                <a:srgbClr val="7C878E"/>
              </a:solidFill>
              <a:ln>
                <a:noFill/>
              </a:ln>
              <a:effectLst/>
            </c:spPr>
            <c:extLst>
              <c:ext xmlns:c16="http://schemas.microsoft.com/office/drawing/2014/chart" uri="{C3380CC4-5D6E-409C-BE32-E72D297353CC}">
                <c16:uniqueId val="{00000007-0EF2-4BB7-BCFF-748A813FC3FD}"/>
              </c:ext>
            </c:extLst>
          </c:dPt>
          <c:dPt>
            <c:idx val="59"/>
            <c:invertIfNegative val="0"/>
            <c:bubble3D val="0"/>
            <c:spPr>
              <a:solidFill>
                <a:srgbClr val="7C878E"/>
              </a:solidFill>
              <a:ln>
                <a:noFill/>
              </a:ln>
              <a:effectLst/>
            </c:spPr>
            <c:extLst>
              <c:ext xmlns:c16="http://schemas.microsoft.com/office/drawing/2014/chart" uri="{C3380CC4-5D6E-409C-BE32-E72D297353CC}">
                <c16:uniqueId val="{00000009-0EF2-4BB7-BCFF-748A813FC3FD}"/>
              </c:ext>
            </c:extLst>
          </c:dPt>
          <c:dPt>
            <c:idx val="71"/>
            <c:invertIfNegative val="0"/>
            <c:bubble3D val="0"/>
            <c:spPr>
              <a:solidFill>
                <a:srgbClr val="7C878E"/>
              </a:solidFill>
              <a:ln>
                <a:noFill/>
              </a:ln>
              <a:effectLst/>
            </c:spPr>
            <c:extLst>
              <c:ext xmlns:c16="http://schemas.microsoft.com/office/drawing/2014/chart" uri="{C3380CC4-5D6E-409C-BE32-E72D297353CC}">
                <c16:uniqueId val="{0000000B-0EF2-4BB7-BCFF-748A813FC3FD}"/>
              </c:ext>
            </c:extLst>
          </c:dPt>
          <c:dPt>
            <c:idx val="83"/>
            <c:invertIfNegative val="0"/>
            <c:bubble3D val="0"/>
            <c:spPr>
              <a:solidFill>
                <a:srgbClr val="FBBB27"/>
              </a:solidFill>
              <a:ln>
                <a:noFill/>
              </a:ln>
              <a:effectLst/>
            </c:spPr>
            <c:extLst>
              <c:ext xmlns:c16="http://schemas.microsoft.com/office/drawing/2014/chart" uri="{C3380CC4-5D6E-409C-BE32-E72D297353CC}">
                <c16:uniqueId val="{0000000D-0EF2-4BB7-BCFF-748A813FC3FD}"/>
              </c:ext>
            </c:extLst>
          </c:dPt>
          <c:cat>
            <c:multiLvlStrRef>
              <c:f>'F70'!$A$6:$B$89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'F70'!$C$6:$C$89</c:f>
              <c:numCache>
                <c:formatCode>#,##0</c:formatCode>
                <c:ptCount val="84"/>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1934</c:v>
                </c:pt>
                <c:pt idx="61">
                  <c:v>1841</c:v>
                </c:pt>
                <c:pt idx="62">
                  <c:v>2015</c:v>
                </c:pt>
                <c:pt idx="63">
                  <c:v>1960</c:v>
                </c:pt>
                <c:pt idx="64">
                  <c:v>2496</c:v>
                </c:pt>
                <c:pt idx="65">
                  <c:v>2083</c:v>
                </c:pt>
                <c:pt idx="66">
                  <c:v>2384</c:v>
                </c:pt>
                <c:pt idx="67">
                  <c:v>2830</c:v>
                </c:pt>
                <c:pt idx="68">
                  <c:v>1910</c:v>
                </c:pt>
                <c:pt idx="69">
                  <c:v>2292</c:v>
                </c:pt>
                <c:pt idx="70">
                  <c:v>1740</c:v>
                </c:pt>
                <c:pt idx="71">
                  <c:v>2804</c:v>
                </c:pt>
                <c:pt idx="72">
                  <c:v>1818</c:v>
                </c:pt>
                <c:pt idx="73">
                  <c:v>1746</c:v>
                </c:pt>
                <c:pt idx="74">
                  <c:v>2002</c:v>
                </c:pt>
                <c:pt idx="75">
                  <c:v>1741</c:v>
                </c:pt>
                <c:pt idx="76">
                  <c:v>1806</c:v>
                </c:pt>
                <c:pt idx="77">
                  <c:v>1785</c:v>
                </c:pt>
                <c:pt idx="78">
                  <c:v>1772</c:v>
                </c:pt>
                <c:pt idx="79">
                  <c:v>1901</c:v>
                </c:pt>
                <c:pt idx="80">
                  <c:v>1860</c:v>
                </c:pt>
                <c:pt idx="81">
                  <c:v>1935</c:v>
                </c:pt>
                <c:pt idx="82">
                  <c:v>1904</c:v>
                </c:pt>
                <c:pt idx="83">
                  <c:v>1931</c:v>
                </c:pt>
              </c:numCache>
            </c:numRef>
          </c:val>
          <c:extLst>
            <c:ext xmlns:c16="http://schemas.microsoft.com/office/drawing/2014/chart" uri="{C3380CC4-5D6E-409C-BE32-E72D297353CC}">
              <c16:uniqueId val="{0000000E-0EF2-4BB7-BCFF-748A813FC3F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'F70'!$D$5</c:f>
              <c:strCache>
                <c:ptCount val="1"/>
                <c:pt idx="0">
                  <c:v>Promedio</c:v>
                </c:pt>
              </c:strCache>
            </c:strRef>
          </c:tx>
          <c:spPr>
            <a:ln w="28575" cap="rnd">
              <a:solidFill>
                <a:srgbClr val="B69630"/>
              </a:solidFill>
              <a:round/>
            </a:ln>
            <a:effectLst/>
          </c:spPr>
          <c:marker>
            <c:symbol val="none"/>
          </c:marker>
          <c:cat>
            <c:multiLvlStrRef>
              <c:f>'F70'!$A$6:$B$89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'F70'!$D$6:$D$89</c:f>
              <c:numCache>
                <c:formatCode>#,##0</c:formatCode>
                <c:ptCount val="84"/>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2351</c:v>
                </c:pt>
                <c:pt idx="61">
                  <c:v>2322</c:v>
                </c:pt>
                <c:pt idx="62">
                  <c:v>2304</c:v>
                </c:pt>
                <c:pt idx="63">
                  <c:v>2259</c:v>
                </c:pt>
                <c:pt idx="64">
                  <c:v>2246</c:v>
                </c:pt>
                <c:pt idx="65">
                  <c:v>2181</c:v>
                </c:pt>
                <c:pt idx="66">
                  <c:v>2204</c:v>
                </c:pt>
                <c:pt idx="67">
                  <c:v>2245</c:v>
                </c:pt>
                <c:pt idx="68">
                  <c:v>2226</c:v>
                </c:pt>
                <c:pt idx="69">
                  <c:v>2223</c:v>
                </c:pt>
                <c:pt idx="70">
                  <c:v>2185</c:v>
                </c:pt>
                <c:pt idx="71">
                  <c:v>2191</c:v>
                </c:pt>
                <c:pt idx="72">
                  <c:v>2181</c:v>
                </c:pt>
                <c:pt idx="73">
                  <c:v>2173</c:v>
                </c:pt>
                <c:pt idx="74">
                  <c:v>2172</c:v>
                </c:pt>
                <c:pt idx="75">
                  <c:v>2154</c:v>
                </c:pt>
                <c:pt idx="76">
                  <c:v>2096</c:v>
                </c:pt>
                <c:pt idx="77">
                  <c:v>2072</c:v>
                </c:pt>
                <c:pt idx="78">
                  <c:v>2021</c:v>
                </c:pt>
                <c:pt idx="79">
                  <c:v>1943</c:v>
                </c:pt>
                <c:pt idx="80">
                  <c:v>1939</c:v>
                </c:pt>
                <c:pt idx="81">
                  <c:v>1909</c:v>
                </c:pt>
                <c:pt idx="82">
                  <c:v>1923</c:v>
                </c:pt>
                <c:pt idx="83">
                  <c:v>1850</c:v>
                </c:pt>
              </c:numCache>
            </c:numRef>
          </c:val>
          <c:smooth val="0"/>
          <c:extLst>
            <c:ext xmlns:c16="http://schemas.microsoft.com/office/drawing/2014/chart" uri="{C3380CC4-5D6E-409C-BE32-E72D297353CC}">
              <c16:uniqueId val="{0000000F-0EF2-4BB7-BCFF-748A813FC3F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'F71'!$C$5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C2FC-4C06-8CD9-4D758C55DB9F}"/>
              </c:ext>
            </c:extLst>
          </c:dPt>
          <c:dPt>
            <c:idx val="23"/>
            <c:invertIfNegative val="0"/>
            <c:bubble3D val="0"/>
            <c:spPr>
              <a:solidFill>
                <a:srgbClr val="7C878E"/>
              </a:solidFill>
              <a:ln>
                <a:noFill/>
              </a:ln>
              <a:effectLst/>
            </c:spPr>
            <c:extLst>
              <c:ext xmlns:c16="http://schemas.microsoft.com/office/drawing/2014/chart" uri="{C3380CC4-5D6E-409C-BE32-E72D297353CC}">
                <c16:uniqueId val="{00000003-C2FC-4C06-8CD9-4D758C55DB9F}"/>
              </c:ext>
            </c:extLst>
          </c:dPt>
          <c:dPt>
            <c:idx val="35"/>
            <c:invertIfNegative val="0"/>
            <c:bubble3D val="0"/>
            <c:spPr>
              <a:solidFill>
                <a:srgbClr val="7C878E"/>
              </a:solidFill>
              <a:ln>
                <a:noFill/>
              </a:ln>
              <a:effectLst/>
            </c:spPr>
            <c:extLst>
              <c:ext xmlns:c16="http://schemas.microsoft.com/office/drawing/2014/chart" uri="{C3380CC4-5D6E-409C-BE32-E72D297353CC}">
                <c16:uniqueId val="{00000005-C2FC-4C06-8CD9-4D758C55DB9F}"/>
              </c:ext>
            </c:extLst>
          </c:dPt>
          <c:dPt>
            <c:idx val="47"/>
            <c:invertIfNegative val="0"/>
            <c:bubble3D val="0"/>
            <c:spPr>
              <a:solidFill>
                <a:srgbClr val="7C878E"/>
              </a:solidFill>
              <a:ln>
                <a:noFill/>
              </a:ln>
              <a:effectLst/>
            </c:spPr>
            <c:extLst>
              <c:ext xmlns:c16="http://schemas.microsoft.com/office/drawing/2014/chart" uri="{C3380CC4-5D6E-409C-BE32-E72D297353CC}">
                <c16:uniqueId val="{00000007-C2FC-4C06-8CD9-4D758C55DB9F}"/>
              </c:ext>
            </c:extLst>
          </c:dPt>
          <c:dPt>
            <c:idx val="59"/>
            <c:invertIfNegative val="0"/>
            <c:bubble3D val="0"/>
            <c:spPr>
              <a:solidFill>
                <a:srgbClr val="7C878E"/>
              </a:solidFill>
              <a:ln>
                <a:noFill/>
              </a:ln>
              <a:effectLst/>
            </c:spPr>
            <c:extLst>
              <c:ext xmlns:c16="http://schemas.microsoft.com/office/drawing/2014/chart" uri="{C3380CC4-5D6E-409C-BE32-E72D297353CC}">
                <c16:uniqueId val="{00000009-C2FC-4C06-8CD9-4D758C55DB9F}"/>
              </c:ext>
            </c:extLst>
          </c:dPt>
          <c:dPt>
            <c:idx val="71"/>
            <c:invertIfNegative val="0"/>
            <c:bubble3D val="0"/>
            <c:spPr>
              <a:solidFill>
                <a:srgbClr val="7C878E"/>
              </a:solidFill>
              <a:ln>
                <a:noFill/>
              </a:ln>
              <a:effectLst/>
            </c:spPr>
            <c:extLst>
              <c:ext xmlns:c16="http://schemas.microsoft.com/office/drawing/2014/chart" uri="{C3380CC4-5D6E-409C-BE32-E72D297353CC}">
                <c16:uniqueId val="{0000000B-C2FC-4C06-8CD9-4D758C55DB9F}"/>
              </c:ext>
            </c:extLst>
          </c:dPt>
          <c:dPt>
            <c:idx val="83"/>
            <c:invertIfNegative val="0"/>
            <c:bubble3D val="0"/>
            <c:spPr>
              <a:solidFill>
                <a:srgbClr val="FBBB27"/>
              </a:solidFill>
              <a:ln>
                <a:noFill/>
              </a:ln>
              <a:effectLst/>
            </c:spPr>
            <c:extLst>
              <c:ext xmlns:c16="http://schemas.microsoft.com/office/drawing/2014/chart" uri="{C3380CC4-5D6E-409C-BE32-E72D297353CC}">
                <c16:uniqueId val="{0000000D-C2FC-4C06-8CD9-4D758C55DB9F}"/>
              </c:ext>
            </c:extLst>
          </c:dPt>
          <c:cat>
            <c:multiLvlStrRef>
              <c:f>'F71'!$A$6:$B$89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'F71'!$C$6:$C$89</c:f>
              <c:numCache>
                <c:formatCode>#,##0</c:formatCode>
                <c:ptCount val="84"/>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2.6</c:v>
                </c:pt>
                <c:pt idx="63">
                  <c:v>-0.5</c:v>
                </c:pt>
                <c:pt idx="64">
                  <c:v>-2.7</c:v>
                </c:pt>
                <c:pt idx="65">
                  <c:v>-7.9</c:v>
                </c:pt>
                <c:pt idx="66">
                  <c:v>-7</c:v>
                </c:pt>
                <c:pt idx="67">
                  <c:v>-4.8</c:v>
                </c:pt>
                <c:pt idx="68">
                  <c:v>-5.2</c:v>
                </c:pt>
                <c:pt idx="69">
                  <c:v>-5.0999999999999996</c:v>
                </c:pt>
                <c:pt idx="70">
                  <c:v>-5.5</c:v>
                </c:pt>
                <c:pt idx="71">
                  <c:v>-6.8</c:v>
                </c:pt>
                <c:pt idx="72">
                  <c:v>-7.2</c:v>
                </c:pt>
                <c:pt idx="73">
                  <c:v>-6.4</c:v>
                </c:pt>
                <c:pt idx="74">
                  <c:v>-5.7</c:v>
                </c:pt>
                <c:pt idx="75">
                  <c:v>-4.5999999999999996</c:v>
                </c:pt>
                <c:pt idx="76">
                  <c:v>-6.7</c:v>
                </c:pt>
                <c:pt idx="77">
                  <c:v>-5</c:v>
                </c:pt>
                <c:pt idx="78">
                  <c:v>-8.3000000000000007</c:v>
                </c:pt>
                <c:pt idx="79">
                  <c:v>-13.4</c:v>
                </c:pt>
                <c:pt idx="80">
                  <c:v>-12.9</c:v>
                </c:pt>
                <c:pt idx="81">
                  <c:v>-14.1</c:v>
                </c:pt>
                <c:pt idx="82">
                  <c:v>-12</c:v>
                </c:pt>
                <c:pt idx="83">
                  <c:v>-15.6</c:v>
                </c:pt>
              </c:numCache>
            </c:numRef>
          </c:val>
          <c:extLst>
            <c:ext xmlns:c16="http://schemas.microsoft.com/office/drawing/2014/chart" uri="{C3380CC4-5D6E-409C-BE32-E72D297353CC}">
              <c16:uniqueId val="{0000000E-C2FC-4C06-8CD9-4D758C55DB9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'F71'!$D$5</c:f>
              <c:strCache>
                <c:ptCount val="1"/>
                <c:pt idx="0">
                  <c:v>Variación Promedio</c:v>
                </c:pt>
              </c:strCache>
            </c:strRef>
          </c:tx>
          <c:spPr>
            <a:ln w="28575" cap="rnd">
              <a:solidFill>
                <a:srgbClr val="B69630"/>
              </a:solidFill>
              <a:round/>
            </a:ln>
            <a:effectLst/>
          </c:spPr>
          <c:marker>
            <c:symbol val="none"/>
          </c:marker>
          <c:cat>
            <c:multiLvlStrRef>
              <c:f>'F71'!$A$6:$B$89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'F71'!$D$6:$D$89</c:f>
              <c:numCache>
                <c:formatCode>#,##0</c:formatCode>
                <c:ptCount val="84"/>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-0.2</c:v>
                </c:pt>
                <c:pt idx="62">
                  <c:v>0.7</c:v>
                </c:pt>
                <c:pt idx="63">
                  <c:v>1.2</c:v>
                </c:pt>
                <c:pt idx="64">
                  <c:v>1.3</c:v>
                </c:pt>
                <c:pt idx="65">
                  <c:v>0.7</c:v>
                </c:pt>
                <c:pt idx="66">
                  <c:v>0.2</c:v>
                </c:pt>
                <c:pt idx="67">
                  <c:v>-0.3</c:v>
                </c:pt>
                <c:pt idx="68">
                  <c:v>-1</c:v>
                </c:pt>
                <c:pt idx="69">
                  <c:v>-1.6</c:v>
                </c:pt>
                <c:pt idx="70">
                  <c:v>-2.2000000000000002</c:v>
                </c:pt>
                <c:pt idx="71">
                  <c:v>-2.9</c:v>
                </c:pt>
                <c:pt idx="72">
                  <c:v>-3.8</c:v>
                </c:pt>
                <c:pt idx="73">
                  <c:v>-4.7</c:v>
                </c:pt>
                <c:pt idx="74">
                  <c:v>-5.4</c:v>
                </c:pt>
                <c:pt idx="75">
                  <c:v>-5.7</c:v>
                </c:pt>
                <c:pt idx="76">
                  <c:v>-6.1</c:v>
                </c:pt>
                <c:pt idx="77">
                  <c:v>-5.8</c:v>
                </c:pt>
                <c:pt idx="78">
                  <c:v>-5.9</c:v>
                </c:pt>
                <c:pt idx="79">
                  <c:v>-6.7</c:v>
                </c:pt>
                <c:pt idx="80">
                  <c:v>-7.3</c:v>
                </c:pt>
                <c:pt idx="81">
                  <c:v>-8.1</c:v>
                </c:pt>
                <c:pt idx="82">
                  <c:v>-8.6</c:v>
                </c:pt>
                <c:pt idx="83">
                  <c:v>-9.3000000000000007</c:v>
                </c:pt>
              </c:numCache>
            </c:numRef>
          </c:val>
          <c:smooth val="0"/>
          <c:extLst>
            <c:ext xmlns:c16="http://schemas.microsoft.com/office/drawing/2014/chart" uri="{C3380CC4-5D6E-409C-BE32-E72D297353CC}">
              <c16:uniqueId val="{0000000F-C2FC-4C06-8CD9-4D758C55DB9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C735-4D27-AD3E-805ADF256041}"/>
              </c:ext>
            </c:extLst>
          </c:dPt>
          <c:dPt>
            <c:idx val="1"/>
            <c:invertIfNegative val="0"/>
            <c:bubble3D val="0"/>
            <c:extLst>
              <c:ext xmlns:c16="http://schemas.microsoft.com/office/drawing/2014/chart" uri="{C3380CC4-5D6E-409C-BE32-E72D297353CC}">
                <c16:uniqueId val="{00000003-C735-4D27-AD3E-805ADF256041}"/>
              </c:ext>
            </c:extLst>
          </c:dPt>
          <c:dPt>
            <c:idx val="2"/>
            <c:invertIfNegative val="0"/>
            <c:bubble3D val="0"/>
            <c:extLst>
              <c:ext xmlns:c16="http://schemas.microsoft.com/office/drawing/2014/chart" uri="{C3380CC4-5D6E-409C-BE32-E72D297353CC}">
                <c16:uniqueId val="{00000005-C735-4D27-AD3E-805ADF256041}"/>
              </c:ext>
            </c:extLst>
          </c:dPt>
          <c:dPt>
            <c:idx val="3"/>
            <c:invertIfNegative val="0"/>
            <c:bubble3D val="0"/>
            <c:extLst>
              <c:ext xmlns:c16="http://schemas.microsoft.com/office/drawing/2014/chart" uri="{C3380CC4-5D6E-409C-BE32-E72D297353CC}">
                <c16:uniqueId val="{00000007-C735-4D27-AD3E-805ADF256041}"/>
              </c:ext>
            </c:extLst>
          </c:dPt>
          <c:dPt>
            <c:idx val="4"/>
            <c:invertIfNegative val="0"/>
            <c:bubble3D val="0"/>
            <c:extLst>
              <c:ext xmlns:c16="http://schemas.microsoft.com/office/drawing/2014/chart" uri="{C3380CC4-5D6E-409C-BE32-E72D297353CC}">
                <c16:uniqueId val="{00000009-C735-4D27-AD3E-805ADF256041}"/>
              </c:ext>
            </c:extLst>
          </c:dPt>
          <c:dPt>
            <c:idx val="5"/>
            <c:invertIfNegative val="0"/>
            <c:bubble3D val="0"/>
            <c:extLst>
              <c:ext xmlns:c16="http://schemas.microsoft.com/office/drawing/2014/chart" uri="{C3380CC4-5D6E-409C-BE32-E72D297353CC}">
                <c16:uniqueId val="{0000000B-C735-4D27-AD3E-805ADF256041}"/>
              </c:ext>
            </c:extLst>
          </c:dPt>
          <c:dPt>
            <c:idx val="6"/>
            <c:invertIfNegative val="0"/>
            <c:bubble3D val="0"/>
            <c:extLst>
              <c:ext xmlns:c16="http://schemas.microsoft.com/office/drawing/2014/chart" uri="{C3380CC4-5D6E-409C-BE32-E72D297353CC}">
                <c16:uniqueId val="{0000000D-C735-4D27-AD3E-805ADF256041}"/>
              </c:ext>
            </c:extLst>
          </c:dPt>
          <c:dPt>
            <c:idx val="7"/>
            <c:invertIfNegative val="0"/>
            <c:bubble3D val="0"/>
            <c:extLst>
              <c:ext xmlns:c16="http://schemas.microsoft.com/office/drawing/2014/chart" uri="{C3380CC4-5D6E-409C-BE32-E72D297353CC}">
                <c16:uniqueId val="{0000000F-C735-4D27-AD3E-805ADF256041}"/>
              </c:ext>
            </c:extLst>
          </c:dPt>
          <c:dPt>
            <c:idx val="8"/>
            <c:invertIfNegative val="0"/>
            <c:bubble3D val="0"/>
            <c:extLst>
              <c:ext xmlns:c16="http://schemas.microsoft.com/office/drawing/2014/chart" uri="{C3380CC4-5D6E-409C-BE32-E72D297353CC}">
                <c16:uniqueId val="{00000011-C735-4D27-AD3E-805ADF256041}"/>
              </c:ext>
            </c:extLst>
          </c:dPt>
          <c:dPt>
            <c:idx val="9"/>
            <c:invertIfNegative val="0"/>
            <c:bubble3D val="0"/>
            <c:extLst>
              <c:ext xmlns:c16="http://schemas.microsoft.com/office/drawing/2014/chart" uri="{C3380CC4-5D6E-409C-BE32-E72D297353CC}">
                <c16:uniqueId val="{00000013-C735-4D27-AD3E-805ADF256041}"/>
              </c:ext>
            </c:extLst>
          </c:dPt>
          <c:dPt>
            <c:idx val="10"/>
            <c:invertIfNegative val="0"/>
            <c:bubble3D val="0"/>
            <c:extLst>
              <c:ext xmlns:c16="http://schemas.microsoft.com/office/drawing/2014/chart" uri="{C3380CC4-5D6E-409C-BE32-E72D297353CC}">
                <c16:uniqueId val="{00000015-C735-4D27-AD3E-805ADF256041}"/>
              </c:ext>
            </c:extLst>
          </c:dPt>
          <c:dPt>
            <c:idx val="11"/>
            <c:invertIfNegative val="0"/>
            <c:bubble3D val="0"/>
            <c:extLst>
              <c:ext xmlns:c16="http://schemas.microsoft.com/office/drawing/2014/chart" uri="{C3380CC4-5D6E-409C-BE32-E72D297353CC}">
                <c16:uniqueId val="{00000017-C735-4D27-AD3E-805ADF256041}"/>
              </c:ext>
            </c:extLst>
          </c:dPt>
          <c:dPt>
            <c:idx val="12"/>
            <c:invertIfNegative val="0"/>
            <c:bubble3D val="0"/>
            <c:extLst>
              <c:ext xmlns:c16="http://schemas.microsoft.com/office/drawing/2014/chart" uri="{C3380CC4-5D6E-409C-BE32-E72D297353CC}">
                <c16:uniqueId val="{00000019-C735-4D27-AD3E-805ADF256041}"/>
              </c:ext>
            </c:extLst>
          </c:dPt>
          <c:dPt>
            <c:idx val="13"/>
            <c:invertIfNegative val="0"/>
            <c:bubble3D val="0"/>
            <c:extLst>
              <c:ext xmlns:c16="http://schemas.microsoft.com/office/drawing/2014/chart" uri="{C3380CC4-5D6E-409C-BE32-E72D297353CC}">
                <c16:uniqueId val="{0000001B-C735-4D27-AD3E-805ADF256041}"/>
              </c:ext>
            </c:extLst>
          </c:dPt>
          <c:dPt>
            <c:idx val="14"/>
            <c:invertIfNegative val="0"/>
            <c:bubble3D val="0"/>
            <c:extLst>
              <c:ext xmlns:c16="http://schemas.microsoft.com/office/drawing/2014/chart" uri="{C3380CC4-5D6E-409C-BE32-E72D297353CC}">
                <c16:uniqueId val="{0000001D-C735-4D27-AD3E-805ADF256041}"/>
              </c:ext>
            </c:extLst>
          </c:dPt>
          <c:dPt>
            <c:idx val="15"/>
            <c:invertIfNegative val="0"/>
            <c:bubble3D val="0"/>
            <c:extLst>
              <c:ext xmlns:c16="http://schemas.microsoft.com/office/drawing/2014/chart" uri="{C3380CC4-5D6E-409C-BE32-E72D297353CC}">
                <c16:uniqueId val="{0000001F-C735-4D27-AD3E-805ADF256041}"/>
              </c:ext>
            </c:extLst>
          </c:dPt>
          <c:dPt>
            <c:idx val="16"/>
            <c:invertIfNegative val="0"/>
            <c:bubble3D val="0"/>
            <c:spPr>
              <a:solidFill>
                <a:srgbClr val="95682B"/>
              </a:solidFill>
              <a:ln>
                <a:noFill/>
              </a:ln>
              <a:effectLst/>
            </c:spPr>
            <c:extLst>
              <c:ext xmlns:c16="http://schemas.microsoft.com/office/drawing/2014/chart" uri="{C3380CC4-5D6E-409C-BE32-E72D297353CC}">
                <c16:uniqueId val="{00000021-C735-4D27-AD3E-805ADF256041}"/>
              </c:ext>
            </c:extLst>
          </c:dPt>
          <c:dPt>
            <c:idx val="17"/>
            <c:invertIfNegative val="0"/>
            <c:bubble3D val="0"/>
            <c:extLst>
              <c:ext xmlns:c16="http://schemas.microsoft.com/office/drawing/2014/chart" uri="{C3380CC4-5D6E-409C-BE32-E72D297353CC}">
                <c16:uniqueId val="{00000023-C735-4D27-AD3E-805ADF256041}"/>
              </c:ext>
            </c:extLst>
          </c:dPt>
          <c:dPt>
            <c:idx val="22"/>
            <c:invertIfNegative val="0"/>
            <c:bubble3D val="0"/>
            <c:spPr>
              <a:solidFill>
                <a:srgbClr val="FBBB27"/>
              </a:solidFill>
              <a:ln>
                <a:noFill/>
              </a:ln>
              <a:effectLst/>
            </c:spPr>
            <c:extLst>
              <c:ext xmlns:c16="http://schemas.microsoft.com/office/drawing/2014/chart" uri="{C3380CC4-5D6E-409C-BE32-E72D297353CC}">
                <c16:uniqueId val="{00000025-C735-4D27-AD3E-805ADF25604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'F10'!$A$7:$A$39</c:f>
              <c:strCache>
                <c:ptCount val="33"/>
                <c:pt idx="0">
                  <c:v>Oaxaca</c:v>
                </c:pt>
                <c:pt idx="1">
                  <c:v>Guerrero</c:v>
                </c:pt>
                <c:pt idx="2">
                  <c:v>Hidalgo</c:v>
                </c:pt>
                <c:pt idx="3">
                  <c:v>Chiapas</c:v>
                </c:pt>
                <c:pt idx="4">
                  <c:v>Puebla</c:v>
                </c:pt>
                <c:pt idx="5">
                  <c:v>Tlaxcala</c:v>
                </c:pt>
                <c:pt idx="6">
                  <c:v>Michoacán</c:v>
                </c:pt>
                <c:pt idx="7">
                  <c:v>Veracruz</c:v>
                </c:pt>
                <c:pt idx="8">
                  <c:v>Morelos</c:v>
                </c:pt>
                <c:pt idx="9">
                  <c:v>Tabasco</c:v>
                </c:pt>
                <c:pt idx="10">
                  <c:v>Campeche</c:v>
                </c:pt>
                <c:pt idx="11">
                  <c:v>Zacatecas</c:v>
                </c:pt>
                <c:pt idx="12">
                  <c:v>Nayarit</c:v>
                </c:pt>
                <c:pt idx="13">
                  <c:v>Yucatán</c:v>
                </c:pt>
                <c:pt idx="14">
                  <c:v>San Luis Potosí</c:v>
                </c:pt>
                <c:pt idx="15">
                  <c:v>Estado de México</c:v>
                </c:pt>
                <c:pt idx="16">
                  <c:v>Nacional</c:v>
                </c:pt>
                <c:pt idx="17">
                  <c:v>Guanajuato</c:v>
                </c:pt>
                <c:pt idx="18">
                  <c:v>Durango</c:v>
                </c:pt>
                <c:pt idx="19">
                  <c:v>Colima</c:v>
                </c:pt>
                <c:pt idx="20">
                  <c:v>Sinaloa</c:v>
                </c:pt>
                <c:pt idx="21">
                  <c:v>Ciudad de México</c:v>
                </c:pt>
                <c:pt idx="22">
                  <c:v>Jalisco</c:v>
                </c:pt>
                <c:pt idx="23">
                  <c:v>Quintana Roo</c:v>
                </c:pt>
                <c:pt idx="24">
                  <c:v>Tamaulipas</c:v>
                </c:pt>
                <c:pt idx="25">
                  <c:v>Sonora</c:v>
                </c:pt>
                <c:pt idx="26">
                  <c:v>Querétaro</c:v>
                </c:pt>
                <c:pt idx="27">
                  <c:v>Aguascalientes</c:v>
                </c:pt>
                <c:pt idx="28">
                  <c:v>Baja California Sur</c:v>
                </c:pt>
                <c:pt idx="29">
                  <c:v>Baja California</c:v>
                </c:pt>
                <c:pt idx="30">
                  <c:v>Chihuahua</c:v>
                </c:pt>
                <c:pt idx="31">
                  <c:v>Nuevo León</c:v>
                </c:pt>
                <c:pt idx="32">
                  <c:v>Coahuila</c:v>
                </c:pt>
              </c:strCache>
            </c:strRef>
          </c:cat>
          <c:val>
            <c:numRef>
              <c:f>'F10'!$B$7:$B$39</c:f>
              <c:numCache>
                <c:formatCode>_(* #,##0.00_);_(* \(#,##0.00\);_(* "-"??_);_(@_)</c:formatCode>
                <c:ptCount val="33"/>
                <c:pt idx="0">
                  <c:v>80.5</c:v>
                </c:pt>
                <c:pt idx="1">
                  <c:v>79.3</c:v>
                </c:pt>
                <c:pt idx="2">
                  <c:v>75</c:v>
                </c:pt>
                <c:pt idx="3">
                  <c:v>71.8</c:v>
                </c:pt>
                <c:pt idx="4">
                  <c:v>71.599999999999994</c:v>
                </c:pt>
                <c:pt idx="5">
                  <c:v>71.3</c:v>
                </c:pt>
                <c:pt idx="6">
                  <c:v>70.3</c:v>
                </c:pt>
                <c:pt idx="7">
                  <c:v>67.8</c:v>
                </c:pt>
                <c:pt idx="8">
                  <c:v>67.5</c:v>
                </c:pt>
                <c:pt idx="9">
                  <c:v>64.599999999999994</c:v>
                </c:pt>
                <c:pt idx="10">
                  <c:v>63</c:v>
                </c:pt>
                <c:pt idx="11">
                  <c:v>63</c:v>
                </c:pt>
                <c:pt idx="12">
                  <c:v>61.3</c:v>
                </c:pt>
                <c:pt idx="13">
                  <c:v>60.8</c:v>
                </c:pt>
                <c:pt idx="14">
                  <c:v>57.4</c:v>
                </c:pt>
                <c:pt idx="15">
                  <c:v>56.9</c:v>
                </c:pt>
                <c:pt idx="16">
                  <c:v>56.2</c:v>
                </c:pt>
                <c:pt idx="17">
                  <c:v>53.9</c:v>
                </c:pt>
                <c:pt idx="18">
                  <c:v>52.3</c:v>
                </c:pt>
                <c:pt idx="19">
                  <c:v>52</c:v>
                </c:pt>
                <c:pt idx="20">
                  <c:v>51.6</c:v>
                </c:pt>
                <c:pt idx="21">
                  <c:v>49</c:v>
                </c:pt>
                <c:pt idx="22">
                  <c:v>47.9</c:v>
                </c:pt>
                <c:pt idx="23">
                  <c:v>46.4</c:v>
                </c:pt>
                <c:pt idx="24">
                  <c:v>45.1</c:v>
                </c:pt>
                <c:pt idx="25">
                  <c:v>43.9</c:v>
                </c:pt>
                <c:pt idx="26">
                  <c:v>41.8</c:v>
                </c:pt>
                <c:pt idx="27">
                  <c:v>41.3</c:v>
                </c:pt>
                <c:pt idx="28">
                  <c:v>38.700000000000003</c:v>
                </c:pt>
                <c:pt idx="29">
                  <c:v>37.299999999999997</c:v>
                </c:pt>
                <c:pt idx="30">
                  <c:v>36.9</c:v>
                </c:pt>
                <c:pt idx="31">
                  <c:v>36.799999999999997</c:v>
                </c:pt>
                <c:pt idx="32">
                  <c:v>34.799999999999997</c:v>
                </c:pt>
              </c:numCache>
            </c:numRef>
          </c:val>
          <c:extLst>
            <c:ext xmlns:c16="http://schemas.microsoft.com/office/drawing/2014/chart" uri="{C3380CC4-5D6E-409C-BE32-E72D297353CC}">
              <c16:uniqueId val="{00000026-C735-4D27-AD3E-805ADF256041}"/>
            </c:ext>
          </c:extLst>
        </c:ser>
        <c:dLbls>
          <c:showLegendKey val="0"/>
          <c:showVal val="0"/>
          <c:showCatName val="0"/>
          <c:showSerName val="0"/>
          <c:showPercent val="0"/>
          <c:showBubbleSize val="0"/>
        </c:dLbls>
        <c:gapWidth val="75"/>
        <c:axId val="178027136"/>
        <c:axId val="178033024"/>
      </c:barChart>
      <c:catAx>
        <c:axId val="1780271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8033024"/>
        <c:crosses val="autoZero"/>
        <c:auto val="1"/>
        <c:lblAlgn val="ctr"/>
        <c:lblOffset val="100"/>
        <c:noMultiLvlLbl val="0"/>
      </c:catAx>
      <c:valAx>
        <c:axId val="178033024"/>
        <c:scaling>
          <c:orientation val="minMax"/>
        </c:scaling>
        <c:delete val="1"/>
        <c:axPos val="b"/>
        <c:numFmt formatCode="_(* #,##0.00_);_(* \(#,##0.00\);_(* &quot;-&quot;??_);_(@_)" sourceLinked="1"/>
        <c:majorTickMark val="none"/>
        <c:minorTickMark val="none"/>
        <c:tickLblPos val="nextTo"/>
        <c:crossAx val="178027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4C7-4059-8922-C1F91C1847C0}"/>
              </c:ext>
            </c:extLst>
          </c:dPt>
          <c:dPt>
            <c:idx val="1"/>
            <c:invertIfNegative val="0"/>
            <c:bubble3D val="0"/>
            <c:spPr>
              <a:solidFill>
                <a:srgbClr val="7C878E"/>
              </a:solidFill>
              <a:ln>
                <a:noFill/>
              </a:ln>
              <a:effectLst/>
            </c:spPr>
            <c:extLst>
              <c:ext xmlns:c16="http://schemas.microsoft.com/office/drawing/2014/chart" uri="{C3380CC4-5D6E-409C-BE32-E72D297353CC}">
                <c16:uniqueId val="{00000003-84C7-4059-8922-C1F91C1847C0}"/>
              </c:ext>
            </c:extLst>
          </c:dPt>
          <c:dPt>
            <c:idx val="2"/>
            <c:invertIfNegative val="0"/>
            <c:bubble3D val="0"/>
            <c:spPr>
              <a:solidFill>
                <a:srgbClr val="7C878E"/>
              </a:solidFill>
              <a:ln>
                <a:noFill/>
              </a:ln>
              <a:effectLst/>
            </c:spPr>
            <c:extLst>
              <c:ext xmlns:c16="http://schemas.microsoft.com/office/drawing/2014/chart" uri="{C3380CC4-5D6E-409C-BE32-E72D297353CC}">
                <c16:uniqueId val="{00000005-84C7-4059-8922-C1F91C1847C0}"/>
              </c:ext>
            </c:extLst>
          </c:dPt>
          <c:dPt>
            <c:idx val="3"/>
            <c:invertIfNegative val="0"/>
            <c:bubble3D val="0"/>
            <c:spPr>
              <a:solidFill>
                <a:srgbClr val="7C878E"/>
              </a:solidFill>
              <a:ln>
                <a:noFill/>
              </a:ln>
              <a:effectLst/>
            </c:spPr>
            <c:extLst>
              <c:ext xmlns:c16="http://schemas.microsoft.com/office/drawing/2014/chart" uri="{C3380CC4-5D6E-409C-BE32-E72D297353CC}">
                <c16:uniqueId val="{00000007-84C7-4059-8922-C1F91C1847C0}"/>
              </c:ext>
            </c:extLst>
          </c:dPt>
          <c:dPt>
            <c:idx val="4"/>
            <c:invertIfNegative val="0"/>
            <c:bubble3D val="0"/>
            <c:spPr>
              <a:solidFill>
                <a:srgbClr val="7C878E"/>
              </a:solidFill>
              <a:ln>
                <a:noFill/>
              </a:ln>
              <a:effectLst/>
            </c:spPr>
            <c:extLst>
              <c:ext xmlns:c16="http://schemas.microsoft.com/office/drawing/2014/chart" uri="{C3380CC4-5D6E-409C-BE32-E72D297353CC}">
                <c16:uniqueId val="{00000009-84C7-4059-8922-C1F91C1847C0}"/>
              </c:ext>
            </c:extLst>
          </c:dPt>
          <c:dPt>
            <c:idx val="5"/>
            <c:invertIfNegative val="0"/>
            <c:bubble3D val="0"/>
            <c:spPr>
              <a:solidFill>
                <a:srgbClr val="7C878E"/>
              </a:solidFill>
              <a:ln>
                <a:noFill/>
              </a:ln>
              <a:effectLst/>
            </c:spPr>
            <c:extLst>
              <c:ext xmlns:c16="http://schemas.microsoft.com/office/drawing/2014/chart" uri="{C3380CC4-5D6E-409C-BE32-E72D297353CC}">
                <c16:uniqueId val="{0000000B-84C7-4059-8922-C1F91C1847C0}"/>
              </c:ext>
            </c:extLst>
          </c:dPt>
          <c:dPt>
            <c:idx val="6"/>
            <c:invertIfNegative val="0"/>
            <c:bubble3D val="0"/>
            <c:spPr>
              <a:solidFill>
                <a:srgbClr val="7C878E"/>
              </a:solidFill>
              <a:ln>
                <a:noFill/>
              </a:ln>
              <a:effectLst/>
            </c:spPr>
            <c:extLst>
              <c:ext xmlns:c16="http://schemas.microsoft.com/office/drawing/2014/chart" uri="{C3380CC4-5D6E-409C-BE32-E72D297353CC}">
                <c16:uniqueId val="{0000000D-84C7-4059-8922-C1F91C1847C0}"/>
              </c:ext>
            </c:extLst>
          </c:dPt>
          <c:dPt>
            <c:idx val="7"/>
            <c:invertIfNegative val="0"/>
            <c:bubble3D val="0"/>
            <c:spPr>
              <a:solidFill>
                <a:srgbClr val="7C878E"/>
              </a:solidFill>
              <a:ln>
                <a:noFill/>
              </a:ln>
              <a:effectLst/>
            </c:spPr>
            <c:extLst>
              <c:ext xmlns:c16="http://schemas.microsoft.com/office/drawing/2014/chart" uri="{C3380CC4-5D6E-409C-BE32-E72D297353CC}">
                <c16:uniqueId val="{0000000F-84C7-4059-8922-C1F91C1847C0}"/>
              </c:ext>
            </c:extLst>
          </c:dPt>
          <c:dPt>
            <c:idx val="8"/>
            <c:invertIfNegative val="0"/>
            <c:bubble3D val="0"/>
            <c:spPr>
              <a:solidFill>
                <a:srgbClr val="7C878E"/>
              </a:solidFill>
              <a:ln>
                <a:noFill/>
              </a:ln>
              <a:effectLst/>
            </c:spPr>
            <c:extLst>
              <c:ext xmlns:c16="http://schemas.microsoft.com/office/drawing/2014/chart" uri="{C3380CC4-5D6E-409C-BE32-E72D297353CC}">
                <c16:uniqueId val="{00000011-84C7-4059-8922-C1F91C1847C0}"/>
              </c:ext>
            </c:extLst>
          </c:dPt>
          <c:dPt>
            <c:idx val="9"/>
            <c:invertIfNegative val="0"/>
            <c:bubble3D val="0"/>
            <c:spPr>
              <a:solidFill>
                <a:srgbClr val="7C878E"/>
              </a:solidFill>
              <a:ln>
                <a:noFill/>
              </a:ln>
              <a:effectLst/>
            </c:spPr>
            <c:extLst>
              <c:ext xmlns:c16="http://schemas.microsoft.com/office/drawing/2014/chart" uri="{C3380CC4-5D6E-409C-BE32-E72D297353CC}">
                <c16:uniqueId val="{00000013-84C7-4059-8922-C1F91C1847C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4C7-4059-8922-C1F91C1847C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4C7-4059-8922-C1F91C1847C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4C7-4059-8922-C1F91C1847C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4C7-4059-8922-C1F91C1847C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4C7-4059-8922-C1F91C1847C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4C7-4059-8922-C1F91C1847C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4C7-4059-8922-C1F91C1847C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4C7-4059-8922-C1F91C1847C0}"/>
              </c:ext>
            </c:extLst>
          </c:dPt>
          <c:dPt>
            <c:idx val="28"/>
            <c:invertIfNegative val="0"/>
            <c:bubble3D val="0"/>
            <c:spPr>
              <a:solidFill>
                <a:srgbClr val="FBBB27"/>
              </a:solidFill>
              <a:ln>
                <a:noFill/>
              </a:ln>
              <a:effectLst/>
            </c:spPr>
            <c:extLst>
              <c:ext xmlns:c16="http://schemas.microsoft.com/office/drawing/2014/chart" uri="{C3380CC4-5D6E-409C-BE32-E72D297353CC}">
                <c16:uniqueId val="{00000025-84C7-4059-8922-C1F91C1847C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'F72'!$A$6:$A$37</c:f>
              <c:strCache>
                <c:ptCount val="32"/>
                <c:pt idx="0">
                  <c:v>Tlaxcala</c:v>
                </c:pt>
                <c:pt idx="1">
                  <c:v>Oaxaca</c:v>
                </c:pt>
                <c:pt idx="2">
                  <c:v>Chiapas</c:v>
                </c:pt>
                <c:pt idx="3">
                  <c:v>Nayarit</c:v>
                </c:pt>
                <c:pt idx="4">
                  <c:v>Morelos</c:v>
                </c:pt>
                <c:pt idx="5">
                  <c:v>Zacatecas</c:v>
                </c:pt>
                <c:pt idx="6">
                  <c:v>Guerrero</c:v>
                </c:pt>
                <c:pt idx="7">
                  <c:v>Durango</c:v>
                </c:pt>
                <c:pt idx="8">
                  <c:v>Michoacán</c:v>
                </c:pt>
                <c:pt idx="9">
                  <c:v>Sinaloa</c:v>
                </c:pt>
                <c:pt idx="10">
                  <c:v>Baja California Sur</c:v>
                </c:pt>
                <c:pt idx="11">
                  <c:v>Hidalgo</c:v>
                </c:pt>
                <c:pt idx="12">
                  <c:v>Aguascalientes</c:v>
                </c:pt>
                <c:pt idx="13">
                  <c:v>Puebla</c:v>
                </c:pt>
                <c:pt idx="14">
                  <c:v>Tabasco</c:v>
                </c:pt>
                <c:pt idx="15">
                  <c:v>Colima</c:v>
                </c:pt>
                <c:pt idx="16">
                  <c:v>Coahuila</c:v>
                </c:pt>
                <c:pt idx="17">
                  <c:v>Campeche</c:v>
                </c:pt>
                <c:pt idx="18">
                  <c:v>Querétaro</c:v>
                </c:pt>
                <c:pt idx="19">
                  <c:v>San Luis Potosí</c:v>
                </c:pt>
                <c:pt idx="20">
                  <c:v>Yucatán</c:v>
                </c:pt>
                <c:pt idx="21">
                  <c:v>Baja California</c:v>
                </c:pt>
                <c:pt idx="22">
                  <c:v>Quintana Roo</c:v>
                </c:pt>
                <c:pt idx="23">
                  <c:v>Chihuahua</c:v>
                </c:pt>
                <c:pt idx="24">
                  <c:v>Guanajuato</c:v>
                </c:pt>
                <c:pt idx="25">
                  <c:v>Sonora</c:v>
                </c:pt>
                <c:pt idx="26">
                  <c:v>Veracruz</c:v>
                </c:pt>
                <c:pt idx="27">
                  <c:v>Tamaulipas</c:v>
                </c:pt>
                <c:pt idx="28">
                  <c:v>Jalisco</c:v>
                </c:pt>
                <c:pt idx="29">
                  <c:v>Ciudad de México</c:v>
                </c:pt>
                <c:pt idx="30">
                  <c:v>Estado de México</c:v>
                </c:pt>
                <c:pt idx="31">
                  <c:v>Nuevo León</c:v>
                </c:pt>
              </c:strCache>
            </c:strRef>
          </c:cat>
          <c:val>
            <c:numRef>
              <c:f>'F72'!$B$6:$B$37</c:f>
              <c:numCache>
                <c:formatCode>0.0</c:formatCode>
                <c:ptCount val="32"/>
                <c:pt idx="0">
                  <c:v>0.3</c:v>
                </c:pt>
                <c:pt idx="1">
                  <c:v>0.4</c:v>
                </c:pt>
                <c:pt idx="2">
                  <c:v>0.6</c:v>
                </c:pt>
                <c:pt idx="3">
                  <c:v>0.6</c:v>
                </c:pt>
                <c:pt idx="4">
                  <c:v>0.7</c:v>
                </c:pt>
                <c:pt idx="5">
                  <c:v>0.7</c:v>
                </c:pt>
                <c:pt idx="6">
                  <c:v>0.8</c:v>
                </c:pt>
                <c:pt idx="7">
                  <c:v>1.2</c:v>
                </c:pt>
                <c:pt idx="8">
                  <c:v>1.2</c:v>
                </c:pt>
                <c:pt idx="9">
                  <c:v>1.5</c:v>
                </c:pt>
                <c:pt idx="10">
                  <c:v>1.6</c:v>
                </c:pt>
                <c:pt idx="11">
                  <c:v>1.7</c:v>
                </c:pt>
                <c:pt idx="12">
                  <c:v>1.8</c:v>
                </c:pt>
                <c:pt idx="13">
                  <c:v>2</c:v>
                </c:pt>
                <c:pt idx="14">
                  <c:v>2.1</c:v>
                </c:pt>
                <c:pt idx="15">
                  <c:v>2.2999999999999998</c:v>
                </c:pt>
                <c:pt idx="16">
                  <c:v>2.8</c:v>
                </c:pt>
                <c:pt idx="17">
                  <c:v>2.9</c:v>
                </c:pt>
                <c:pt idx="18">
                  <c:v>2.9</c:v>
                </c:pt>
                <c:pt idx="19">
                  <c:v>3</c:v>
                </c:pt>
                <c:pt idx="20">
                  <c:v>3</c:v>
                </c:pt>
                <c:pt idx="21">
                  <c:v>3.1</c:v>
                </c:pt>
                <c:pt idx="22">
                  <c:v>4</c:v>
                </c:pt>
                <c:pt idx="23">
                  <c:v>4.8</c:v>
                </c:pt>
                <c:pt idx="24">
                  <c:v>5</c:v>
                </c:pt>
                <c:pt idx="25">
                  <c:v>5.7</c:v>
                </c:pt>
                <c:pt idx="26">
                  <c:v>5.9</c:v>
                </c:pt>
                <c:pt idx="27">
                  <c:v>6.1</c:v>
                </c:pt>
                <c:pt idx="28">
                  <c:v>6.5</c:v>
                </c:pt>
                <c:pt idx="29">
                  <c:v>6.7</c:v>
                </c:pt>
                <c:pt idx="30">
                  <c:v>6.8</c:v>
                </c:pt>
                <c:pt idx="31">
                  <c:v>11</c:v>
                </c:pt>
              </c:numCache>
            </c:numRef>
          </c:val>
          <c:extLst>
            <c:ext xmlns:c16="http://schemas.microsoft.com/office/drawing/2014/chart" uri="{C3380CC4-5D6E-409C-BE32-E72D297353CC}">
              <c16:uniqueId val="{00000026-84C7-4059-8922-C1F91C1847C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955-4094-B52C-BD9269A6EEB3}"/>
              </c:ext>
            </c:extLst>
          </c:dPt>
          <c:dPt>
            <c:idx val="1"/>
            <c:invertIfNegative val="0"/>
            <c:bubble3D val="0"/>
            <c:spPr>
              <a:solidFill>
                <a:srgbClr val="7C878E"/>
              </a:solidFill>
              <a:ln>
                <a:noFill/>
              </a:ln>
              <a:effectLst/>
            </c:spPr>
            <c:extLst>
              <c:ext xmlns:c16="http://schemas.microsoft.com/office/drawing/2014/chart" uri="{C3380CC4-5D6E-409C-BE32-E72D297353CC}">
                <c16:uniqueId val="{00000003-0955-4094-B52C-BD9269A6EEB3}"/>
              </c:ext>
            </c:extLst>
          </c:dPt>
          <c:dPt>
            <c:idx val="2"/>
            <c:invertIfNegative val="0"/>
            <c:bubble3D val="0"/>
            <c:spPr>
              <a:solidFill>
                <a:srgbClr val="7C878E"/>
              </a:solidFill>
              <a:ln>
                <a:noFill/>
              </a:ln>
              <a:effectLst/>
            </c:spPr>
            <c:extLst>
              <c:ext xmlns:c16="http://schemas.microsoft.com/office/drawing/2014/chart" uri="{C3380CC4-5D6E-409C-BE32-E72D297353CC}">
                <c16:uniqueId val="{00000005-0955-4094-B52C-BD9269A6EEB3}"/>
              </c:ext>
            </c:extLst>
          </c:dPt>
          <c:dPt>
            <c:idx val="3"/>
            <c:invertIfNegative val="0"/>
            <c:bubble3D val="0"/>
            <c:spPr>
              <a:solidFill>
                <a:srgbClr val="7C878E"/>
              </a:solidFill>
              <a:ln>
                <a:noFill/>
              </a:ln>
              <a:effectLst/>
            </c:spPr>
            <c:extLst>
              <c:ext xmlns:c16="http://schemas.microsoft.com/office/drawing/2014/chart" uri="{C3380CC4-5D6E-409C-BE32-E72D297353CC}">
                <c16:uniqueId val="{00000007-0955-4094-B52C-BD9269A6EEB3}"/>
              </c:ext>
            </c:extLst>
          </c:dPt>
          <c:dPt>
            <c:idx val="4"/>
            <c:invertIfNegative val="0"/>
            <c:bubble3D val="0"/>
            <c:spPr>
              <a:solidFill>
                <a:srgbClr val="7C878E"/>
              </a:solidFill>
              <a:ln>
                <a:noFill/>
              </a:ln>
              <a:effectLst/>
            </c:spPr>
            <c:extLst>
              <c:ext xmlns:c16="http://schemas.microsoft.com/office/drawing/2014/chart" uri="{C3380CC4-5D6E-409C-BE32-E72D297353CC}">
                <c16:uniqueId val="{00000009-0955-4094-B52C-BD9269A6EEB3}"/>
              </c:ext>
            </c:extLst>
          </c:dPt>
          <c:dPt>
            <c:idx val="5"/>
            <c:invertIfNegative val="0"/>
            <c:bubble3D val="0"/>
            <c:spPr>
              <a:solidFill>
                <a:srgbClr val="7C878E"/>
              </a:solidFill>
              <a:ln>
                <a:noFill/>
              </a:ln>
              <a:effectLst/>
            </c:spPr>
            <c:extLst>
              <c:ext xmlns:c16="http://schemas.microsoft.com/office/drawing/2014/chart" uri="{C3380CC4-5D6E-409C-BE32-E72D297353CC}">
                <c16:uniqueId val="{0000000B-0955-4094-B52C-BD9269A6EEB3}"/>
              </c:ext>
            </c:extLst>
          </c:dPt>
          <c:dPt>
            <c:idx val="6"/>
            <c:invertIfNegative val="0"/>
            <c:bubble3D val="0"/>
            <c:spPr>
              <a:solidFill>
                <a:srgbClr val="7C878E"/>
              </a:solidFill>
              <a:ln>
                <a:noFill/>
              </a:ln>
              <a:effectLst/>
            </c:spPr>
            <c:extLst>
              <c:ext xmlns:c16="http://schemas.microsoft.com/office/drawing/2014/chart" uri="{C3380CC4-5D6E-409C-BE32-E72D297353CC}">
                <c16:uniqueId val="{0000000D-0955-4094-B52C-BD9269A6EEB3}"/>
              </c:ext>
            </c:extLst>
          </c:dPt>
          <c:dPt>
            <c:idx val="7"/>
            <c:invertIfNegative val="0"/>
            <c:bubble3D val="0"/>
            <c:spPr>
              <a:solidFill>
                <a:srgbClr val="7C878E"/>
              </a:solidFill>
              <a:ln>
                <a:noFill/>
              </a:ln>
              <a:effectLst/>
            </c:spPr>
            <c:extLst>
              <c:ext xmlns:c16="http://schemas.microsoft.com/office/drawing/2014/chart" uri="{C3380CC4-5D6E-409C-BE32-E72D297353CC}">
                <c16:uniqueId val="{0000000F-0955-4094-B52C-BD9269A6EEB3}"/>
              </c:ext>
            </c:extLst>
          </c:dPt>
          <c:dPt>
            <c:idx val="8"/>
            <c:invertIfNegative val="0"/>
            <c:bubble3D val="0"/>
            <c:spPr>
              <a:solidFill>
                <a:srgbClr val="7C878E"/>
              </a:solidFill>
              <a:ln>
                <a:noFill/>
              </a:ln>
              <a:effectLst/>
            </c:spPr>
            <c:extLst>
              <c:ext xmlns:c16="http://schemas.microsoft.com/office/drawing/2014/chart" uri="{C3380CC4-5D6E-409C-BE32-E72D297353CC}">
                <c16:uniqueId val="{00000011-0955-4094-B52C-BD9269A6EEB3}"/>
              </c:ext>
            </c:extLst>
          </c:dPt>
          <c:dPt>
            <c:idx val="9"/>
            <c:invertIfNegative val="0"/>
            <c:bubble3D val="0"/>
            <c:spPr>
              <a:solidFill>
                <a:srgbClr val="7C878E"/>
              </a:solidFill>
              <a:ln>
                <a:noFill/>
              </a:ln>
              <a:effectLst/>
            </c:spPr>
            <c:extLst>
              <c:ext xmlns:c16="http://schemas.microsoft.com/office/drawing/2014/chart" uri="{C3380CC4-5D6E-409C-BE32-E72D297353CC}">
                <c16:uniqueId val="{00000013-0955-4094-B52C-BD9269A6EEB3}"/>
              </c:ext>
            </c:extLst>
          </c:dPt>
          <c:dPt>
            <c:idx val="10"/>
            <c:invertIfNegative val="0"/>
            <c:bubble3D val="0"/>
            <c:spPr>
              <a:solidFill>
                <a:srgbClr val="FBBB27"/>
              </a:solidFill>
              <a:ln>
                <a:noFill/>
              </a:ln>
              <a:effectLst/>
            </c:spPr>
            <c:extLst>
              <c:ext xmlns:c16="http://schemas.microsoft.com/office/drawing/2014/chart" uri="{C3380CC4-5D6E-409C-BE32-E72D297353CC}">
                <c16:uniqueId val="{00000015-0955-4094-B52C-BD9269A6EEB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955-4094-B52C-BD9269A6EEB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955-4094-B52C-BD9269A6EEB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955-4094-B52C-BD9269A6EEB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955-4094-B52C-BD9269A6EEB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955-4094-B52C-BD9269A6EEB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955-4094-B52C-BD9269A6EEB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955-4094-B52C-BD9269A6EEB3}"/>
              </c:ext>
            </c:extLst>
          </c:dPt>
          <c:dPt>
            <c:idx val="21"/>
            <c:invertIfNegative val="0"/>
            <c:bubble3D val="0"/>
            <c:spPr>
              <a:solidFill>
                <a:srgbClr val="95682B"/>
              </a:solidFill>
              <a:ln>
                <a:noFill/>
              </a:ln>
              <a:effectLst/>
            </c:spPr>
            <c:extLst>
              <c:ext xmlns:c16="http://schemas.microsoft.com/office/drawing/2014/chart" uri="{C3380CC4-5D6E-409C-BE32-E72D297353CC}">
                <c16:uniqueId val="{00000025-0955-4094-B52C-BD9269A6EEB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'F73'!$A$6:$A$38</c:f>
              <c:strCache>
                <c:ptCount val="33"/>
                <c:pt idx="0">
                  <c:v>Baja California Sur</c:v>
                </c:pt>
                <c:pt idx="1">
                  <c:v>Oaxaca</c:v>
                </c:pt>
                <c:pt idx="2">
                  <c:v>Zacatecas</c:v>
                </c:pt>
                <c:pt idx="3">
                  <c:v>Morelos</c:v>
                </c:pt>
                <c:pt idx="4">
                  <c:v>Chiapas</c:v>
                </c:pt>
                <c:pt idx="5">
                  <c:v>Sinaloa</c:v>
                </c:pt>
                <c:pt idx="6">
                  <c:v>Estado de México</c:v>
                </c:pt>
                <c:pt idx="7">
                  <c:v>Aguascalientes</c:v>
                </c:pt>
                <c:pt idx="8">
                  <c:v>Coahuila</c:v>
                </c:pt>
                <c:pt idx="9">
                  <c:v>Baja California</c:v>
                </c:pt>
                <c:pt idx="10">
                  <c:v>Jalisco</c:v>
                </c:pt>
                <c:pt idx="11">
                  <c:v>Durango</c:v>
                </c:pt>
                <c:pt idx="12">
                  <c:v>Puebla</c:v>
                </c:pt>
                <c:pt idx="13">
                  <c:v>Guerrero</c:v>
                </c:pt>
                <c:pt idx="14">
                  <c:v>Nayarit</c:v>
                </c:pt>
                <c:pt idx="15">
                  <c:v>San Luis Potosí</c:v>
                </c:pt>
                <c:pt idx="16">
                  <c:v>Michoacán</c:v>
                </c:pt>
                <c:pt idx="17">
                  <c:v>Tlaxcala</c:v>
                </c:pt>
                <c:pt idx="18">
                  <c:v>Querétaro</c:v>
                </c:pt>
                <c:pt idx="19">
                  <c:v>Ciudad de México</c:v>
                </c:pt>
                <c:pt idx="20">
                  <c:v>Hidalgo</c:v>
                </c:pt>
                <c:pt idx="21">
                  <c:v>Nacional</c:v>
                </c:pt>
                <c:pt idx="22">
                  <c:v>Campeche</c:v>
                </c:pt>
                <c:pt idx="23">
                  <c:v>Yucatán</c:v>
                </c:pt>
                <c:pt idx="24">
                  <c:v>Guanajuato</c:v>
                </c:pt>
                <c:pt idx="25">
                  <c:v>Chihuahua</c:v>
                </c:pt>
                <c:pt idx="26">
                  <c:v>Sonora</c:v>
                </c:pt>
                <c:pt idx="27">
                  <c:v>Nuevo León</c:v>
                </c:pt>
                <c:pt idx="28">
                  <c:v>Tamaulipas</c:v>
                </c:pt>
                <c:pt idx="29">
                  <c:v>Tabasco</c:v>
                </c:pt>
                <c:pt idx="30">
                  <c:v>Veracruz</c:v>
                </c:pt>
                <c:pt idx="31">
                  <c:v>Quintana Roo</c:v>
                </c:pt>
                <c:pt idx="32">
                  <c:v>Colima</c:v>
                </c:pt>
              </c:strCache>
            </c:strRef>
          </c:cat>
          <c:val>
            <c:numRef>
              <c:f>'F73'!$B$6:$B$38</c:f>
              <c:numCache>
                <c:formatCode>0.0</c:formatCode>
                <c:ptCount val="33"/>
                <c:pt idx="0">
                  <c:v>-67.599999999999994</c:v>
                </c:pt>
                <c:pt idx="1">
                  <c:v>-63.5</c:v>
                </c:pt>
                <c:pt idx="2">
                  <c:v>-62.9</c:v>
                </c:pt>
                <c:pt idx="3">
                  <c:v>-48.6</c:v>
                </c:pt>
                <c:pt idx="4">
                  <c:v>-46.5</c:v>
                </c:pt>
                <c:pt idx="5">
                  <c:v>-42.6</c:v>
                </c:pt>
                <c:pt idx="6">
                  <c:v>-35.299999999999997</c:v>
                </c:pt>
                <c:pt idx="7">
                  <c:v>-33</c:v>
                </c:pt>
                <c:pt idx="8">
                  <c:v>-32.700000000000003</c:v>
                </c:pt>
                <c:pt idx="9">
                  <c:v>-31.2</c:v>
                </c:pt>
                <c:pt idx="10">
                  <c:v>-31.1</c:v>
                </c:pt>
                <c:pt idx="11">
                  <c:v>-29.9</c:v>
                </c:pt>
                <c:pt idx="12">
                  <c:v>-28.6</c:v>
                </c:pt>
                <c:pt idx="13">
                  <c:v>-28.2</c:v>
                </c:pt>
                <c:pt idx="14">
                  <c:v>-27.4</c:v>
                </c:pt>
                <c:pt idx="15">
                  <c:v>-26.5</c:v>
                </c:pt>
                <c:pt idx="16">
                  <c:v>-24.1</c:v>
                </c:pt>
                <c:pt idx="17">
                  <c:v>-18</c:v>
                </c:pt>
                <c:pt idx="18">
                  <c:v>-15.7</c:v>
                </c:pt>
                <c:pt idx="19">
                  <c:v>-13</c:v>
                </c:pt>
                <c:pt idx="20">
                  <c:v>-12.1</c:v>
                </c:pt>
                <c:pt idx="21">
                  <c:v>-11.9</c:v>
                </c:pt>
                <c:pt idx="22">
                  <c:v>-5.2</c:v>
                </c:pt>
                <c:pt idx="23">
                  <c:v>2.2999999999999998</c:v>
                </c:pt>
                <c:pt idx="24">
                  <c:v>3.3</c:v>
                </c:pt>
                <c:pt idx="25">
                  <c:v>4.5</c:v>
                </c:pt>
                <c:pt idx="26">
                  <c:v>13.7</c:v>
                </c:pt>
                <c:pt idx="27">
                  <c:v>19.899999999999999</c:v>
                </c:pt>
                <c:pt idx="28">
                  <c:v>22.5</c:v>
                </c:pt>
                <c:pt idx="29">
                  <c:v>41.5</c:v>
                </c:pt>
                <c:pt idx="30">
                  <c:v>47.3</c:v>
                </c:pt>
                <c:pt idx="31">
                  <c:v>81</c:v>
                </c:pt>
                <c:pt idx="32">
                  <c:v>149.5</c:v>
                </c:pt>
              </c:numCache>
            </c:numRef>
          </c:val>
          <c:extLst>
            <c:ext xmlns:c16="http://schemas.microsoft.com/office/drawing/2014/chart" uri="{C3380CC4-5D6E-409C-BE32-E72D297353CC}">
              <c16:uniqueId val="{00000026-0955-4094-B52C-BD9269A6EEB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A6E-4612-AE99-2CA8AD55C11A}"/>
              </c:ext>
            </c:extLst>
          </c:dPt>
          <c:dPt>
            <c:idx val="1"/>
            <c:invertIfNegative val="0"/>
            <c:bubble3D val="0"/>
            <c:spPr>
              <a:solidFill>
                <a:srgbClr val="7C878E"/>
              </a:solidFill>
              <a:ln>
                <a:noFill/>
              </a:ln>
              <a:effectLst/>
            </c:spPr>
            <c:extLst>
              <c:ext xmlns:c16="http://schemas.microsoft.com/office/drawing/2014/chart" uri="{C3380CC4-5D6E-409C-BE32-E72D297353CC}">
                <c16:uniqueId val="{00000003-9A6E-4612-AE99-2CA8AD55C11A}"/>
              </c:ext>
            </c:extLst>
          </c:dPt>
          <c:dPt>
            <c:idx val="2"/>
            <c:invertIfNegative val="0"/>
            <c:bubble3D val="0"/>
            <c:spPr>
              <a:solidFill>
                <a:srgbClr val="7C878E"/>
              </a:solidFill>
              <a:ln>
                <a:noFill/>
              </a:ln>
              <a:effectLst/>
            </c:spPr>
            <c:extLst>
              <c:ext xmlns:c16="http://schemas.microsoft.com/office/drawing/2014/chart" uri="{C3380CC4-5D6E-409C-BE32-E72D297353CC}">
                <c16:uniqueId val="{00000005-9A6E-4612-AE99-2CA8AD55C11A}"/>
              </c:ext>
            </c:extLst>
          </c:dPt>
          <c:dPt>
            <c:idx val="3"/>
            <c:invertIfNegative val="0"/>
            <c:bubble3D val="0"/>
            <c:spPr>
              <a:solidFill>
                <a:srgbClr val="7C878E"/>
              </a:solidFill>
              <a:ln>
                <a:noFill/>
              </a:ln>
              <a:effectLst/>
            </c:spPr>
            <c:extLst>
              <c:ext xmlns:c16="http://schemas.microsoft.com/office/drawing/2014/chart" uri="{C3380CC4-5D6E-409C-BE32-E72D297353CC}">
                <c16:uniqueId val="{00000007-9A6E-4612-AE99-2CA8AD55C11A}"/>
              </c:ext>
            </c:extLst>
          </c:dPt>
          <c:dPt>
            <c:idx val="4"/>
            <c:invertIfNegative val="0"/>
            <c:bubble3D val="0"/>
            <c:spPr>
              <a:solidFill>
                <a:srgbClr val="7C878E"/>
              </a:solidFill>
              <a:ln>
                <a:noFill/>
              </a:ln>
              <a:effectLst/>
            </c:spPr>
            <c:extLst>
              <c:ext xmlns:c16="http://schemas.microsoft.com/office/drawing/2014/chart" uri="{C3380CC4-5D6E-409C-BE32-E72D297353CC}">
                <c16:uniqueId val="{00000009-9A6E-4612-AE99-2CA8AD55C11A}"/>
              </c:ext>
            </c:extLst>
          </c:dPt>
          <c:dPt>
            <c:idx val="5"/>
            <c:invertIfNegative val="0"/>
            <c:bubble3D val="0"/>
            <c:spPr>
              <a:solidFill>
                <a:srgbClr val="7C878E"/>
              </a:solidFill>
              <a:ln>
                <a:noFill/>
              </a:ln>
              <a:effectLst/>
            </c:spPr>
            <c:extLst>
              <c:ext xmlns:c16="http://schemas.microsoft.com/office/drawing/2014/chart" uri="{C3380CC4-5D6E-409C-BE32-E72D297353CC}">
                <c16:uniqueId val="{0000000B-9A6E-4612-AE99-2CA8AD55C11A}"/>
              </c:ext>
            </c:extLst>
          </c:dPt>
          <c:dPt>
            <c:idx val="6"/>
            <c:invertIfNegative val="0"/>
            <c:bubble3D val="0"/>
            <c:spPr>
              <a:solidFill>
                <a:srgbClr val="7C878E"/>
              </a:solidFill>
              <a:ln>
                <a:noFill/>
              </a:ln>
              <a:effectLst/>
            </c:spPr>
            <c:extLst>
              <c:ext xmlns:c16="http://schemas.microsoft.com/office/drawing/2014/chart" uri="{C3380CC4-5D6E-409C-BE32-E72D297353CC}">
                <c16:uniqueId val="{0000000D-9A6E-4612-AE99-2CA8AD55C11A}"/>
              </c:ext>
            </c:extLst>
          </c:dPt>
          <c:dPt>
            <c:idx val="7"/>
            <c:invertIfNegative val="0"/>
            <c:bubble3D val="0"/>
            <c:spPr>
              <a:solidFill>
                <a:srgbClr val="7C878E"/>
              </a:solidFill>
              <a:ln>
                <a:noFill/>
              </a:ln>
              <a:effectLst/>
            </c:spPr>
            <c:extLst>
              <c:ext xmlns:c16="http://schemas.microsoft.com/office/drawing/2014/chart" uri="{C3380CC4-5D6E-409C-BE32-E72D297353CC}">
                <c16:uniqueId val="{0000000F-9A6E-4612-AE99-2CA8AD55C11A}"/>
              </c:ext>
            </c:extLst>
          </c:dPt>
          <c:dPt>
            <c:idx val="8"/>
            <c:invertIfNegative val="0"/>
            <c:bubble3D val="0"/>
            <c:spPr>
              <a:solidFill>
                <a:srgbClr val="7C878E"/>
              </a:solidFill>
              <a:ln>
                <a:noFill/>
              </a:ln>
              <a:effectLst/>
            </c:spPr>
            <c:extLst>
              <c:ext xmlns:c16="http://schemas.microsoft.com/office/drawing/2014/chart" uri="{C3380CC4-5D6E-409C-BE32-E72D297353CC}">
                <c16:uniqueId val="{00000011-9A6E-4612-AE99-2CA8AD55C11A}"/>
              </c:ext>
            </c:extLst>
          </c:dPt>
          <c:dPt>
            <c:idx val="9"/>
            <c:invertIfNegative val="0"/>
            <c:bubble3D val="0"/>
            <c:spPr>
              <a:solidFill>
                <a:srgbClr val="7C878E"/>
              </a:solidFill>
              <a:ln>
                <a:noFill/>
              </a:ln>
              <a:effectLst/>
            </c:spPr>
            <c:extLst>
              <c:ext xmlns:c16="http://schemas.microsoft.com/office/drawing/2014/chart" uri="{C3380CC4-5D6E-409C-BE32-E72D297353CC}">
                <c16:uniqueId val="{00000013-9A6E-4612-AE99-2CA8AD55C11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A6E-4612-AE99-2CA8AD55C11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A6E-4612-AE99-2CA8AD55C11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A6E-4612-AE99-2CA8AD55C11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A6E-4612-AE99-2CA8AD55C11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A6E-4612-AE99-2CA8AD55C11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A6E-4612-AE99-2CA8AD55C11A}"/>
              </c:ext>
            </c:extLst>
          </c:dPt>
          <c:dPt>
            <c:idx val="16"/>
            <c:invertIfNegative val="0"/>
            <c:bubble3D val="0"/>
            <c:spPr>
              <a:solidFill>
                <a:srgbClr val="95682B"/>
              </a:solidFill>
              <a:ln>
                <a:noFill/>
              </a:ln>
              <a:effectLst/>
            </c:spPr>
            <c:extLst>
              <c:ext xmlns:c16="http://schemas.microsoft.com/office/drawing/2014/chart" uri="{C3380CC4-5D6E-409C-BE32-E72D297353CC}">
                <c16:uniqueId val="{00000021-9A6E-4612-AE99-2CA8AD55C11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A6E-4612-AE99-2CA8AD55C11A}"/>
              </c:ext>
            </c:extLst>
          </c:dPt>
          <c:dPt>
            <c:idx val="29"/>
            <c:invertIfNegative val="0"/>
            <c:bubble3D val="0"/>
            <c:spPr>
              <a:solidFill>
                <a:srgbClr val="FBBB27"/>
              </a:solidFill>
              <a:ln>
                <a:noFill/>
              </a:ln>
              <a:effectLst/>
            </c:spPr>
            <c:extLst>
              <c:ext xmlns:c16="http://schemas.microsoft.com/office/drawing/2014/chart" uri="{C3380CC4-5D6E-409C-BE32-E72D297353CC}">
                <c16:uniqueId val="{00000025-9A6E-4612-AE99-2CA8AD55C11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'F74'!$A$6:$A$38</c:f>
              <c:strCache>
                <c:ptCount val="33"/>
                <c:pt idx="0">
                  <c:v>Guerrero</c:v>
                </c:pt>
                <c:pt idx="1">
                  <c:v>Colima</c:v>
                </c:pt>
                <c:pt idx="2">
                  <c:v>Veracruz</c:v>
                </c:pt>
                <c:pt idx="3">
                  <c:v>Oaxaca</c:v>
                </c:pt>
                <c:pt idx="4">
                  <c:v>Coahuila</c:v>
                </c:pt>
                <c:pt idx="5">
                  <c:v>Tamaulipas</c:v>
                </c:pt>
                <c:pt idx="6">
                  <c:v>Baja California Sur</c:v>
                </c:pt>
                <c:pt idx="7">
                  <c:v>Morelos</c:v>
                </c:pt>
                <c:pt idx="8">
                  <c:v>Guanajuato</c:v>
                </c:pt>
                <c:pt idx="9">
                  <c:v>Puebla</c:v>
                </c:pt>
                <c:pt idx="10">
                  <c:v>Estado de México</c:v>
                </c:pt>
                <c:pt idx="11">
                  <c:v>Ciudad de México</c:v>
                </c:pt>
                <c:pt idx="12">
                  <c:v>Nuevo León</c:v>
                </c:pt>
                <c:pt idx="13">
                  <c:v>Nayarit</c:v>
                </c:pt>
                <c:pt idx="14">
                  <c:v>Tlaxcala</c:v>
                </c:pt>
                <c:pt idx="15">
                  <c:v>Sonora</c:v>
                </c:pt>
                <c:pt idx="16">
                  <c:v>Nacional</c:v>
                </c:pt>
                <c:pt idx="17">
                  <c:v>Hidalgo</c:v>
                </c:pt>
                <c:pt idx="18">
                  <c:v>Sinaloa</c:v>
                </c:pt>
                <c:pt idx="19">
                  <c:v>Chihuahua</c:v>
                </c:pt>
                <c:pt idx="20">
                  <c:v>Baja California</c:v>
                </c:pt>
                <c:pt idx="21">
                  <c:v>Tabasco</c:v>
                </c:pt>
                <c:pt idx="22">
                  <c:v>Aguascalientes</c:v>
                </c:pt>
                <c:pt idx="23">
                  <c:v>Quintana Roo</c:v>
                </c:pt>
                <c:pt idx="24">
                  <c:v>Querétaro</c:v>
                </c:pt>
                <c:pt idx="25">
                  <c:v>Yucatán</c:v>
                </c:pt>
                <c:pt idx="26">
                  <c:v>Michoacán</c:v>
                </c:pt>
                <c:pt idx="27">
                  <c:v>Campeche</c:v>
                </c:pt>
                <c:pt idx="28">
                  <c:v>Chiapas</c:v>
                </c:pt>
                <c:pt idx="29">
                  <c:v>Jalisco</c:v>
                </c:pt>
                <c:pt idx="30">
                  <c:v>San Luis Potosí</c:v>
                </c:pt>
                <c:pt idx="31">
                  <c:v>Durango</c:v>
                </c:pt>
                <c:pt idx="32">
                  <c:v>Zacatecas</c:v>
                </c:pt>
              </c:strCache>
            </c:strRef>
          </c:cat>
          <c:val>
            <c:numRef>
              <c:f>'F74'!$B$6:$B$38</c:f>
              <c:numCache>
                <c:formatCode>0.0</c:formatCode>
                <c:ptCount val="33"/>
                <c:pt idx="0">
                  <c:v>-15.582285401858901</c:v>
                </c:pt>
                <c:pt idx="1">
                  <c:v>-7.6814856499718598</c:v>
                </c:pt>
                <c:pt idx="2">
                  <c:v>-6.4388743401089101</c:v>
                </c:pt>
                <c:pt idx="3">
                  <c:v>-5.5198449137843104</c:v>
                </c:pt>
                <c:pt idx="4">
                  <c:v>-5.0085868896017596</c:v>
                </c:pt>
                <c:pt idx="5">
                  <c:v>-4.0681552424968004</c:v>
                </c:pt>
                <c:pt idx="6">
                  <c:v>-2.9259896729776198</c:v>
                </c:pt>
                <c:pt idx="7">
                  <c:v>-2.7573149741824499</c:v>
                </c:pt>
                <c:pt idx="8">
                  <c:v>-2.60522322498203</c:v>
                </c:pt>
                <c:pt idx="9">
                  <c:v>-2.33325240483226</c:v>
                </c:pt>
                <c:pt idx="10">
                  <c:v>-2.2477515398373602</c:v>
                </c:pt>
                <c:pt idx="11">
                  <c:v>-1.9531164500995899</c:v>
                </c:pt>
                <c:pt idx="12">
                  <c:v>-1.9237451605400999</c:v>
                </c:pt>
                <c:pt idx="13">
                  <c:v>-1.79028132992327</c:v>
                </c:pt>
                <c:pt idx="14">
                  <c:v>-1.5385833421302599</c:v>
                </c:pt>
                <c:pt idx="15">
                  <c:v>-1.5121966563389599</c:v>
                </c:pt>
                <c:pt idx="16">
                  <c:v>-1.4291009843553</c:v>
                </c:pt>
                <c:pt idx="17">
                  <c:v>-1.1961638445865299</c:v>
                </c:pt>
                <c:pt idx="18">
                  <c:v>-0.85634228504863896</c:v>
                </c:pt>
                <c:pt idx="19">
                  <c:v>-0.50481671157716101</c:v>
                </c:pt>
                <c:pt idx="20">
                  <c:v>-0.37623829661045399</c:v>
                </c:pt>
                <c:pt idx="21">
                  <c:v>-7.7821011673151502E-2</c:v>
                </c:pt>
                <c:pt idx="22">
                  <c:v>-4.8642171576362997E-2</c:v>
                </c:pt>
                <c:pt idx="23">
                  <c:v>0.34103827207274701</c:v>
                </c:pt>
                <c:pt idx="24">
                  <c:v>0.56224722729909504</c:v>
                </c:pt>
                <c:pt idx="25">
                  <c:v>1.24922086017036</c:v>
                </c:pt>
                <c:pt idx="26">
                  <c:v>1.7148812531581501</c:v>
                </c:pt>
                <c:pt idx="27">
                  <c:v>1.72584523977932</c:v>
                </c:pt>
                <c:pt idx="28">
                  <c:v>1.8833162743091101</c:v>
                </c:pt>
                <c:pt idx="29">
                  <c:v>2.3711036747846599</c:v>
                </c:pt>
                <c:pt idx="30">
                  <c:v>2.4576626762009299</c:v>
                </c:pt>
                <c:pt idx="31">
                  <c:v>2.6432903850985201</c:v>
                </c:pt>
                <c:pt idx="32">
                  <c:v>5.9286800743620001</c:v>
                </c:pt>
              </c:numCache>
            </c:numRef>
          </c:val>
          <c:extLst>
            <c:ext xmlns:c16="http://schemas.microsoft.com/office/drawing/2014/chart" uri="{C3380CC4-5D6E-409C-BE32-E72D297353CC}">
              <c16:uniqueId val="{00000026-9A6E-4612-AE99-2CA8AD55C11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FB-4D03-BFD5-4C918F19FC33}"/>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FB-4D03-BFD5-4C918F19FC33}"/>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FB-4D03-BFD5-4C918F19FC33}"/>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FB-4D03-BFD5-4C918F19FC33}"/>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FB-4D03-BFD5-4C918F19FC33}"/>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FB-4D03-BFD5-4C918F19FC33}"/>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FB-4D03-BFD5-4C918F19FC33}"/>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FB-4D03-BFD5-4C918F19FC33}"/>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FB-4D03-BFD5-4C918F19FC33}"/>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FB-4D03-BFD5-4C918F19FC3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FB-4D03-BFD5-4C918F19FC3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FB-4D03-BFD5-4C918F19FC3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FB-4D03-BFD5-4C918F19FC33}"/>
              </c:ext>
            </c:extLst>
          </c:dPt>
          <c:dPt>
            <c:idx val="13"/>
            <c:invertIfNegative val="0"/>
            <c:bubble3D val="0"/>
            <c:spPr>
              <a:solidFill>
                <a:srgbClr val="95682B"/>
              </a:solidFill>
              <a:ln>
                <a:noFill/>
              </a:ln>
              <a:effectLst/>
            </c:spPr>
            <c:extLst>
              <c:ext xmlns:c16="http://schemas.microsoft.com/office/drawing/2014/chart" uri="{C3380CC4-5D6E-409C-BE32-E72D297353CC}">
                <c16:uniqueId val="{0000001B-BEFB-4D03-BFD5-4C918F19FC3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FB-4D03-BFD5-4C918F19FC3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FB-4D03-BFD5-4C918F19FC3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FB-4D03-BFD5-4C918F19FC3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FB-4D03-BFD5-4C918F19FC33}"/>
              </c:ext>
            </c:extLst>
          </c:dPt>
          <c:dPt>
            <c:idx val="29"/>
            <c:invertIfNegative val="0"/>
            <c:bubble3D val="0"/>
            <c:spPr>
              <a:solidFill>
                <a:srgbClr val="7C878E"/>
              </a:solidFill>
              <a:ln>
                <a:noFill/>
              </a:ln>
              <a:effectLst/>
            </c:spPr>
            <c:extLst>
              <c:ext xmlns:c16="http://schemas.microsoft.com/office/drawing/2014/chart" uri="{C3380CC4-5D6E-409C-BE32-E72D297353CC}">
                <c16:uniqueId val="{00000025-BEFB-4D03-BFD5-4C918F19FC33}"/>
              </c:ext>
            </c:extLst>
          </c:dPt>
          <c:dPt>
            <c:idx val="31"/>
            <c:invertIfNegative val="0"/>
            <c:bubble3D val="0"/>
            <c:spPr>
              <a:solidFill>
                <a:srgbClr val="FBBB27"/>
              </a:solidFill>
              <a:ln>
                <a:noFill/>
              </a:ln>
              <a:effectLst/>
            </c:spPr>
            <c:extLst>
              <c:ext xmlns:c16="http://schemas.microsoft.com/office/drawing/2014/chart" uri="{C3380CC4-5D6E-409C-BE32-E72D297353CC}">
                <c16:uniqueId val="{00000027-BEFB-4D03-BFD5-4C918F19FC3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'F75'!$A$6:$A$38</c:f>
              <c:strCache>
                <c:ptCount val="33"/>
                <c:pt idx="0">
                  <c:v>Guerrero</c:v>
                </c:pt>
                <c:pt idx="1">
                  <c:v>Zacatecas</c:v>
                </c:pt>
                <c:pt idx="2">
                  <c:v>Colima</c:v>
                </c:pt>
                <c:pt idx="3">
                  <c:v>Coahuila</c:v>
                </c:pt>
                <c:pt idx="4">
                  <c:v>Veracruz</c:v>
                </c:pt>
                <c:pt idx="5">
                  <c:v>Oaxaca</c:v>
                </c:pt>
                <c:pt idx="6">
                  <c:v>Tamaulipas</c:v>
                </c:pt>
                <c:pt idx="7">
                  <c:v>Nuevo León</c:v>
                </c:pt>
                <c:pt idx="8">
                  <c:v>Guanajuato</c:v>
                </c:pt>
                <c:pt idx="9">
                  <c:v>Morelos</c:v>
                </c:pt>
                <c:pt idx="10">
                  <c:v>Chiapas</c:v>
                </c:pt>
                <c:pt idx="11">
                  <c:v>Querétaro</c:v>
                </c:pt>
                <c:pt idx="12">
                  <c:v>Estado de México</c:v>
                </c:pt>
                <c:pt idx="13">
                  <c:v>Nacional</c:v>
                </c:pt>
                <c:pt idx="14">
                  <c:v>Nayarit</c:v>
                </c:pt>
                <c:pt idx="15">
                  <c:v>Sinaloa</c:v>
                </c:pt>
                <c:pt idx="16">
                  <c:v>Hidalgo</c:v>
                </c:pt>
                <c:pt idx="17">
                  <c:v>Baja California Sur</c:v>
                </c:pt>
                <c:pt idx="18">
                  <c:v>Quintana Roo</c:v>
                </c:pt>
                <c:pt idx="19">
                  <c:v>Puebla</c:v>
                </c:pt>
                <c:pt idx="20">
                  <c:v>Ciudad de México</c:v>
                </c:pt>
                <c:pt idx="21">
                  <c:v>Aguascalientes</c:v>
                </c:pt>
                <c:pt idx="22">
                  <c:v>Baja California</c:v>
                </c:pt>
                <c:pt idx="23">
                  <c:v>San Luis Potosí</c:v>
                </c:pt>
                <c:pt idx="24">
                  <c:v>Durango</c:v>
                </c:pt>
                <c:pt idx="25">
                  <c:v>Tlaxcala</c:v>
                </c:pt>
                <c:pt idx="26">
                  <c:v>Tabasco</c:v>
                </c:pt>
                <c:pt idx="27">
                  <c:v>Yucatán</c:v>
                </c:pt>
                <c:pt idx="28">
                  <c:v>Chihuahua</c:v>
                </c:pt>
                <c:pt idx="29">
                  <c:v>Michoacán</c:v>
                </c:pt>
                <c:pt idx="30">
                  <c:v>Sonora</c:v>
                </c:pt>
                <c:pt idx="31">
                  <c:v>Jalisco</c:v>
                </c:pt>
                <c:pt idx="32">
                  <c:v>Campeche</c:v>
                </c:pt>
              </c:strCache>
            </c:strRef>
          </c:cat>
          <c:val>
            <c:numRef>
              <c:f>'F75'!$B$6:$B$38</c:f>
              <c:numCache>
                <c:formatCode>0.0</c:formatCode>
                <c:ptCount val="33"/>
                <c:pt idx="0">
                  <c:v>-20.0433627041118</c:v>
                </c:pt>
                <c:pt idx="1">
                  <c:v>-11.741867330329899</c:v>
                </c:pt>
                <c:pt idx="2">
                  <c:v>-9.4199086852391591</c:v>
                </c:pt>
                <c:pt idx="3">
                  <c:v>-9.0958649188034997</c:v>
                </c:pt>
                <c:pt idx="4">
                  <c:v>-6.9186187937234402</c:v>
                </c:pt>
                <c:pt idx="5">
                  <c:v>-4.9234049618554003</c:v>
                </c:pt>
                <c:pt idx="6">
                  <c:v>-4.3121892654322398</c:v>
                </c:pt>
                <c:pt idx="7">
                  <c:v>-3.3917641527956102</c:v>
                </c:pt>
                <c:pt idx="8">
                  <c:v>-2.64337294712066</c:v>
                </c:pt>
                <c:pt idx="9">
                  <c:v>-2.5713375689019</c:v>
                </c:pt>
                <c:pt idx="10">
                  <c:v>-2.4759520487468198</c:v>
                </c:pt>
                <c:pt idx="11">
                  <c:v>-2.29567744638008</c:v>
                </c:pt>
                <c:pt idx="12">
                  <c:v>-1.77494135204235</c:v>
                </c:pt>
                <c:pt idx="13">
                  <c:v>-1.7454163730757699</c:v>
                </c:pt>
                <c:pt idx="14">
                  <c:v>-1.70342372047085</c:v>
                </c:pt>
                <c:pt idx="15">
                  <c:v>-1.69083240186362</c:v>
                </c:pt>
                <c:pt idx="16">
                  <c:v>-1.66344783142812</c:v>
                </c:pt>
                <c:pt idx="17">
                  <c:v>-1.36498164694996</c:v>
                </c:pt>
                <c:pt idx="18">
                  <c:v>-1.1345136258770301</c:v>
                </c:pt>
                <c:pt idx="19">
                  <c:v>-1.1237184408796701</c:v>
                </c:pt>
                <c:pt idx="20">
                  <c:v>-0.88793860339769803</c:v>
                </c:pt>
                <c:pt idx="21">
                  <c:v>-0.83573995648803501</c:v>
                </c:pt>
                <c:pt idx="22">
                  <c:v>-0.71114896297497199</c:v>
                </c:pt>
                <c:pt idx="23">
                  <c:v>-0.20504618823931101</c:v>
                </c:pt>
                <c:pt idx="24">
                  <c:v>-0.17483837602940699</c:v>
                </c:pt>
                <c:pt idx="25">
                  <c:v>9.42865310916252E-2</c:v>
                </c:pt>
                <c:pt idx="26">
                  <c:v>0.95375233243020197</c:v>
                </c:pt>
                <c:pt idx="27">
                  <c:v>1.2739347496059501</c:v>
                </c:pt>
                <c:pt idx="28">
                  <c:v>2.32682283909149</c:v>
                </c:pt>
                <c:pt idx="29">
                  <c:v>2.6725741848920399</c:v>
                </c:pt>
                <c:pt idx="30">
                  <c:v>2.6913377279945898</c:v>
                </c:pt>
                <c:pt idx="31">
                  <c:v>3.6846242199658898</c:v>
                </c:pt>
                <c:pt idx="32">
                  <c:v>5.5053410024650704</c:v>
                </c:pt>
              </c:numCache>
            </c:numRef>
          </c:val>
          <c:extLst>
            <c:ext xmlns:c16="http://schemas.microsoft.com/office/drawing/2014/chart" uri="{C3380CC4-5D6E-409C-BE32-E72D297353CC}">
              <c16:uniqueId val="{00000028-BEFB-4D03-BFD5-4C918F19FC3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'F76'!$C$5</c:f>
              <c:strCache>
                <c:ptCount val="1"/>
                <c:pt idx="0">
                  <c:v>Exportaciones</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9A3C-44CC-8523-B28DA0FE917C}"/>
              </c:ext>
            </c:extLst>
          </c:dPt>
          <c:dPt>
            <c:idx val="23"/>
            <c:invertIfNegative val="0"/>
            <c:bubble3D val="0"/>
            <c:spPr>
              <a:solidFill>
                <a:srgbClr val="7C878E"/>
              </a:solidFill>
              <a:ln>
                <a:noFill/>
              </a:ln>
              <a:effectLst/>
            </c:spPr>
            <c:extLst>
              <c:ext xmlns:c16="http://schemas.microsoft.com/office/drawing/2014/chart" uri="{C3380CC4-5D6E-409C-BE32-E72D297353CC}">
                <c16:uniqueId val="{00000003-9A3C-44CC-8523-B28DA0FE917C}"/>
              </c:ext>
            </c:extLst>
          </c:dPt>
          <c:dPt>
            <c:idx val="35"/>
            <c:invertIfNegative val="0"/>
            <c:bubble3D val="0"/>
            <c:spPr>
              <a:solidFill>
                <a:srgbClr val="7C878E"/>
              </a:solidFill>
              <a:ln>
                <a:noFill/>
              </a:ln>
              <a:effectLst/>
            </c:spPr>
            <c:extLst>
              <c:ext xmlns:c16="http://schemas.microsoft.com/office/drawing/2014/chart" uri="{C3380CC4-5D6E-409C-BE32-E72D297353CC}">
                <c16:uniqueId val="{00000005-9A3C-44CC-8523-B28DA0FE917C}"/>
              </c:ext>
            </c:extLst>
          </c:dPt>
          <c:dPt>
            <c:idx val="47"/>
            <c:invertIfNegative val="0"/>
            <c:bubble3D val="0"/>
            <c:spPr>
              <a:solidFill>
                <a:srgbClr val="7C878E"/>
              </a:solidFill>
              <a:ln>
                <a:noFill/>
              </a:ln>
              <a:effectLst/>
            </c:spPr>
            <c:extLst>
              <c:ext xmlns:c16="http://schemas.microsoft.com/office/drawing/2014/chart" uri="{C3380CC4-5D6E-409C-BE32-E72D297353CC}">
                <c16:uniqueId val="{00000007-9A3C-44CC-8523-B28DA0FE917C}"/>
              </c:ext>
            </c:extLst>
          </c:dPt>
          <c:dPt>
            <c:idx val="59"/>
            <c:invertIfNegative val="0"/>
            <c:bubble3D val="0"/>
            <c:spPr>
              <a:solidFill>
                <a:srgbClr val="7C878E"/>
              </a:solidFill>
              <a:ln>
                <a:noFill/>
              </a:ln>
              <a:effectLst/>
            </c:spPr>
            <c:extLst>
              <c:ext xmlns:c16="http://schemas.microsoft.com/office/drawing/2014/chart" uri="{C3380CC4-5D6E-409C-BE32-E72D297353CC}">
                <c16:uniqueId val="{00000009-9A3C-44CC-8523-B28DA0FE917C}"/>
              </c:ext>
            </c:extLst>
          </c:dPt>
          <c:dPt>
            <c:idx val="71"/>
            <c:invertIfNegative val="0"/>
            <c:bubble3D val="0"/>
            <c:spPr>
              <a:solidFill>
                <a:srgbClr val="7C878E"/>
              </a:solidFill>
              <a:ln>
                <a:noFill/>
              </a:ln>
              <a:effectLst/>
            </c:spPr>
            <c:extLst>
              <c:ext xmlns:c16="http://schemas.microsoft.com/office/drawing/2014/chart" uri="{C3380CC4-5D6E-409C-BE32-E72D297353CC}">
                <c16:uniqueId val="{0000000B-9A3C-44CC-8523-B28DA0FE917C}"/>
              </c:ext>
            </c:extLst>
          </c:dPt>
          <c:dPt>
            <c:idx val="83"/>
            <c:invertIfNegative val="0"/>
            <c:bubble3D val="0"/>
            <c:spPr>
              <a:solidFill>
                <a:srgbClr val="FBBB27"/>
              </a:solidFill>
              <a:ln>
                <a:noFill/>
              </a:ln>
              <a:effectLst/>
            </c:spPr>
            <c:extLst>
              <c:ext xmlns:c16="http://schemas.microsoft.com/office/drawing/2014/chart" uri="{C3380CC4-5D6E-409C-BE32-E72D297353CC}">
                <c16:uniqueId val="{0000000D-9A3C-44CC-8523-B28DA0FE917C}"/>
              </c:ext>
            </c:extLst>
          </c:dPt>
          <c:cat>
            <c:multiLvlStrRef>
              <c:f>'F76'!$A$6:$B$89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'F76'!$C$6:$C$89</c:f>
              <c:numCache>
                <c:formatCode>#,##0</c:formatCode>
                <c:ptCount val="84"/>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numCache>
            </c:numRef>
          </c:val>
          <c:extLst>
            <c:ext xmlns:c16="http://schemas.microsoft.com/office/drawing/2014/chart" uri="{C3380CC4-5D6E-409C-BE32-E72D297353CC}">
              <c16:uniqueId val="{0000000E-9A3C-44CC-8523-B28DA0FE917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'F76'!$D$5</c:f>
              <c:strCache>
                <c:ptCount val="1"/>
                <c:pt idx="0">
                  <c:v>Promedio</c:v>
                </c:pt>
              </c:strCache>
            </c:strRef>
          </c:tx>
          <c:spPr>
            <a:ln w="28575" cap="rnd">
              <a:solidFill>
                <a:srgbClr val="B69630"/>
              </a:solidFill>
              <a:round/>
            </a:ln>
            <a:effectLst/>
          </c:spPr>
          <c:marker>
            <c:symbol val="none"/>
          </c:marker>
          <c:cat>
            <c:multiLvlStrRef>
              <c:f>'F76'!$A$6:$B$89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'F76'!$D$6:$D$89</c:f>
              <c:numCache>
                <c:formatCode>#,##0</c:formatCode>
                <c:ptCount val="84"/>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numCache>
            </c:numRef>
          </c:val>
          <c:smooth val="0"/>
          <c:extLst>
            <c:ext xmlns:c16="http://schemas.microsoft.com/office/drawing/2014/chart" uri="{C3380CC4-5D6E-409C-BE32-E72D297353CC}">
              <c16:uniqueId val="{0000000F-9A3C-44CC-8523-B28DA0FE917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'F77'!$C$5</c:f>
              <c:strCache>
                <c:ptCount val="1"/>
                <c:pt idx="0">
                  <c:v>Exportaciones</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A9D9-4097-9670-181B075212AE}"/>
              </c:ext>
            </c:extLst>
          </c:dPt>
          <c:dPt>
            <c:idx val="23"/>
            <c:invertIfNegative val="0"/>
            <c:bubble3D val="0"/>
            <c:spPr>
              <a:solidFill>
                <a:srgbClr val="7C878E"/>
              </a:solidFill>
              <a:ln>
                <a:noFill/>
              </a:ln>
              <a:effectLst/>
            </c:spPr>
            <c:extLst>
              <c:ext xmlns:c16="http://schemas.microsoft.com/office/drawing/2014/chart" uri="{C3380CC4-5D6E-409C-BE32-E72D297353CC}">
                <c16:uniqueId val="{00000003-A9D9-4097-9670-181B075212AE}"/>
              </c:ext>
            </c:extLst>
          </c:dPt>
          <c:dPt>
            <c:idx val="35"/>
            <c:invertIfNegative val="0"/>
            <c:bubble3D val="0"/>
            <c:spPr>
              <a:solidFill>
                <a:srgbClr val="7C878E"/>
              </a:solidFill>
              <a:ln>
                <a:noFill/>
              </a:ln>
              <a:effectLst/>
            </c:spPr>
            <c:extLst>
              <c:ext xmlns:c16="http://schemas.microsoft.com/office/drawing/2014/chart" uri="{C3380CC4-5D6E-409C-BE32-E72D297353CC}">
                <c16:uniqueId val="{00000005-A9D9-4097-9670-181B075212AE}"/>
              </c:ext>
            </c:extLst>
          </c:dPt>
          <c:dPt>
            <c:idx val="47"/>
            <c:invertIfNegative val="0"/>
            <c:bubble3D val="0"/>
            <c:spPr>
              <a:solidFill>
                <a:srgbClr val="7C878E"/>
              </a:solidFill>
              <a:ln>
                <a:noFill/>
              </a:ln>
              <a:effectLst/>
            </c:spPr>
            <c:extLst>
              <c:ext xmlns:c16="http://schemas.microsoft.com/office/drawing/2014/chart" uri="{C3380CC4-5D6E-409C-BE32-E72D297353CC}">
                <c16:uniqueId val="{00000007-A9D9-4097-9670-181B075212AE}"/>
              </c:ext>
            </c:extLst>
          </c:dPt>
          <c:dPt>
            <c:idx val="59"/>
            <c:invertIfNegative val="0"/>
            <c:bubble3D val="0"/>
            <c:spPr>
              <a:solidFill>
                <a:srgbClr val="7C878E"/>
              </a:solidFill>
              <a:ln>
                <a:noFill/>
              </a:ln>
              <a:effectLst/>
            </c:spPr>
            <c:extLst>
              <c:ext xmlns:c16="http://schemas.microsoft.com/office/drawing/2014/chart" uri="{C3380CC4-5D6E-409C-BE32-E72D297353CC}">
                <c16:uniqueId val="{00000009-A9D9-4097-9670-181B075212AE}"/>
              </c:ext>
            </c:extLst>
          </c:dPt>
          <c:dPt>
            <c:idx val="71"/>
            <c:invertIfNegative val="0"/>
            <c:bubble3D val="0"/>
            <c:spPr>
              <a:solidFill>
                <a:srgbClr val="7C878E"/>
              </a:solidFill>
              <a:ln>
                <a:noFill/>
              </a:ln>
              <a:effectLst/>
            </c:spPr>
            <c:extLst>
              <c:ext xmlns:c16="http://schemas.microsoft.com/office/drawing/2014/chart" uri="{C3380CC4-5D6E-409C-BE32-E72D297353CC}">
                <c16:uniqueId val="{0000000B-A9D9-4097-9670-181B075212AE}"/>
              </c:ext>
            </c:extLst>
          </c:dPt>
          <c:dPt>
            <c:idx val="83"/>
            <c:invertIfNegative val="0"/>
            <c:bubble3D val="0"/>
            <c:spPr>
              <a:solidFill>
                <a:srgbClr val="FBBB27"/>
              </a:solidFill>
              <a:ln>
                <a:noFill/>
              </a:ln>
              <a:effectLst/>
            </c:spPr>
            <c:extLst>
              <c:ext xmlns:c16="http://schemas.microsoft.com/office/drawing/2014/chart" uri="{C3380CC4-5D6E-409C-BE32-E72D297353CC}">
                <c16:uniqueId val="{0000000D-A9D9-4097-9670-181B075212AE}"/>
              </c:ext>
            </c:extLst>
          </c:dPt>
          <c:cat>
            <c:multiLvlStrRef>
              <c:f>'F77'!$A$6:$B$89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'F77'!$C$6:$C$89</c:f>
              <c:numCache>
                <c:formatCode>#,##0</c:formatCode>
                <c:ptCount val="84"/>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numCache>
            </c:numRef>
          </c:val>
          <c:extLst>
            <c:ext xmlns:c16="http://schemas.microsoft.com/office/drawing/2014/chart" uri="{C3380CC4-5D6E-409C-BE32-E72D297353CC}">
              <c16:uniqueId val="{0000000E-A9D9-4097-9670-181B075212A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'F77'!$D$5</c:f>
              <c:strCache>
                <c:ptCount val="1"/>
                <c:pt idx="0">
                  <c:v>Promedio</c:v>
                </c:pt>
              </c:strCache>
            </c:strRef>
          </c:tx>
          <c:spPr>
            <a:ln w="28575" cap="rnd">
              <a:solidFill>
                <a:srgbClr val="B69630"/>
              </a:solidFill>
              <a:round/>
            </a:ln>
            <a:effectLst/>
          </c:spPr>
          <c:marker>
            <c:symbol val="none"/>
          </c:marker>
          <c:cat>
            <c:multiLvlStrRef>
              <c:f>'F77'!$A$6:$B$89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'F77'!$D$6:$D$89</c:f>
              <c:numCache>
                <c:formatCode>#,##0</c:formatCode>
                <c:ptCount val="84"/>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numCache>
            </c:numRef>
          </c:val>
          <c:smooth val="0"/>
          <c:extLst>
            <c:ext xmlns:c16="http://schemas.microsoft.com/office/drawing/2014/chart" uri="{C3380CC4-5D6E-409C-BE32-E72D297353CC}">
              <c16:uniqueId val="{0000000F-A9D9-4097-9670-181B075212A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'F78'!$C$5</c:f>
              <c:strCache>
                <c:ptCount val="1"/>
                <c:pt idx="0">
                  <c:v>Exportaciones</c:v>
                </c:pt>
              </c:strCache>
            </c:strRef>
          </c:tx>
          <c:spPr>
            <a:solidFill>
              <a:srgbClr val="C9D0D6"/>
            </a:solidFill>
            <a:ln>
              <a:noFill/>
            </a:ln>
            <a:effectLst/>
          </c:spPr>
          <c:invertIfNegative val="0"/>
          <c:dPt>
            <c:idx val="10"/>
            <c:invertIfNegative val="0"/>
            <c:bubble3D val="0"/>
            <c:extLst>
              <c:ext xmlns:c16="http://schemas.microsoft.com/office/drawing/2014/chart" uri="{C3380CC4-5D6E-409C-BE32-E72D297353CC}">
                <c16:uniqueId val="{00000000-8912-4C8D-8EF8-B8033616E339}"/>
              </c:ext>
            </c:extLst>
          </c:dPt>
          <c:dPt>
            <c:idx val="11"/>
            <c:invertIfNegative val="0"/>
            <c:bubble3D val="0"/>
            <c:spPr>
              <a:solidFill>
                <a:srgbClr val="7C878E"/>
              </a:solidFill>
              <a:ln>
                <a:noFill/>
              </a:ln>
              <a:effectLst/>
            </c:spPr>
            <c:extLst>
              <c:ext xmlns:c16="http://schemas.microsoft.com/office/drawing/2014/chart" uri="{C3380CC4-5D6E-409C-BE32-E72D297353CC}">
                <c16:uniqueId val="{00000002-8912-4C8D-8EF8-B8033616E339}"/>
              </c:ext>
            </c:extLst>
          </c:dPt>
          <c:dPt>
            <c:idx val="22"/>
            <c:invertIfNegative val="0"/>
            <c:bubble3D val="0"/>
            <c:extLst>
              <c:ext xmlns:c16="http://schemas.microsoft.com/office/drawing/2014/chart" uri="{C3380CC4-5D6E-409C-BE32-E72D297353CC}">
                <c16:uniqueId val="{00000003-8912-4C8D-8EF8-B8033616E339}"/>
              </c:ext>
            </c:extLst>
          </c:dPt>
          <c:dPt>
            <c:idx val="23"/>
            <c:invertIfNegative val="0"/>
            <c:bubble3D val="0"/>
            <c:spPr>
              <a:solidFill>
                <a:srgbClr val="7C878E"/>
              </a:solidFill>
              <a:ln>
                <a:noFill/>
              </a:ln>
              <a:effectLst/>
            </c:spPr>
            <c:extLst>
              <c:ext xmlns:c16="http://schemas.microsoft.com/office/drawing/2014/chart" uri="{C3380CC4-5D6E-409C-BE32-E72D297353CC}">
                <c16:uniqueId val="{00000005-8912-4C8D-8EF8-B8033616E339}"/>
              </c:ext>
            </c:extLst>
          </c:dPt>
          <c:dPt>
            <c:idx val="34"/>
            <c:invertIfNegative val="0"/>
            <c:bubble3D val="0"/>
            <c:extLst>
              <c:ext xmlns:c16="http://schemas.microsoft.com/office/drawing/2014/chart" uri="{C3380CC4-5D6E-409C-BE32-E72D297353CC}">
                <c16:uniqueId val="{00000006-8912-4C8D-8EF8-B8033616E339}"/>
              </c:ext>
            </c:extLst>
          </c:dPt>
          <c:dPt>
            <c:idx val="35"/>
            <c:invertIfNegative val="0"/>
            <c:bubble3D val="0"/>
            <c:spPr>
              <a:solidFill>
                <a:srgbClr val="7C878E"/>
              </a:solidFill>
              <a:ln>
                <a:noFill/>
              </a:ln>
              <a:effectLst/>
            </c:spPr>
            <c:extLst>
              <c:ext xmlns:c16="http://schemas.microsoft.com/office/drawing/2014/chart" uri="{C3380CC4-5D6E-409C-BE32-E72D297353CC}">
                <c16:uniqueId val="{00000008-8912-4C8D-8EF8-B8033616E339}"/>
              </c:ext>
            </c:extLst>
          </c:dPt>
          <c:dPt>
            <c:idx val="46"/>
            <c:invertIfNegative val="0"/>
            <c:bubble3D val="0"/>
            <c:extLst>
              <c:ext xmlns:c16="http://schemas.microsoft.com/office/drawing/2014/chart" uri="{C3380CC4-5D6E-409C-BE32-E72D297353CC}">
                <c16:uniqueId val="{00000009-8912-4C8D-8EF8-B8033616E339}"/>
              </c:ext>
            </c:extLst>
          </c:dPt>
          <c:dPt>
            <c:idx val="47"/>
            <c:invertIfNegative val="0"/>
            <c:bubble3D val="0"/>
            <c:spPr>
              <a:solidFill>
                <a:srgbClr val="7C878E"/>
              </a:solidFill>
              <a:ln>
                <a:noFill/>
              </a:ln>
              <a:effectLst/>
            </c:spPr>
            <c:extLst>
              <c:ext xmlns:c16="http://schemas.microsoft.com/office/drawing/2014/chart" uri="{C3380CC4-5D6E-409C-BE32-E72D297353CC}">
                <c16:uniqueId val="{0000000B-8912-4C8D-8EF8-B8033616E339}"/>
              </c:ext>
            </c:extLst>
          </c:dPt>
          <c:dPt>
            <c:idx val="58"/>
            <c:invertIfNegative val="0"/>
            <c:bubble3D val="0"/>
            <c:extLst>
              <c:ext xmlns:c16="http://schemas.microsoft.com/office/drawing/2014/chart" uri="{C3380CC4-5D6E-409C-BE32-E72D297353CC}">
                <c16:uniqueId val="{0000000C-8912-4C8D-8EF8-B8033616E339}"/>
              </c:ext>
            </c:extLst>
          </c:dPt>
          <c:dPt>
            <c:idx val="59"/>
            <c:invertIfNegative val="0"/>
            <c:bubble3D val="0"/>
            <c:spPr>
              <a:solidFill>
                <a:srgbClr val="7C878E"/>
              </a:solidFill>
              <a:ln>
                <a:noFill/>
              </a:ln>
              <a:effectLst/>
            </c:spPr>
            <c:extLst>
              <c:ext xmlns:c16="http://schemas.microsoft.com/office/drawing/2014/chart" uri="{C3380CC4-5D6E-409C-BE32-E72D297353CC}">
                <c16:uniqueId val="{0000000E-8912-4C8D-8EF8-B8033616E339}"/>
              </c:ext>
            </c:extLst>
          </c:dPt>
          <c:dPt>
            <c:idx val="70"/>
            <c:invertIfNegative val="0"/>
            <c:bubble3D val="0"/>
            <c:extLst>
              <c:ext xmlns:c16="http://schemas.microsoft.com/office/drawing/2014/chart" uri="{C3380CC4-5D6E-409C-BE32-E72D297353CC}">
                <c16:uniqueId val="{0000000F-8912-4C8D-8EF8-B8033616E339}"/>
              </c:ext>
            </c:extLst>
          </c:dPt>
          <c:dPt>
            <c:idx val="71"/>
            <c:invertIfNegative val="0"/>
            <c:bubble3D val="0"/>
            <c:spPr>
              <a:solidFill>
                <a:srgbClr val="7C878E"/>
              </a:solidFill>
              <a:ln>
                <a:noFill/>
              </a:ln>
              <a:effectLst/>
            </c:spPr>
            <c:extLst>
              <c:ext xmlns:c16="http://schemas.microsoft.com/office/drawing/2014/chart" uri="{C3380CC4-5D6E-409C-BE32-E72D297353CC}">
                <c16:uniqueId val="{00000011-8912-4C8D-8EF8-B8033616E339}"/>
              </c:ext>
            </c:extLst>
          </c:dPt>
          <c:dPt>
            <c:idx val="83"/>
            <c:invertIfNegative val="0"/>
            <c:bubble3D val="0"/>
            <c:spPr>
              <a:solidFill>
                <a:srgbClr val="FBBB27"/>
              </a:solidFill>
              <a:ln>
                <a:noFill/>
              </a:ln>
              <a:effectLst/>
            </c:spPr>
            <c:extLst>
              <c:ext xmlns:c16="http://schemas.microsoft.com/office/drawing/2014/chart" uri="{C3380CC4-5D6E-409C-BE32-E72D297353CC}">
                <c16:uniqueId val="{00000013-8912-4C8D-8EF8-B8033616E339}"/>
              </c:ext>
            </c:extLst>
          </c:dPt>
          <c:cat>
            <c:multiLvlStrRef>
              <c:f>'F78'!$A$6:$B$89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'F78'!$C$6:$C$89</c:f>
              <c:numCache>
                <c:formatCode>#,##0</c:formatCode>
                <c:ptCount val="84"/>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numCache>
            </c:numRef>
          </c:val>
          <c:extLst>
            <c:ext xmlns:c16="http://schemas.microsoft.com/office/drawing/2014/chart" uri="{C3380CC4-5D6E-409C-BE32-E72D297353CC}">
              <c16:uniqueId val="{00000014-8912-4C8D-8EF8-B8033616E339}"/>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'F78'!$D$5</c:f>
              <c:strCache>
                <c:ptCount val="1"/>
                <c:pt idx="0">
                  <c:v>Variación</c:v>
                </c:pt>
              </c:strCache>
            </c:strRef>
          </c:tx>
          <c:spPr>
            <a:ln w="28575" cap="rnd">
              <a:solidFill>
                <a:srgbClr val="B69630"/>
              </a:solidFill>
              <a:round/>
            </a:ln>
            <a:effectLst/>
          </c:spPr>
          <c:marker>
            <c:symbol val="none"/>
          </c:marker>
          <c:cat>
            <c:multiLvlStrRef>
              <c:f>'F78'!$A$6:$B$89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'F78'!$D$6:$D$89</c:f>
              <c:numCache>
                <c:formatCode>0.0</c:formatCode>
                <c:ptCount val="84"/>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numCache>
            </c:numRef>
          </c:val>
          <c:smooth val="0"/>
          <c:extLst>
            <c:ext xmlns:c16="http://schemas.microsoft.com/office/drawing/2014/chart" uri="{C3380CC4-5D6E-409C-BE32-E72D297353CC}">
              <c16:uniqueId val="{00000015-8912-4C8D-8EF8-B8033616E339}"/>
            </c:ext>
          </c:extLst>
        </c:ser>
        <c:ser>
          <c:idx val="2"/>
          <c:order val="2"/>
          <c:tx>
            <c:strRef>
              <c:f>'F78'!$E$5</c:f>
              <c:strCache>
                <c:ptCount val="1"/>
                <c:pt idx="0">
                  <c:v>Variación promedio</c:v>
                </c:pt>
              </c:strCache>
            </c:strRef>
          </c:tx>
          <c:spPr>
            <a:ln w="28575" cap="rnd">
              <a:solidFill>
                <a:srgbClr val="524805"/>
              </a:solidFill>
              <a:round/>
            </a:ln>
            <a:effectLst/>
          </c:spPr>
          <c:marker>
            <c:symbol val="none"/>
          </c:marker>
          <c:cat>
            <c:multiLvlStrRef>
              <c:f>'F78'!$A$6:$B$89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'F78'!$E$6:$E$89</c:f>
              <c:numCache>
                <c:formatCode>0.0</c:formatCode>
                <c:ptCount val="84"/>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numCache>
            </c:numRef>
          </c:val>
          <c:smooth val="0"/>
          <c:extLst>
            <c:ext xmlns:c16="http://schemas.microsoft.com/office/drawing/2014/chart" uri="{C3380CC4-5D6E-409C-BE32-E72D297353CC}">
              <c16:uniqueId val="{00000016-8912-4C8D-8EF8-B8033616E339}"/>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'F79'!$C$5</c:f>
              <c:strCache>
                <c:ptCount val="1"/>
                <c:pt idx="0">
                  <c:v>Establecimientos</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0A4A-48AC-96C0-9AF0036A744F}"/>
              </c:ext>
            </c:extLst>
          </c:dPt>
          <c:dPt>
            <c:idx val="23"/>
            <c:invertIfNegative val="0"/>
            <c:bubble3D val="0"/>
            <c:spPr>
              <a:solidFill>
                <a:srgbClr val="7C878E"/>
              </a:solidFill>
              <a:ln>
                <a:noFill/>
              </a:ln>
              <a:effectLst/>
            </c:spPr>
            <c:extLst>
              <c:ext xmlns:c16="http://schemas.microsoft.com/office/drawing/2014/chart" uri="{C3380CC4-5D6E-409C-BE32-E72D297353CC}">
                <c16:uniqueId val="{00000003-0A4A-48AC-96C0-9AF0036A744F}"/>
              </c:ext>
            </c:extLst>
          </c:dPt>
          <c:dPt>
            <c:idx val="35"/>
            <c:invertIfNegative val="0"/>
            <c:bubble3D val="0"/>
            <c:spPr>
              <a:solidFill>
                <a:srgbClr val="7C878E"/>
              </a:solidFill>
              <a:ln>
                <a:noFill/>
              </a:ln>
              <a:effectLst/>
            </c:spPr>
            <c:extLst>
              <c:ext xmlns:c16="http://schemas.microsoft.com/office/drawing/2014/chart" uri="{C3380CC4-5D6E-409C-BE32-E72D297353CC}">
                <c16:uniqueId val="{00000005-0A4A-48AC-96C0-9AF0036A744F}"/>
              </c:ext>
            </c:extLst>
          </c:dPt>
          <c:dPt>
            <c:idx val="47"/>
            <c:invertIfNegative val="0"/>
            <c:bubble3D val="0"/>
            <c:spPr>
              <a:solidFill>
                <a:srgbClr val="7C878E"/>
              </a:solidFill>
              <a:ln>
                <a:noFill/>
              </a:ln>
              <a:effectLst/>
            </c:spPr>
            <c:extLst>
              <c:ext xmlns:c16="http://schemas.microsoft.com/office/drawing/2014/chart" uri="{C3380CC4-5D6E-409C-BE32-E72D297353CC}">
                <c16:uniqueId val="{00000007-0A4A-48AC-96C0-9AF0036A744F}"/>
              </c:ext>
            </c:extLst>
          </c:dPt>
          <c:dPt>
            <c:idx val="59"/>
            <c:invertIfNegative val="0"/>
            <c:bubble3D val="0"/>
            <c:spPr>
              <a:solidFill>
                <a:srgbClr val="7C878E"/>
              </a:solidFill>
              <a:ln>
                <a:noFill/>
              </a:ln>
              <a:effectLst/>
            </c:spPr>
            <c:extLst>
              <c:ext xmlns:c16="http://schemas.microsoft.com/office/drawing/2014/chart" uri="{C3380CC4-5D6E-409C-BE32-E72D297353CC}">
                <c16:uniqueId val="{00000009-0A4A-48AC-96C0-9AF0036A744F}"/>
              </c:ext>
            </c:extLst>
          </c:dPt>
          <c:dPt>
            <c:idx val="71"/>
            <c:invertIfNegative val="0"/>
            <c:bubble3D val="0"/>
            <c:spPr>
              <a:solidFill>
                <a:srgbClr val="7C878E"/>
              </a:solidFill>
              <a:ln>
                <a:noFill/>
              </a:ln>
              <a:effectLst/>
            </c:spPr>
            <c:extLst>
              <c:ext xmlns:c16="http://schemas.microsoft.com/office/drawing/2014/chart" uri="{C3380CC4-5D6E-409C-BE32-E72D297353CC}">
                <c16:uniqueId val="{0000000B-0A4A-48AC-96C0-9AF0036A744F}"/>
              </c:ext>
            </c:extLst>
          </c:dPt>
          <c:dPt>
            <c:idx val="83"/>
            <c:invertIfNegative val="0"/>
            <c:bubble3D val="0"/>
            <c:spPr>
              <a:solidFill>
                <a:srgbClr val="FBBB27"/>
              </a:solidFill>
              <a:ln>
                <a:noFill/>
              </a:ln>
              <a:effectLst/>
            </c:spPr>
            <c:extLst>
              <c:ext xmlns:c16="http://schemas.microsoft.com/office/drawing/2014/chart" uri="{C3380CC4-5D6E-409C-BE32-E72D297353CC}">
                <c16:uniqueId val="{0000000D-0A4A-48AC-96C0-9AF0036A744F}"/>
              </c:ext>
            </c:extLst>
          </c:dPt>
          <c:cat>
            <c:multiLvlStrRef>
              <c:f>'F79'!$A$6:$B$89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'F79'!$C$6:$C$89</c:f>
              <c:numCache>
                <c:formatCode>#,##0</c:formatCode>
                <c:ptCount val="84"/>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numCache>
            </c:numRef>
          </c:val>
          <c:extLst>
            <c:ext xmlns:c16="http://schemas.microsoft.com/office/drawing/2014/chart" uri="{C3380CC4-5D6E-409C-BE32-E72D297353CC}">
              <c16:uniqueId val="{0000000E-0A4A-48AC-96C0-9AF0036A744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'F79'!$D$5</c:f>
              <c:strCache>
                <c:ptCount val="1"/>
                <c:pt idx="0">
                  <c:v>Promedio</c:v>
                </c:pt>
              </c:strCache>
            </c:strRef>
          </c:tx>
          <c:spPr>
            <a:ln w="28575" cap="rnd">
              <a:solidFill>
                <a:srgbClr val="B69630"/>
              </a:solidFill>
              <a:round/>
            </a:ln>
            <a:effectLst/>
          </c:spPr>
          <c:marker>
            <c:symbol val="none"/>
          </c:marker>
          <c:cat>
            <c:multiLvlStrRef>
              <c:f>'F79'!$A$6:$B$89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'F79'!$D$6:$D$89</c:f>
              <c:numCache>
                <c:formatCode>#,##0</c:formatCode>
                <c:ptCount val="84"/>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numCache>
            </c:numRef>
          </c:val>
          <c:smooth val="0"/>
          <c:extLst>
            <c:ext xmlns:c16="http://schemas.microsoft.com/office/drawing/2014/chart" uri="{C3380CC4-5D6E-409C-BE32-E72D297353CC}">
              <c16:uniqueId val="{0000000F-0A4A-48AC-96C0-9AF0036A744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FFF-4E58-8F7D-E7820A16701D}"/>
              </c:ext>
            </c:extLst>
          </c:dPt>
          <c:dPt>
            <c:idx val="1"/>
            <c:invertIfNegative val="0"/>
            <c:bubble3D val="0"/>
            <c:spPr>
              <a:solidFill>
                <a:srgbClr val="7C878E"/>
              </a:solidFill>
              <a:ln>
                <a:noFill/>
              </a:ln>
              <a:effectLst/>
            </c:spPr>
            <c:extLst>
              <c:ext xmlns:c16="http://schemas.microsoft.com/office/drawing/2014/chart" uri="{C3380CC4-5D6E-409C-BE32-E72D297353CC}">
                <c16:uniqueId val="{00000003-EFFF-4E58-8F7D-E7820A16701D}"/>
              </c:ext>
            </c:extLst>
          </c:dPt>
          <c:dPt>
            <c:idx val="2"/>
            <c:invertIfNegative val="0"/>
            <c:bubble3D val="0"/>
            <c:spPr>
              <a:solidFill>
                <a:srgbClr val="7C878E"/>
              </a:solidFill>
              <a:ln>
                <a:noFill/>
              </a:ln>
              <a:effectLst/>
            </c:spPr>
            <c:extLst>
              <c:ext xmlns:c16="http://schemas.microsoft.com/office/drawing/2014/chart" uri="{C3380CC4-5D6E-409C-BE32-E72D297353CC}">
                <c16:uniqueId val="{00000005-EFFF-4E58-8F7D-E7820A16701D}"/>
              </c:ext>
            </c:extLst>
          </c:dPt>
          <c:dPt>
            <c:idx val="3"/>
            <c:invertIfNegative val="0"/>
            <c:bubble3D val="0"/>
            <c:spPr>
              <a:solidFill>
                <a:srgbClr val="7C878E"/>
              </a:solidFill>
              <a:ln>
                <a:noFill/>
              </a:ln>
              <a:effectLst/>
            </c:spPr>
            <c:extLst>
              <c:ext xmlns:c16="http://schemas.microsoft.com/office/drawing/2014/chart" uri="{C3380CC4-5D6E-409C-BE32-E72D297353CC}">
                <c16:uniqueId val="{00000007-EFFF-4E58-8F7D-E7820A16701D}"/>
              </c:ext>
            </c:extLst>
          </c:dPt>
          <c:dPt>
            <c:idx val="4"/>
            <c:invertIfNegative val="0"/>
            <c:bubble3D val="0"/>
            <c:spPr>
              <a:solidFill>
                <a:srgbClr val="7C878E"/>
              </a:solidFill>
              <a:ln>
                <a:noFill/>
              </a:ln>
              <a:effectLst/>
            </c:spPr>
            <c:extLst>
              <c:ext xmlns:c16="http://schemas.microsoft.com/office/drawing/2014/chart" uri="{C3380CC4-5D6E-409C-BE32-E72D297353CC}">
                <c16:uniqueId val="{00000009-EFFF-4E58-8F7D-E7820A16701D}"/>
              </c:ext>
            </c:extLst>
          </c:dPt>
          <c:dPt>
            <c:idx val="5"/>
            <c:invertIfNegative val="0"/>
            <c:bubble3D val="0"/>
            <c:spPr>
              <a:solidFill>
                <a:srgbClr val="7C878E"/>
              </a:solidFill>
              <a:ln>
                <a:noFill/>
              </a:ln>
              <a:effectLst/>
            </c:spPr>
            <c:extLst>
              <c:ext xmlns:c16="http://schemas.microsoft.com/office/drawing/2014/chart" uri="{C3380CC4-5D6E-409C-BE32-E72D297353CC}">
                <c16:uniqueId val="{0000000B-EFFF-4E58-8F7D-E7820A16701D}"/>
              </c:ext>
            </c:extLst>
          </c:dPt>
          <c:dPt>
            <c:idx val="6"/>
            <c:invertIfNegative val="0"/>
            <c:bubble3D val="0"/>
            <c:spPr>
              <a:solidFill>
                <a:srgbClr val="7C878E"/>
              </a:solidFill>
              <a:ln>
                <a:noFill/>
              </a:ln>
              <a:effectLst/>
            </c:spPr>
            <c:extLst>
              <c:ext xmlns:c16="http://schemas.microsoft.com/office/drawing/2014/chart" uri="{C3380CC4-5D6E-409C-BE32-E72D297353CC}">
                <c16:uniqueId val="{0000000D-EFFF-4E58-8F7D-E7820A16701D}"/>
              </c:ext>
            </c:extLst>
          </c:dPt>
          <c:dPt>
            <c:idx val="7"/>
            <c:invertIfNegative val="0"/>
            <c:bubble3D val="0"/>
            <c:spPr>
              <a:solidFill>
                <a:srgbClr val="7C878E"/>
              </a:solidFill>
              <a:ln>
                <a:noFill/>
              </a:ln>
              <a:effectLst/>
            </c:spPr>
            <c:extLst>
              <c:ext xmlns:c16="http://schemas.microsoft.com/office/drawing/2014/chart" uri="{C3380CC4-5D6E-409C-BE32-E72D297353CC}">
                <c16:uniqueId val="{0000000F-EFFF-4E58-8F7D-E7820A16701D}"/>
              </c:ext>
            </c:extLst>
          </c:dPt>
          <c:dPt>
            <c:idx val="8"/>
            <c:invertIfNegative val="0"/>
            <c:bubble3D val="0"/>
            <c:spPr>
              <a:solidFill>
                <a:srgbClr val="7C878E"/>
              </a:solidFill>
              <a:ln>
                <a:noFill/>
              </a:ln>
              <a:effectLst/>
            </c:spPr>
            <c:extLst>
              <c:ext xmlns:c16="http://schemas.microsoft.com/office/drawing/2014/chart" uri="{C3380CC4-5D6E-409C-BE32-E72D297353CC}">
                <c16:uniqueId val="{00000011-EFFF-4E58-8F7D-E7820A16701D}"/>
              </c:ext>
            </c:extLst>
          </c:dPt>
          <c:dPt>
            <c:idx val="9"/>
            <c:invertIfNegative val="0"/>
            <c:bubble3D val="0"/>
            <c:spPr>
              <a:solidFill>
                <a:srgbClr val="7C878E"/>
              </a:solidFill>
              <a:ln>
                <a:noFill/>
              </a:ln>
              <a:effectLst/>
            </c:spPr>
            <c:extLst>
              <c:ext xmlns:c16="http://schemas.microsoft.com/office/drawing/2014/chart" uri="{C3380CC4-5D6E-409C-BE32-E72D297353CC}">
                <c16:uniqueId val="{00000013-EFFF-4E58-8F7D-E7820A16701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FFF-4E58-8F7D-E7820A16701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FFF-4E58-8F7D-E7820A16701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FFF-4E58-8F7D-E7820A16701D}"/>
              </c:ext>
            </c:extLst>
          </c:dPt>
          <c:dPt>
            <c:idx val="13"/>
            <c:invertIfNegative val="0"/>
            <c:bubble3D val="0"/>
            <c:spPr>
              <a:solidFill>
                <a:srgbClr val="FBBB27"/>
              </a:solidFill>
              <a:ln>
                <a:noFill/>
              </a:ln>
              <a:effectLst/>
            </c:spPr>
            <c:extLst>
              <c:ext xmlns:c16="http://schemas.microsoft.com/office/drawing/2014/chart" uri="{C3380CC4-5D6E-409C-BE32-E72D297353CC}">
                <c16:uniqueId val="{0000001B-EFFF-4E58-8F7D-E7820A16701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FFF-4E58-8F7D-E7820A16701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FFF-4E58-8F7D-E7820A16701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FFF-4E58-8F7D-E7820A16701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FFF-4E58-8F7D-E7820A1670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'F80'!$A$6:$A$24</c:f>
              <c:strCache>
                <c:ptCount val="19"/>
                <c:pt idx="0">
                  <c:v>Michoacán</c:v>
                </c:pt>
                <c:pt idx="1">
                  <c:v>Veracruz</c:v>
                </c:pt>
                <c:pt idx="2">
                  <c:v>Yucatán</c:v>
                </c:pt>
                <c:pt idx="3">
                  <c:v>Sinaloa</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'F80'!$B$6:$B$24</c:f>
              <c:numCache>
                <c:formatCode>0.0</c:formatCode>
                <c:ptCount val="19"/>
                <c:pt idx="0">
                  <c:v>0.4</c:v>
                </c:pt>
                <c:pt idx="1">
                  <c:v>0.9</c:v>
                </c:pt>
                <c:pt idx="2">
                  <c:v>0.9</c:v>
                </c:pt>
                <c:pt idx="3">
                  <c:v>1</c:v>
                </c:pt>
                <c:pt idx="4">
                  <c:v>1.2</c:v>
                </c:pt>
                <c:pt idx="5">
                  <c:v>1.4</c:v>
                </c:pt>
                <c:pt idx="6">
                  <c:v>2.1</c:v>
                </c:pt>
                <c:pt idx="7">
                  <c:v>2.8</c:v>
                </c:pt>
                <c:pt idx="8">
                  <c:v>2.8</c:v>
                </c:pt>
                <c:pt idx="9">
                  <c:v>3.7</c:v>
                </c:pt>
                <c:pt idx="10">
                  <c:v>4.4000000000000004</c:v>
                </c:pt>
                <c:pt idx="11">
                  <c:v>5.9</c:v>
                </c:pt>
                <c:pt idx="12">
                  <c:v>6</c:v>
                </c:pt>
                <c:pt idx="13">
                  <c:v>6.2</c:v>
                </c:pt>
                <c:pt idx="14">
                  <c:v>6.5</c:v>
                </c:pt>
                <c:pt idx="15">
                  <c:v>7</c:v>
                </c:pt>
                <c:pt idx="16">
                  <c:v>9.4</c:v>
                </c:pt>
                <c:pt idx="17">
                  <c:v>12.2</c:v>
                </c:pt>
                <c:pt idx="18">
                  <c:v>17.7</c:v>
                </c:pt>
              </c:numCache>
            </c:numRef>
          </c:val>
          <c:extLst>
            <c:ext xmlns:c16="http://schemas.microsoft.com/office/drawing/2014/chart" uri="{C3380CC4-5D6E-409C-BE32-E72D297353CC}">
              <c16:uniqueId val="{00000024-EFFF-4E58-8F7D-E7820A16701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'F81'!$C$5</c:f>
              <c:strCache>
                <c:ptCount val="1"/>
                <c:pt idx="0">
                  <c:v>Personal ocupado</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2CD7-4FAA-9E67-A2D2665E9DBC}"/>
              </c:ext>
            </c:extLst>
          </c:dPt>
          <c:dPt>
            <c:idx val="23"/>
            <c:invertIfNegative val="0"/>
            <c:bubble3D val="0"/>
            <c:spPr>
              <a:solidFill>
                <a:srgbClr val="7C878E"/>
              </a:solidFill>
              <a:ln>
                <a:noFill/>
              </a:ln>
              <a:effectLst/>
            </c:spPr>
            <c:extLst>
              <c:ext xmlns:c16="http://schemas.microsoft.com/office/drawing/2014/chart" uri="{C3380CC4-5D6E-409C-BE32-E72D297353CC}">
                <c16:uniqueId val="{00000003-2CD7-4FAA-9E67-A2D2665E9DBC}"/>
              </c:ext>
            </c:extLst>
          </c:dPt>
          <c:dPt>
            <c:idx val="35"/>
            <c:invertIfNegative val="0"/>
            <c:bubble3D val="0"/>
            <c:spPr>
              <a:solidFill>
                <a:srgbClr val="7C878E"/>
              </a:solidFill>
              <a:ln>
                <a:noFill/>
              </a:ln>
              <a:effectLst/>
            </c:spPr>
            <c:extLst>
              <c:ext xmlns:c16="http://schemas.microsoft.com/office/drawing/2014/chart" uri="{C3380CC4-5D6E-409C-BE32-E72D297353CC}">
                <c16:uniqueId val="{00000005-2CD7-4FAA-9E67-A2D2665E9DBC}"/>
              </c:ext>
            </c:extLst>
          </c:dPt>
          <c:dPt>
            <c:idx val="47"/>
            <c:invertIfNegative val="0"/>
            <c:bubble3D val="0"/>
            <c:spPr>
              <a:solidFill>
                <a:srgbClr val="7C878E"/>
              </a:solidFill>
              <a:ln>
                <a:noFill/>
              </a:ln>
              <a:effectLst/>
            </c:spPr>
            <c:extLst>
              <c:ext xmlns:c16="http://schemas.microsoft.com/office/drawing/2014/chart" uri="{C3380CC4-5D6E-409C-BE32-E72D297353CC}">
                <c16:uniqueId val="{00000007-2CD7-4FAA-9E67-A2D2665E9DBC}"/>
              </c:ext>
            </c:extLst>
          </c:dPt>
          <c:dPt>
            <c:idx val="59"/>
            <c:invertIfNegative val="0"/>
            <c:bubble3D val="0"/>
            <c:spPr>
              <a:solidFill>
                <a:srgbClr val="7C878E"/>
              </a:solidFill>
              <a:ln>
                <a:noFill/>
              </a:ln>
              <a:effectLst/>
            </c:spPr>
            <c:extLst>
              <c:ext xmlns:c16="http://schemas.microsoft.com/office/drawing/2014/chart" uri="{C3380CC4-5D6E-409C-BE32-E72D297353CC}">
                <c16:uniqueId val="{00000009-2CD7-4FAA-9E67-A2D2665E9DBC}"/>
              </c:ext>
            </c:extLst>
          </c:dPt>
          <c:dPt>
            <c:idx val="71"/>
            <c:invertIfNegative val="0"/>
            <c:bubble3D val="0"/>
            <c:spPr>
              <a:solidFill>
                <a:srgbClr val="7C878E"/>
              </a:solidFill>
              <a:ln>
                <a:noFill/>
              </a:ln>
              <a:effectLst/>
            </c:spPr>
            <c:extLst>
              <c:ext xmlns:c16="http://schemas.microsoft.com/office/drawing/2014/chart" uri="{C3380CC4-5D6E-409C-BE32-E72D297353CC}">
                <c16:uniqueId val="{0000000B-2CD7-4FAA-9E67-A2D2665E9DBC}"/>
              </c:ext>
            </c:extLst>
          </c:dPt>
          <c:dPt>
            <c:idx val="83"/>
            <c:invertIfNegative val="0"/>
            <c:bubble3D val="0"/>
            <c:spPr>
              <a:solidFill>
                <a:srgbClr val="FBBB27"/>
              </a:solidFill>
              <a:ln>
                <a:noFill/>
              </a:ln>
              <a:effectLst/>
            </c:spPr>
            <c:extLst>
              <c:ext xmlns:c16="http://schemas.microsoft.com/office/drawing/2014/chart" uri="{C3380CC4-5D6E-409C-BE32-E72D297353CC}">
                <c16:uniqueId val="{0000000D-2CD7-4FAA-9E67-A2D2665E9DBC}"/>
              </c:ext>
            </c:extLst>
          </c:dPt>
          <c:cat>
            <c:multiLvlStrRef>
              <c:f>'F81'!$A$6:$B$89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'F81'!$C$6:$C$89</c:f>
              <c:numCache>
                <c:formatCode>#,##0</c:formatCode>
                <c:ptCount val="84"/>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numCache>
            </c:numRef>
          </c:val>
          <c:extLst>
            <c:ext xmlns:c16="http://schemas.microsoft.com/office/drawing/2014/chart" uri="{C3380CC4-5D6E-409C-BE32-E72D297353CC}">
              <c16:uniqueId val="{0000000E-2CD7-4FAA-9E67-A2D2665E9DB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'F81'!$D$5</c:f>
              <c:strCache>
                <c:ptCount val="1"/>
                <c:pt idx="0">
                  <c:v>Promedio</c:v>
                </c:pt>
              </c:strCache>
            </c:strRef>
          </c:tx>
          <c:spPr>
            <a:ln w="28575" cap="rnd">
              <a:solidFill>
                <a:srgbClr val="B69630"/>
              </a:solidFill>
              <a:round/>
            </a:ln>
            <a:effectLst/>
          </c:spPr>
          <c:marker>
            <c:symbol val="none"/>
          </c:marker>
          <c:cat>
            <c:multiLvlStrRef>
              <c:f>'F81'!$A$6:$B$89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'F81'!$D$6:$D$89</c:f>
              <c:numCache>
                <c:formatCode>#,##0</c:formatCode>
                <c:ptCount val="84"/>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numCache>
            </c:numRef>
          </c:val>
          <c:smooth val="0"/>
          <c:extLst>
            <c:ext xmlns:c16="http://schemas.microsoft.com/office/drawing/2014/chart" uri="{C3380CC4-5D6E-409C-BE32-E72D297353CC}">
              <c16:uniqueId val="{0000000F-2CD7-4FAA-9E67-A2D2665E9DB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076B-4411-86C5-51B16A364C43}"/>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076B-4411-86C5-51B16A364C43}"/>
              </c:ext>
            </c:extLst>
          </c:dPt>
          <c:dPt>
            <c:idx val="2"/>
            <c:bubble3D val="0"/>
            <c:spPr>
              <a:solidFill>
                <a:srgbClr val="95682B"/>
              </a:solidFill>
              <a:ln w="19050">
                <a:solidFill>
                  <a:schemeClr val="lt1"/>
                </a:solidFill>
              </a:ln>
              <a:effectLst/>
            </c:spPr>
            <c:extLst>
              <c:ext xmlns:c16="http://schemas.microsoft.com/office/drawing/2014/chart" uri="{C3380CC4-5D6E-409C-BE32-E72D297353CC}">
                <c16:uniqueId val="{00000005-076B-4411-86C5-51B16A364C43}"/>
              </c:ext>
            </c:extLst>
          </c:dPt>
          <c:dPt>
            <c:idx val="3"/>
            <c:bubble3D val="0"/>
            <c:spPr>
              <a:solidFill>
                <a:srgbClr val="7C878E"/>
              </a:solidFill>
              <a:ln w="19050">
                <a:solidFill>
                  <a:schemeClr val="lt1"/>
                </a:solidFill>
              </a:ln>
              <a:effectLst/>
            </c:spPr>
            <c:extLst>
              <c:ext xmlns:c16="http://schemas.microsoft.com/office/drawing/2014/chart" uri="{C3380CC4-5D6E-409C-BE32-E72D297353CC}">
                <c16:uniqueId val="{00000007-076B-4411-86C5-51B16A364C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76B-4411-86C5-51B16A364C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76B-4411-86C5-51B16A364C43}"/>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'F11'!$A$23:$A$26</c:f>
              <c:strCache>
                <c:ptCount val="4"/>
                <c:pt idx="0">
                  <c:v>PEA Ocupada</c:v>
                </c:pt>
                <c:pt idx="1">
                  <c:v>PEA Desocupada</c:v>
                </c:pt>
                <c:pt idx="2">
                  <c:v>PNEA Disponible</c:v>
                </c:pt>
                <c:pt idx="3">
                  <c:v>PNEA No disponible</c:v>
                </c:pt>
              </c:strCache>
            </c:strRef>
          </c:cat>
          <c:val>
            <c:numRef>
              <c:f>'F11'!$B$23:$B$26</c:f>
              <c:numCache>
                <c:formatCode>_(* #,##0.00_);_(* \(#,##0.00\);_(* "-"??_);_(@_)</c:formatCode>
                <c:ptCount val="4"/>
                <c:pt idx="0">
                  <c:v>3772.7150000000001</c:v>
                </c:pt>
                <c:pt idx="1">
                  <c:v>122.85299999999999</c:v>
                </c:pt>
                <c:pt idx="2">
                  <c:v>219.26400000000001</c:v>
                </c:pt>
                <c:pt idx="3">
                  <c:v>2156.1590000000001</c:v>
                </c:pt>
              </c:numCache>
            </c:numRef>
          </c:val>
          <c:extLst>
            <c:ext xmlns:c16="http://schemas.microsoft.com/office/drawing/2014/chart" uri="{C3380CC4-5D6E-409C-BE32-E72D297353CC}">
              <c16:uniqueId val="{0000000C-076B-4411-86C5-51B16A364C4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'F82'!$C$5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EF3B-4489-A0E7-9141A0C2E461}"/>
              </c:ext>
            </c:extLst>
          </c:dPt>
          <c:dPt>
            <c:idx val="23"/>
            <c:invertIfNegative val="0"/>
            <c:bubble3D val="0"/>
            <c:spPr>
              <a:solidFill>
                <a:srgbClr val="7C878E"/>
              </a:solidFill>
              <a:ln>
                <a:noFill/>
              </a:ln>
              <a:effectLst/>
            </c:spPr>
            <c:extLst>
              <c:ext xmlns:c16="http://schemas.microsoft.com/office/drawing/2014/chart" uri="{C3380CC4-5D6E-409C-BE32-E72D297353CC}">
                <c16:uniqueId val="{00000003-EF3B-4489-A0E7-9141A0C2E461}"/>
              </c:ext>
            </c:extLst>
          </c:dPt>
          <c:dPt>
            <c:idx val="35"/>
            <c:invertIfNegative val="0"/>
            <c:bubble3D val="0"/>
            <c:spPr>
              <a:solidFill>
                <a:srgbClr val="7C878E"/>
              </a:solidFill>
              <a:ln>
                <a:noFill/>
              </a:ln>
              <a:effectLst/>
            </c:spPr>
            <c:extLst>
              <c:ext xmlns:c16="http://schemas.microsoft.com/office/drawing/2014/chart" uri="{C3380CC4-5D6E-409C-BE32-E72D297353CC}">
                <c16:uniqueId val="{00000005-EF3B-4489-A0E7-9141A0C2E461}"/>
              </c:ext>
            </c:extLst>
          </c:dPt>
          <c:dPt>
            <c:idx val="47"/>
            <c:invertIfNegative val="0"/>
            <c:bubble3D val="0"/>
            <c:spPr>
              <a:solidFill>
                <a:srgbClr val="7C878E"/>
              </a:solidFill>
              <a:ln>
                <a:noFill/>
              </a:ln>
              <a:effectLst/>
            </c:spPr>
            <c:extLst>
              <c:ext xmlns:c16="http://schemas.microsoft.com/office/drawing/2014/chart" uri="{C3380CC4-5D6E-409C-BE32-E72D297353CC}">
                <c16:uniqueId val="{00000007-EF3B-4489-A0E7-9141A0C2E461}"/>
              </c:ext>
            </c:extLst>
          </c:dPt>
          <c:dPt>
            <c:idx val="59"/>
            <c:invertIfNegative val="0"/>
            <c:bubble3D val="0"/>
            <c:spPr>
              <a:solidFill>
                <a:srgbClr val="7C878E"/>
              </a:solidFill>
              <a:ln>
                <a:noFill/>
              </a:ln>
              <a:effectLst/>
            </c:spPr>
            <c:extLst>
              <c:ext xmlns:c16="http://schemas.microsoft.com/office/drawing/2014/chart" uri="{C3380CC4-5D6E-409C-BE32-E72D297353CC}">
                <c16:uniqueId val="{00000009-EF3B-4489-A0E7-9141A0C2E461}"/>
              </c:ext>
            </c:extLst>
          </c:dPt>
          <c:dPt>
            <c:idx val="71"/>
            <c:invertIfNegative val="0"/>
            <c:bubble3D val="0"/>
            <c:spPr>
              <a:solidFill>
                <a:srgbClr val="7C878E"/>
              </a:solidFill>
              <a:ln>
                <a:noFill/>
              </a:ln>
              <a:effectLst/>
            </c:spPr>
            <c:extLst>
              <c:ext xmlns:c16="http://schemas.microsoft.com/office/drawing/2014/chart" uri="{C3380CC4-5D6E-409C-BE32-E72D297353CC}">
                <c16:uniqueId val="{0000000B-EF3B-4489-A0E7-9141A0C2E461}"/>
              </c:ext>
            </c:extLst>
          </c:dPt>
          <c:dPt>
            <c:idx val="83"/>
            <c:invertIfNegative val="0"/>
            <c:bubble3D val="0"/>
            <c:spPr>
              <a:solidFill>
                <a:srgbClr val="FBBB27"/>
              </a:solidFill>
              <a:ln>
                <a:noFill/>
              </a:ln>
              <a:effectLst/>
            </c:spPr>
            <c:extLst>
              <c:ext xmlns:c16="http://schemas.microsoft.com/office/drawing/2014/chart" uri="{C3380CC4-5D6E-409C-BE32-E72D297353CC}">
                <c16:uniqueId val="{0000000D-EF3B-4489-A0E7-9141A0C2E461}"/>
              </c:ext>
            </c:extLst>
          </c:dPt>
          <c:cat>
            <c:multiLvlStrRef>
              <c:f>'F82'!$A$6:$B$89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'F82'!$C$6:$C$89</c:f>
              <c:numCache>
                <c:formatCode>0.0</c:formatCode>
                <c:ptCount val="84"/>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numCache>
            </c:numRef>
          </c:val>
          <c:extLst>
            <c:ext xmlns:c16="http://schemas.microsoft.com/office/drawing/2014/chart" uri="{C3380CC4-5D6E-409C-BE32-E72D297353CC}">
              <c16:uniqueId val="{0000000E-EF3B-4489-A0E7-9141A0C2E46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'F82'!$D$5</c:f>
              <c:strCache>
                <c:ptCount val="1"/>
                <c:pt idx="0">
                  <c:v>Variación promedio</c:v>
                </c:pt>
              </c:strCache>
            </c:strRef>
          </c:tx>
          <c:spPr>
            <a:ln w="28575" cap="rnd">
              <a:solidFill>
                <a:srgbClr val="B69630"/>
              </a:solidFill>
              <a:round/>
            </a:ln>
            <a:effectLst/>
          </c:spPr>
          <c:marker>
            <c:symbol val="none"/>
          </c:marker>
          <c:cat>
            <c:multiLvlStrRef>
              <c:f>'F82'!$A$6:$B$89</c:f>
              <c:multiLvlStrCache>
                <c:ptCount val="8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lvl>
                <c:lvl>
                  <c:pt idx="0">
                    <c:v>2013</c:v>
                  </c:pt>
                  <c:pt idx="12">
                    <c:v>2014</c:v>
                  </c:pt>
                  <c:pt idx="24">
                    <c:v>2015</c:v>
                  </c:pt>
                  <c:pt idx="36">
                    <c:v>2016</c:v>
                  </c:pt>
                  <c:pt idx="48">
                    <c:v>2017</c:v>
                  </c:pt>
                  <c:pt idx="60">
                    <c:v>2018</c:v>
                  </c:pt>
                  <c:pt idx="72">
                    <c:v>2019</c:v>
                  </c:pt>
                </c:lvl>
              </c:multiLvlStrCache>
            </c:multiLvlStrRef>
          </c:cat>
          <c:val>
            <c:numRef>
              <c:f>'F82'!$D$6:$D$89</c:f>
              <c:numCache>
                <c:formatCode>0.0</c:formatCode>
                <c:ptCount val="84"/>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numCache>
            </c:numRef>
          </c:val>
          <c:smooth val="0"/>
          <c:extLst>
            <c:ext xmlns:c16="http://schemas.microsoft.com/office/drawing/2014/chart" uri="{C3380CC4-5D6E-409C-BE32-E72D297353CC}">
              <c16:uniqueId val="{0000000F-EF3B-4489-A0E7-9141A0C2E46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3A9-4883-B007-B336098456C5}"/>
              </c:ext>
            </c:extLst>
          </c:dPt>
          <c:dPt>
            <c:idx val="1"/>
            <c:invertIfNegative val="0"/>
            <c:bubble3D val="0"/>
            <c:spPr>
              <a:solidFill>
                <a:srgbClr val="7C878E"/>
              </a:solidFill>
              <a:ln>
                <a:noFill/>
              </a:ln>
              <a:effectLst/>
            </c:spPr>
            <c:extLst>
              <c:ext xmlns:c16="http://schemas.microsoft.com/office/drawing/2014/chart" uri="{C3380CC4-5D6E-409C-BE32-E72D297353CC}">
                <c16:uniqueId val="{00000003-93A9-4883-B007-B336098456C5}"/>
              </c:ext>
            </c:extLst>
          </c:dPt>
          <c:dPt>
            <c:idx val="2"/>
            <c:invertIfNegative val="0"/>
            <c:bubble3D val="0"/>
            <c:spPr>
              <a:solidFill>
                <a:srgbClr val="7C878E"/>
              </a:solidFill>
              <a:ln>
                <a:noFill/>
              </a:ln>
              <a:effectLst/>
            </c:spPr>
            <c:extLst>
              <c:ext xmlns:c16="http://schemas.microsoft.com/office/drawing/2014/chart" uri="{C3380CC4-5D6E-409C-BE32-E72D297353CC}">
                <c16:uniqueId val="{00000005-93A9-4883-B007-B336098456C5}"/>
              </c:ext>
            </c:extLst>
          </c:dPt>
          <c:dPt>
            <c:idx val="3"/>
            <c:invertIfNegative val="0"/>
            <c:bubble3D val="0"/>
            <c:spPr>
              <a:solidFill>
                <a:srgbClr val="7C878E"/>
              </a:solidFill>
              <a:ln>
                <a:noFill/>
              </a:ln>
              <a:effectLst/>
            </c:spPr>
            <c:extLst>
              <c:ext xmlns:c16="http://schemas.microsoft.com/office/drawing/2014/chart" uri="{C3380CC4-5D6E-409C-BE32-E72D297353CC}">
                <c16:uniqueId val="{00000007-93A9-4883-B007-B336098456C5}"/>
              </c:ext>
            </c:extLst>
          </c:dPt>
          <c:dPt>
            <c:idx val="4"/>
            <c:invertIfNegative val="0"/>
            <c:bubble3D val="0"/>
            <c:spPr>
              <a:solidFill>
                <a:srgbClr val="7C878E"/>
              </a:solidFill>
              <a:ln>
                <a:noFill/>
              </a:ln>
              <a:effectLst/>
            </c:spPr>
            <c:extLst>
              <c:ext xmlns:c16="http://schemas.microsoft.com/office/drawing/2014/chart" uri="{C3380CC4-5D6E-409C-BE32-E72D297353CC}">
                <c16:uniqueId val="{00000009-93A9-4883-B007-B336098456C5}"/>
              </c:ext>
            </c:extLst>
          </c:dPt>
          <c:dPt>
            <c:idx val="5"/>
            <c:invertIfNegative val="0"/>
            <c:bubble3D val="0"/>
            <c:spPr>
              <a:solidFill>
                <a:srgbClr val="7C878E"/>
              </a:solidFill>
              <a:ln>
                <a:noFill/>
              </a:ln>
              <a:effectLst/>
            </c:spPr>
            <c:extLst>
              <c:ext xmlns:c16="http://schemas.microsoft.com/office/drawing/2014/chart" uri="{C3380CC4-5D6E-409C-BE32-E72D297353CC}">
                <c16:uniqueId val="{0000000B-93A9-4883-B007-B336098456C5}"/>
              </c:ext>
            </c:extLst>
          </c:dPt>
          <c:dPt>
            <c:idx val="6"/>
            <c:invertIfNegative val="0"/>
            <c:bubble3D val="0"/>
            <c:spPr>
              <a:solidFill>
                <a:srgbClr val="7C878E"/>
              </a:solidFill>
              <a:ln>
                <a:noFill/>
              </a:ln>
              <a:effectLst/>
            </c:spPr>
            <c:extLst>
              <c:ext xmlns:c16="http://schemas.microsoft.com/office/drawing/2014/chart" uri="{C3380CC4-5D6E-409C-BE32-E72D297353CC}">
                <c16:uniqueId val="{0000000D-93A9-4883-B007-B336098456C5}"/>
              </c:ext>
            </c:extLst>
          </c:dPt>
          <c:dPt>
            <c:idx val="7"/>
            <c:invertIfNegative val="0"/>
            <c:bubble3D val="0"/>
            <c:spPr>
              <a:solidFill>
                <a:srgbClr val="7C878E"/>
              </a:solidFill>
              <a:ln>
                <a:noFill/>
              </a:ln>
              <a:effectLst/>
            </c:spPr>
            <c:extLst>
              <c:ext xmlns:c16="http://schemas.microsoft.com/office/drawing/2014/chart" uri="{C3380CC4-5D6E-409C-BE32-E72D297353CC}">
                <c16:uniqueId val="{0000000F-93A9-4883-B007-B336098456C5}"/>
              </c:ext>
            </c:extLst>
          </c:dPt>
          <c:dPt>
            <c:idx val="8"/>
            <c:invertIfNegative val="0"/>
            <c:bubble3D val="0"/>
            <c:spPr>
              <a:solidFill>
                <a:srgbClr val="7C878E"/>
              </a:solidFill>
              <a:ln>
                <a:noFill/>
              </a:ln>
              <a:effectLst/>
            </c:spPr>
            <c:extLst>
              <c:ext xmlns:c16="http://schemas.microsoft.com/office/drawing/2014/chart" uri="{C3380CC4-5D6E-409C-BE32-E72D297353CC}">
                <c16:uniqueId val="{00000011-93A9-4883-B007-B336098456C5}"/>
              </c:ext>
            </c:extLst>
          </c:dPt>
          <c:dPt>
            <c:idx val="9"/>
            <c:invertIfNegative val="0"/>
            <c:bubble3D val="0"/>
            <c:spPr>
              <a:solidFill>
                <a:srgbClr val="7C878E"/>
              </a:solidFill>
              <a:ln>
                <a:noFill/>
              </a:ln>
              <a:effectLst/>
            </c:spPr>
            <c:extLst>
              <c:ext xmlns:c16="http://schemas.microsoft.com/office/drawing/2014/chart" uri="{C3380CC4-5D6E-409C-BE32-E72D297353CC}">
                <c16:uniqueId val="{00000013-93A9-4883-B007-B336098456C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3A9-4883-B007-B336098456C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3A9-4883-B007-B336098456C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3A9-4883-B007-B336098456C5}"/>
              </c:ext>
            </c:extLst>
          </c:dPt>
          <c:dPt>
            <c:idx val="13"/>
            <c:invertIfNegative val="0"/>
            <c:bubble3D val="0"/>
            <c:spPr>
              <a:solidFill>
                <a:srgbClr val="FBBB27"/>
              </a:solidFill>
              <a:ln>
                <a:noFill/>
              </a:ln>
              <a:effectLst/>
            </c:spPr>
            <c:extLst>
              <c:ext xmlns:c16="http://schemas.microsoft.com/office/drawing/2014/chart" uri="{C3380CC4-5D6E-409C-BE32-E72D297353CC}">
                <c16:uniqueId val="{0000001B-93A9-4883-B007-B336098456C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3A9-4883-B007-B336098456C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3A9-4883-B007-B336098456C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3A9-4883-B007-B336098456C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3A9-4883-B007-B336098456C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'F83'!$A$6:$A$24</c:f>
              <c:strCache>
                <c:ptCount val="19"/>
                <c:pt idx="0">
                  <c:v>Michoacán</c:v>
                </c:pt>
                <c:pt idx="1">
                  <c:v>Veracruz</c:v>
                </c:pt>
                <c:pt idx="2">
                  <c:v>Ciudad de México</c:v>
                </c:pt>
                <c:pt idx="3">
                  <c:v>Yucatán</c:v>
                </c:pt>
                <c:pt idx="4">
                  <c:v>Durango</c:v>
                </c:pt>
                <c:pt idx="5">
                  <c:v>Sinaloa</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'F83'!$B$6:$B$24</c:f>
              <c:numCache>
                <c:formatCode>0.0</c:formatCode>
                <c:ptCount val="19"/>
                <c:pt idx="0">
                  <c:v>0.2</c:v>
                </c:pt>
                <c:pt idx="1">
                  <c:v>0.7</c:v>
                </c:pt>
                <c:pt idx="2">
                  <c:v>1.1000000000000001</c:v>
                </c:pt>
                <c:pt idx="3">
                  <c:v>1.3</c:v>
                </c:pt>
                <c:pt idx="4">
                  <c:v>1.4</c:v>
                </c:pt>
                <c:pt idx="5">
                  <c:v>1.5</c:v>
                </c:pt>
                <c:pt idx="6">
                  <c:v>2</c:v>
                </c:pt>
                <c:pt idx="7">
                  <c:v>2.5</c:v>
                </c:pt>
                <c:pt idx="8">
                  <c:v>2.9</c:v>
                </c:pt>
                <c:pt idx="9">
                  <c:v>3.4</c:v>
                </c:pt>
                <c:pt idx="10">
                  <c:v>4.4000000000000004</c:v>
                </c:pt>
                <c:pt idx="11">
                  <c:v>5.9</c:v>
                </c:pt>
                <c:pt idx="12">
                  <c:v>6.1</c:v>
                </c:pt>
                <c:pt idx="13">
                  <c:v>6.8</c:v>
                </c:pt>
                <c:pt idx="14">
                  <c:v>8.5</c:v>
                </c:pt>
                <c:pt idx="15">
                  <c:v>9.3000000000000007</c:v>
                </c:pt>
                <c:pt idx="16">
                  <c:v>9.6999999999999993</c:v>
                </c:pt>
                <c:pt idx="17">
                  <c:v>12.4</c:v>
                </c:pt>
                <c:pt idx="18">
                  <c:v>13.2</c:v>
                </c:pt>
              </c:numCache>
            </c:numRef>
          </c:val>
          <c:extLst>
            <c:ext xmlns:c16="http://schemas.microsoft.com/office/drawing/2014/chart" uri="{C3380CC4-5D6E-409C-BE32-E72D297353CC}">
              <c16:uniqueId val="{00000024-93A9-4883-B007-B336098456C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9BF-4930-9D46-CD0409D1C1D0}"/>
              </c:ext>
            </c:extLst>
          </c:dPt>
          <c:dPt>
            <c:idx val="1"/>
            <c:invertIfNegative val="0"/>
            <c:bubble3D val="0"/>
            <c:spPr>
              <a:solidFill>
                <a:srgbClr val="7C878E"/>
              </a:solidFill>
              <a:ln>
                <a:noFill/>
              </a:ln>
              <a:effectLst/>
            </c:spPr>
            <c:extLst>
              <c:ext xmlns:c16="http://schemas.microsoft.com/office/drawing/2014/chart" uri="{C3380CC4-5D6E-409C-BE32-E72D297353CC}">
                <c16:uniqueId val="{00000003-69BF-4930-9D46-CD0409D1C1D0}"/>
              </c:ext>
            </c:extLst>
          </c:dPt>
          <c:dPt>
            <c:idx val="2"/>
            <c:invertIfNegative val="0"/>
            <c:bubble3D val="0"/>
            <c:spPr>
              <a:solidFill>
                <a:srgbClr val="7C878E"/>
              </a:solidFill>
              <a:ln>
                <a:noFill/>
              </a:ln>
              <a:effectLst/>
            </c:spPr>
            <c:extLst>
              <c:ext xmlns:c16="http://schemas.microsoft.com/office/drawing/2014/chart" uri="{C3380CC4-5D6E-409C-BE32-E72D297353CC}">
                <c16:uniqueId val="{00000005-69BF-4930-9D46-CD0409D1C1D0}"/>
              </c:ext>
            </c:extLst>
          </c:dPt>
          <c:dPt>
            <c:idx val="3"/>
            <c:invertIfNegative val="0"/>
            <c:bubble3D val="0"/>
            <c:spPr>
              <a:solidFill>
                <a:srgbClr val="7C878E"/>
              </a:solidFill>
              <a:ln>
                <a:noFill/>
              </a:ln>
              <a:effectLst/>
            </c:spPr>
            <c:extLst>
              <c:ext xmlns:c16="http://schemas.microsoft.com/office/drawing/2014/chart" uri="{C3380CC4-5D6E-409C-BE32-E72D297353CC}">
                <c16:uniqueId val="{00000007-69BF-4930-9D46-CD0409D1C1D0}"/>
              </c:ext>
            </c:extLst>
          </c:dPt>
          <c:dPt>
            <c:idx val="4"/>
            <c:invertIfNegative val="0"/>
            <c:bubble3D val="0"/>
            <c:spPr>
              <a:solidFill>
                <a:srgbClr val="7C878E"/>
              </a:solidFill>
              <a:ln>
                <a:noFill/>
              </a:ln>
              <a:effectLst/>
            </c:spPr>
            <c:extLst>
              <c:ext xmlns:c16="http://schemas.microsoft.com/office/drawing/2014/chart" uri="{C3380CC4-5D6E-409C-BE32-E72D297353CC}">
                <c16:uniqueId val="{00000009-69BF-4930-9D46-CD0409D1C1D0}"/>
              </c:ext>
            </c:extLst>
          </c:dPt>
          <c:dPt>
            <c:idx val="5"/>
            <c:invertIfNegative val="0"/>
            <c:bubble3D val="0"/>
            <c:spPr>
              <a:solidFill>
                <a:srgbClr val="7C878E"/>
              </a:solidFill>
              <a:ln>
                <a:noFill/>
              </a:ln>
              <a:effectLst/>
            </c:spPr>
            <c:extLst>
              <c:ext xmlns:c16="http://schemas.microsoft.com/office/drawing/2014/chart" uri="{C3380CC4-5D6E-409C-BE32-E72D297353CC}">
                <c16:uniqueId val="{0000000B-69BF-4930-9D46-CD0409D1C1D0}"/>
              </c:ext>
            </c:extLst>
          </c:dPt>
          <c:dPt>
            <c:idx val="6"/>
            <c:invertIfNegative val="0"/>
            <c:bubble3D val="0"/>
            <c:spPr>
              <a:solidFill>
                <a:srgbClr val="7C878E"/>
              </a:solidFill>
              <a:ln>
                <a:noFill/>
              </a:ln>
              <a:effectLst/>
            </c:spPr>
            <c:extLst>
              <c:ext xmlns:c16="http://schemas.microsoft.com/office/drawing/2014/chart" uri="{C3380CC4-5D6E-409C-BE32-E72D297353CC}">
                <c16:uniqueId val="{0000000D-69BF-4930-9D46-CD0409D1C1D0}"/>
              </c:ext>
            </c:extLst>
          </c:dPt>
          <c:dPt>
            <c:idx val="7"/>
            <c:invertIfNegative val="0"/>
            <c:bubble3D val="0"/>
            <c:spPr>
              <a:solidFill>
                <a:srgbClr val="7C878E"/>
              </a:solidFill>
              <a:ln>
                <a:noFill/>
              </a:ln>
              <a:effectLst/>
            </c:spPr>
            <c:extLst>
              <c:ext xmlns:c16="http://schemas.microsoft.com/office/drawing/2014/chart" uri="{C3380CC4-5D6E-409C-BE32-E72D297353CC}">
                <c16:uniqueId val="{0000000F-69BF-4930-9D46-CD0409D1C1D0}"/>
              </c:ext>
            </c:extLst>
          </c:dPt>
          <c:dPt>
            <c:idx val="8"/>
            <c:invertIfNegative val="0"/>
            <c:bubble3D val="0"/>
            <c:spPr>
              <a:solidFill>
                <a:srgbClr val="7C878E"/>
              </a:solidFill>
              <a:ln>
                <a:noFill/>
              </a:ln>
              <a:effectLst/>
            </c:spPr>
            <c:extLst>
              <c:ext xmlns:c16="http://schemas.microsoft.com/office/drawing/2014/chart" uri="{C3380CC4-5D6E-409C-BE32-E72D297353CC}">
                <c16:uniqueId val="{00000011-69BF-4930-9D46-CD0409D1C1D0}"/>
              </c:ext>
            </c:extLst>
          </c:dPt>
          <c:dPt>
            <c:idx val="9"/>
            <c:invertIfNegative val="0"/>
            <c:bubble3D val="0"/>
            <c:spPr>
              <a:solidFill>
                <a:srgbClr val="7C878E"/>
              </a:solidFill>
              <a:ln>
                <a:noFill/>
              </a:ln>
              <a:effectLst/>
            </c:spPr>
            <c:extLst>
              <c:ext xmlns:c16="http://schemas.microsoft.com/office/drawing/2014/chart" uri="{C3380CC4-5D6E-409C-BE32-E72D297353CC}">
                <c16:uniqueId val="{00000013-69BF-4930-9D46-CD0409D1C1D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9BF-4930-9D46-CD0409D1C1D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9BF-4930-9D46-CD0409D1C1D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9BF-4930-9D46-CD0409D1C1D0}"/>
              </c:ext>
            </c:extLst>
          </c:dPt>
          <c:dPt>
            <c:idx val="13"/>
            <c:invertIfNegative val="0"/>
            <c:bubble3D val="0"/>
            <c:spPr>
              <a:solidFill>
                <a:srgbClr val="95682B"/>
              </a:solidFill>
              <a:ln>
                <a:noFill/>
              </a:ln>
              <a:effectLst/>
            </c:spPr>
            <c:extLst>
              <c:ext xmlns:c16="http://schemas.microsoft.com/office/drawing/2014/chart" uri="{C3380CC4-5D6E-409C-BE32-E72D297353CC}">
                <c16:uniqueId val="{0000001B-69BF-4930-9D46-CD0409D1C1D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9BF-4930-9D46-CD0409D1C1D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9BF-4930-9D46-CD0409D1C1D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9BF-4930-9D46-CD0409D1C1D0}"/>
              </c:ext>
            </c:extLst>
          </c:dPt>
          <c:dPt>
            <c:idx val="17"/>
            <c:invertIfNegative val="0"/>
            <c:bubble3D val="0"/>
            <c:spPr>
              <a:solidFill>
                <a:srgbClr val="FBBB27"/>
              </a:solidFill>
              <a:ln>
                <a:noFill/>
              </a:ln>
              <a:effectLst/>
            </c:spPr>
            <c:extLst>
              <c:ext xmlns:c16="http://schemas.microsoft.com/office/drawing/2014/chart" uri="{C3380CC4-5D6E-409C-BE32-E72D297353CC}">
                <c16:uniqueId val="{00000023-69BF-4930-9D46-CD0409D1C1D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'F84'!$B$9:$B$41</c:f>
              <c:strCache>
                <c:ptCount val="33"/>
                <c:pt idx="0">
                  <c:v>Quintana Roo</c:v>
                </c:pt>
                <c:pt idx="1">
                  <c:v>Aguascalientes</c:v>
                </c:pt>
                <c:pt idx="2">
                  <c:v>Hidalgo</c:v>
                </c:pt>
                <c:pt idx="3">
                  <c:v>Morelos</c:v>
                </c:pt>
                <c:pt idx="4">
                  <c:v>Baja California Sur</c:v>
                </c:pt>
                <c:pt idx="5">
                  <c:v>Nuevo León</c:v>
                </c:pt>
                <c:pt idx="6">
                  <c:v>Tamaulipas</c:v>
                </c:pt>
                <c:pt idx="7">
                  <c:v>San Luis Potosí</c:v>
                </c:pt>
                <c:pt idx="8">
                  <c:v>Chihuahua</c:v>
                </c:pt>
                <c:pt idx="9">
                  <c:v>Guerrero</c:v>
                </c:pt>
                <c:pt idx="10">
                  <c:v>Oaxaca</c:v>
                </c:pt>
                <c:pt idx="11">
                  <c:v>Yucatán</c:v>
                </c:pt>
                <c:pt idx="12">
                  <c:v>Guanajuato</c:v>
                </c:pt>
                <c:pt idx="13">
                  <c:v>Nacional</c:v>
                </c:pt>
                <c:pt idx="14">
                  <c:v>Ciudad de México</c:v>
                </c:pt>
                <c:pt idx="15">
                  <c:v>Puebla</c:v>
                </c:pt>
                <c:pt idx="16">
                  <c:v>Coahuila</c:v>
                </c:pt>
                <c:pt idx="17">
                  <c:v>Jalisco</c:v>
                </c:pt>
                <c:pt idx="18">
                  <c:v>Chiapas</c:v>
                </c:pt>
                <c:pt idx="19">
                  <c:v>Nayarit</c:v>
                </c:pt>
                <c:pt idx="20">
                  <c:v>Colima</c:v>
                </c:pt>
                <c:pt idx="21">
                  <c:v>Durango</c:v>
                </c:pt>
                <c:pt idx="22">
                  <c:v>Baja California</c:v>
                </c:pt>
                <c:pt idx="23">
                  <c:v>Zacatecas</c:v>
                </c:pt>
                <c:pt idx="24">
                  <c:v>Michoacán</c:v>
                </c:pt>
                <c:pt idx="25">
                  <c:v>Estado de México</c:v>
                </c:pt>
                <c:pt idx="26">
                  <c:v>Querétaro</c:v>
                </c:pt>
                <c:pt idx="27">
                  <c:v>Sinaloa</c:v>
                </c:pt>
                <c:pt idx="28">
                  <c:v>Tabasco</c:v>
                </c:pt>
                <c:pt idx="29">
                  <c:v>Sonora</c:v>
                </c:pt>
                <c:pt idx="30">
                  <c:v>Campeche</c:v>
                </c:pt>
                <c:pt idx="31">
                  <c:v>Veracruz</c:v>
                </c:pt>
                <c:pt idx="32">
                  <c:v>Tlaxcala</c:v>
                </c:pt>
              </c:strCache>
            </c:strRef>
          </c:cat>
          <c:val>
            <c:numRef>
              <c:f>'F84'!$C$9:$C$41</c:f>
              <c:numCache>
                <c:formatCode>0.00</c:formatCode>
                <c:ptCount val="33"/>
                <c:pt idx="0">
                  <c:v>-16.095152067622877</c:v>
                </c:pt>
                <c:pt idx="1">
                  <c:v>-10.729539638593844</c:v>
                </c:pt>
                <c:pt idx="2">
                  <c:v>-10.528342497584903</c:v>
                </c:pt>
                <c:pt idx="3">
                  <c:v>-4.2608281164706083</c:v>
                </c:pt>
                <c:pt idx="4">
                  <c:v>-3.9469164535966406</c:v>
                </c:pt>
                <c:pt idx="5">
                  <c:v>-3.6458232449095398</c:v>
                </c:pt>
                <c:pt idx="6">
                  <c:v>-3.113609472313041</c:v>
                </c:pt>
                <c:pt idx="7">
                  <c:v>-2.9194517688762898</c:v>
                </c:pt>
                <c:pt idx="8">
                  <c:v>-2.3772772669499678</c:v>
                </c:pt>
                <c:pt idx="9">
                  <c:v>-1.5140464218940513</c:v>
                </c:pt>
                <c:pt idx="10">
                  <c:v>-1.3925389182440351</c:v>
                </c:pt>
                <c:pt idx="11">
                  <c:v>-1.3465987482495276</c:v>
                </c:pt>
                <c:pt idx="12">
                  <c:v>-1.0920906360822924</c:v>
                </c:pt>
                <c:pt idx="13">
                  <c:v>0.68035526201334651</c:v>
                </c:pt>
                <c:pt idx="14">
                  <c:v>0.90021658584723796</c:v>
                </c:pt>
                <c:pt idx="15">
                  <c:v>1.1593813509707982</c:v>
                </c:pt>
                <c:pt idx="16">
                  <c:v>1.7159918071565552</c:v>
                </c:pt>
                <c:pt idx="17">
                  <c:v>1.7311475511415177</c:v>
                </c:pt>
                <c:pt idx="18">
                  <c:v>2.2773453973378084</c:v>
                </c:pt>
                <c:pt idx="19">
                  <c:v>2.5676890498580476</c:v>
                </c:pt>
                <c:pt idx="20">
                  <c:v>3.0242640015327567</c:v>
                </c:pt>
                <c:pt idx="21">
                  <c:v>3.2018942777352213</c:v>
                </c:pt>
                <c:pt idx="22">
                  <c:v>3.2271995765755657</c:v>
                </c:pt>
                <c:pt idx="23">
                  <c:v>3.8164207808254718</c:v>
                </c:pt>
                <c:pt idx="24">
                  <c:v>5.0531667346537654</c:v>
                </c:pt>
                <c:pt idx="25">
                  <c:v>6.5544596333078546</c:v>
                </c:pt>
                <c:pt idx="26">
                  <c:v>8.3584803407296633</c:v>
                </c:pt>
                <c:pt idx="27">
                  <c:v>11.74280795842424</c:v>
                </c:pt>
                <c:pt idx="28">
                  <c:v>12.833383594305033</c:v>
                </c:pt>
                <c:pt idx="29">
                  <c:v>13.599277015773778</c:v>
                </c:pt>
                <c:pt idx="30">
                  <c:v>14.217369353913137</c:v>
                </c:pt>
                <c:pt idx="31">
                  <c:v>15.378258252425622</c:v>
                </c:pt>
                <c:pt idx="32">
                  <c:v>21.703221652987715</c:v>
                </c:pt>
              </c:numCache>
            </c:numRef>
          </c:val>
          <c:extLst>
            <c:ext xmlns:c16="http://schemas.microsoft.com/office/drawing/2014/chart" uri="{C3380CC4-5D6E-409C-BE32-E72D297353CC}">
              <c16:uniqueId val="{00000024-69BF-4930-9D46-CD0409D1C1D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E1F-49D4-8049-D30EDF7D6249}"/>
              </c:ext>
            </c:extLst>
          </c:dPt>
          <c:dPt>
            <c:idx val="1"/>
            <c:invertIfNegative val="0"/>
            <c:bubble3D val="0"/>
            <c:spPr>
              <a:solidFill>
                <a:srgbClr val="7C878E"/>
              </a:solidFill>
              <a:ln>
                <a:noFill/>
              </a:ln>
              <a:effectLst/>
            </c:spPr>
            <c:extLst>
              <c:ext xmlns:c16="http://schemas.microsoft.com/office/drawing/2014/chart" uri="{C3380CC4-5D6E-409C-BE32-E72D297353CC}">
                <c16:uniqueId val="{00000003-7E1F-49D4-8049-D30EDF7D6249}"/>
              </c:ext>
            </c:extLst>
          </c:dPt>
          <c:dPt>
            <c:idx val="2"/>
            <c:invertIfNegative val="0"/>
            <c:bubble3D val="0"/>
            <c:spPr>
              <a:solidFill>
                <a:srgbClr val="7C878E"/>
              </a:solidFill>
              <a:ln>
                <a:noFill/>
              </a:ln>
              <a:effectLst/>
            </c:spPr>
            <c:extLst>
              <c:ext xmlns:c16="http://schemas.microsoft.com/office/drawing/2014/chart" uri="{C3380CC4-5D6E-409C-BE32-E72D297353CC}">
                <c16:uniqueId val="{00000005-7E1F-49D4-8049-D30EDF7D6249}"/>
              </c:ext>
            </c:extLst>
          </c:dPt>
          <c:dPt>
            <c:idx val="3"/>
            <c:invertIfNegative val="0"/>
            <c:bubble3D val="0"/>
            <c:spPr>
              <a:solidFill>
                <a:srgbClr val="7C878E"/>
              </a:solidFill>
              <a:ln>
                <a:noFill/>
              </a:ln>
              <a:effectLst/>
            </c:spPr>
            <c:extLst>
              <c:ext xmlns:c16="http://schemas.microsoft.com/office/drawing/2014/chart" uri="{C3380CC4-5D6E-409C-BE32-E72D297353CC}">
                <c16:uniqueId val="{00000007-7E1F-49D4-8049-D30EDF7D6249}"/>
              </c:ext>
            </c:extLst>
          </c:dPt>
          <c:dPt>
            <c:idx val="4"/>
            <c:invertIfNegative val="0"/>
            <c:bubble3D val="0"/>
            <c:spPr>
              <a:solidFill>
                <a:srgbClr val="7C878E"/>
              </a:solidFill>
              <a:ln>
                <a:noFill/>
              </a:ln>
              <a:effectLst/>
            </c:spPr>
            <c:extLst>
              <c:ext xmlns:c16="http://schemas.microsoft.com/office/drawing/2014/chart" uri="{C3380CC4-5D6E-409C-BE32-E72D297353CC}">
                <c16:uniqueId val="{00000009-7E1F-49D4-8049-D30EDF7D6249}"/>
              </c:ext>
            </c:extLst>
          </c:dPt>
          <c:dPt>
            <c:idx val="5"/>
            <c:invertIfNegative val="0"/>
            <c:bubble3D val="0"/>
            <c:spPr>
              <a:solidFill>
                <a:srgbClr val="7C878E"/>
              </a:solidFill>
              <a:ln>
                <a:noFill/>
              </a:ln>
              <a:effectLst/>
            </c:spPr>
            <c:extLst>
              <c:ext xmlns:c16="http://schemas.microsoft.com/office/drawing/2014/chart" uri="{C3380CC4-5D6E-409C-BE32-E72D297353CC}">
                <c16:uniqueId val="{0000000B-7E1F-49D4-8049-D30EDF7D6249}"/>
              </c:ext>
            </c:extLst>
          </c:dPt>
          <c:dPt>
            <c:idx val="6"/>
            <c:invertIfNegative val="0"/>
            <c:bubble3D val="0"/>
            <c:spPr>
              <a:solidFill>
                <a:srgbClr val="7C878E"/>
              </a:solidFill>
              <a:ln>
                <a:noFill/>
              </a:ln>
              <a:effectLst/>
            </c:spPr>
            <c:extLst>
              <c:ext xmlns:c16="http://schemas.microsoft.com/office/drawing/2014/chart" uri="{C3380CC4-5D6E-409C-BE32-E72D297353CC}">
                <c16:uniqueId val="{0000000D-7E1F-49D4-8049-D30EDF7D6249}"/>
              </c:ext>
            </c:extLst>
          </c:dPt>
          <c:dPt>
            <c:idx val="7"/>
            <c:invertIfNegative val="0"/>
            <c:bubble3D val="0"/>
            <c:spPr>
              <a:solidFill>
                <a:srgbClr val="7C878E"/>
              </a:solidFill>
              <a:ln>
                <a:noFill/>
              </a:ln>
              <a:effectLst/>
            </c:spPr>
            <c:extLst>
              <c:ext xmlns:c16="http://schemas.microsoft.com/office/drawing/2014/chart" uri="{C3380CC4-5D6E-409C-BE32-E72D297353CC}">
                <c16:uniqueId val="{0000000F-7E1F-49D4-8049-D30EDF7D6249}"/>
              </c:ext>
            </c:extLst>
          </c:dPt>
          <c:dPt>
            <c:idx val="8"/>
            <c:invertIfNegative val="0"/>
            <c:bubble3D val="0"/>
            <c:spPr>
              <a:solidFill>
                <a:srgbClr val="7C878E"/>
              </a:solidFill>
              <a:ln>
                <a:noFill/>
              </a:ln>
              <a:effectLst/>
            </c:spPr>
            <c:extLst>
              <c:ext xmlns:c16="http://schemas.microsoft.com/office/drawing/2014/chart" uri="{C3380CC4-5D6E-409C-BE32-E72D297353CC}">
                <c16:uniqueId val="{00000011-7E1F-49D4-8049-D30EDF7D6249}"/>
              </c:ext>
            </c:extLst>
          </c:dPt>
          <c:dPt>
            <c:idx val="9"/>
            <c:invertIfNegative val="0"/>
            <c:bubble3D val="0"/>
            <c:spPr>
              <a:solidFill>
                <a:srgbClr val="7C878E"/>
              </a:solidFill>
              <a:ln>
                <a:noFill/>
              </a:ln>
              <a:effectLst/>
            </c:spPr>
            <c:extLst>
              <c:ext xmlns:c16="http://schemas.microsoft.com/office/drawing/2014/chart" uri="{C3380CC4-5D6E-409C-BE32-E72D297353CC}">
                <c16:uniqueId val="{00000013-7E1F-49D4-8049-D30EDF7D624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E1F-49D4-8049-D30EDF7D624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E1F-49D4-8049-D30EDF7D624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E1F-49D4-8049-D30EDF7D6249}"/>
              </c:ext>
            </c:extLst>
          </c:dPt>
          <c:dPt>
            <c:idx val="13"/>
            <c:invertIfNegative val="0"/>
            <c:bubble3D val="0"/>
            <c:spPr>
              <a:solidFill>
                <a:srgbClr val="FBBB27"/>
              </a:solidFill>
              <a:ln>
                <a:noFill/>
              </a:ln>
              <a:effectLst/>
            </c:spPr>
            <c:extLst>
              <c:ext xmlns:c16="http://schemas.microsoft.com/office/drawing/2014/chart" uri="{C3380CC4-5D6E-409C-BE32-E72D297353CC}">
                <c16:uniqueId val="{0000001B-7E1F-49D4-8049-D30EDF7D6249}"/>
              </c:ext>
            </c:extLst>
          </c:dPt>
          <c:dPt>
            <c:idx val="14"/>
            <c:invertIfNegative val="0"/>
            <c:bubble3D val="0"/>
            <c:spPr>
              <a:solidFill>
                <a:srgbClr val="95682B"/>
              </a:solidFill>
              <a:ln>
                <a:noFill/>
              </a:ln>
              <a:effectLst/>
            </c:spPr>
            <c:extLst>
              <c:ext xmlns:c16="http://schemas.microsoft.com/office/drawing/2014/chart" uri="{C3380CC4-5D6E-409C-BE32-E72D297353CC}">
                <c16:uniqueId val="{0000001D-7E1F-49D4-8049-D30EDF7D624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E1F-49D4-8049-D30EDF7D624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E1F-49D4-8049-D30EDF7D624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E1F-49D4-8049-D30EDF7D624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'F85'!$B$9:$B$41</c:f>
              <c:strCache>
                <c:ptCount val="33"/>
                <c:pt idx="0">
                  <c:v>Zacatecas</c:v>
                </c:pt>
                <c:pt idx="1">
                  <c:v>Campeche</c:v>
                </c:pt>
                <c:pt idx="2">
                  <c:v>Morelos</c:v>
                </c:pt>
                <c:pt idx="3">
                  <c:v>Quintana Roo</c:v>
                </c:pt>
                <c:pt idx="4">
                  <c:v>Nayarit</c:v>
                </c:pt>
                <c:pt idx="5">
                  <c:v>Hidalgo</c:v>
                </c:pt>
                <c:pt idx="6">
                  <c:v>Coahuila</c:v>
                </c:pt>
                <c:pt idx="7">
                  <c:v>Veracruz</c:v>
                </c:pt>
                <c:pt idx="8">
                  <c:v>Guerrero</c:v>
                </c:pt>
                <c:pt idx="9">
                  <c:v>Guanajuato</c:v>
                </c:pt>
                <c:pt idx="10">
                  <c:v>San Luis Potosí</c:v>
                </c:pt>
                <c:pt idx="11">
                  <c:v>Nuevo León</c:v>
                </c:pt>
                <c:pt idx="12">
                  <c:v>Ciudad de México</c:v>
                </c:pt>
                <c:pt idx="13">
                  <c:v>Jalisco</c:v>
                </c:pt>
                <c:pt idx="14">
                  <c:v>Nacional</c:v>
                </c:pt>
                <c:pt idx="15">
                  <c:v>México</c:v>
                </c:pt>
                <c:pt idx="16">
                  <c:v>Chiapas</c:v>
                </c:pt>
                <c:pt idx="17">
                  <c:v>Tamaulipas</c:v>
                </c:pt>
                <c:pt idx="18">
                  <c:v>Oaxaca</c:v>
                </c:pt>
                <c:pt idx="19">
                  <c:v>Durango</c:v>
                </c:pt>
                <c:pt idx="20">
                  <c:v>Sinaloa</c:v>
                </c:pt>
                <c:pt idx="21">
                  <c:v>Puebla</c:v>
                </c:pt>
                <c:pt idx="22">
                  <c:v>Chihuahua</c:v>
                </c:pt>
                <c:pt idx="23">
                  <c:v>Michoacán</c:v>
                </c:pt>
                <c:pt idx="24">
                  <c:v>Sonora</c:v>
                </c:pt>
                <c:pt idx="25">
                  <c:v>Yucatán</c:v>
                </c:pt>
                <c:pt idx="26">
                  <c:v>Colima</c:v>
                </c:pt>
                <c:pt idx="27">
                  <c:v>Aguascalientes</c:v>
                </c:pt>
                <c:pt idx="28">
                  <c:v>Querétaro</c:v>
                </c:pt>
                <c:pt idx="29">
                  <c:v>Baja California Sur</c:v>
                </c:pt>
                <c:pt idx="30">
                  <c:v>Baja California</c:v>
                </c:pt>
                <c:pt idx="31">
                  <c:v>Tabasco</c:v>
                </c:pt>
                <c:pt idx="32">
                  <c:v>Tlaxcala</c:v>
                </c:pt>
              </c:strCache>
            </c:strRef>
          </c:cat>
          <c:val>
            <c:numRef>
              <c:f>'F85'!$C$9:$C$41</c:f>
              <c:numCache>
                <c:formatCode>0.00</c:formatCode>
                <c:ptCount val="33"/>
                <c:pt idx="0">
                  <c:v>-3.5502601017463227</c:v>
                </c:pt>
                <c:pt idx="1">
                  <c:v>-2.2691316254544822</c:v>
                </c:pt>
                <c:pt idx="2">
                  <c:v>-2.0733277652007525</c:v>
                </c:pt>
                <c:pt idx="3">
                  <c:v>-1.7411931604568629</c:v>
                </c:pt>
                <c:pt idx="4">
                  <c:v>-1.5076863967650285</c:v>
                </c:pt>
                <c:pt idx="5">
                  <c:v>-1.4539408635878046</c:v>
                </c:pt>
                <c:pt idx="6">
                  <c:v>-1.1550660760259255</c:v>
                </c:pt>
                <c:pt idx="7">
                  <c:v>-0.29248396031658846</c:v>
                </c:pt>
                <c:pt idx="8">
                  <c:v>-4.7167715584337369E-2</c:v>
                </c:pt>
                <c:pt idx="9">
                  <c:v>1.4378644308325753E-2</c:v>
                </c:pt>
                <c:pt idx="10">
                  <c:v>0.27217525635614326</c:v>
                </c:pt>
                <c:pt idx="11">
                  <c:v>0.31315159096247619</c:v>
                </c:pt>
                <c:pt idx="12">
                  <c:v>0.42026791819672171</c:v>
                </c:pt>
                <c:pt idx="13">
                  <c:v>0.63077046075024723</c:v>
                </c:pt>
                <c:pt idx="14">
                  <c:v>1.4643034608671686</c:v>
                </c:pt>
                <c:pt idx="15">
                  <c:v>1.5396247720190039</c:v>
                </c:pt>
                <c:pt idx="16">
                  <c:v>1.9027828199402943</c:v>
                </c:pt>
                <c:pt idx="17">
                  <c:v>2.25213469596431</c:v>
                </c:pt>
                <c:pt idx="18">
                  <c:v>2.3402821482101368</c:v>
                </c:pt>
                <c:pt idx="19">
                  <c:v>2.4148718107693803</c:v>
                </c:pt>
                <c:pt idx="20">
                  <c:v>2.5152777065265601</c:v>
                </c:pt>
                <c:pt idx="21">
                  <c:v>2.6464434091267979</c:v>
                </c:pt>
                <c:pt idx="22">
                  <c:v>2.6676974330090268</c:v>
                </c:pt>
                <c:pt idx="23">
                  <c:v>2.6838397410878114</c:v>
                </c:pt>
                <c:pt idx="24">
                  <c:v>2.7596743025842669</c:v>
                </c:pt>
                <c:pt idx="25">
                  <c:v>2.8673450431600012</c:v>
                </c:pt>
                <c:pt idx="26">
                  <c:v>2.9240159741823488</c:v>
                </c:pt>
                <c:pt idx="27">
                  <c:v>2.9637623212525548</c:v>
                </c:pt>
                <c:pt idx="28">
                  <c:v>5.6852633696955523</c:v>
                </c:pt>
                <c:pt idx="29">
                  <c:v>5.8269291038047841</c:v>
                </c:pt>
                <c:pt idx="30">
                  <c:v>6.2043901805650812</c:v>
                </c:pt>
                <c:pt idx="31">
                  <c:v>6.865613758706739</c:v>
                </c:pt>
                <c:pt idx="32">
                  <c:v>20.454665403287823</c:v>
                </c:pt>
              </c:numCache>
            </c:numRef>
          </c:val>
          <c:extLst>
            <c:ext xmlns:c16="http://schemas.microsoft.com/office/drawing/2014/chart" uri="{C3380CC4-5D6E-409C-BE32-E72D297353CC}">
              <c16:uniqueId val="{00000024-7E1F-49D4-8049-D30EDF7D624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7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1DD-45CF-A2A5-76574A73E659}"/>
              </c:ext>
            </c:extLst>
          </c:dPt>
          <c:dPt>
            <c:idx val="1"/>
            <c:invertIfNegative val="0"/>
            <c:bubble3D val="0"/>
            <c:spPr>
              <a:solidFill>
                <a:srgbClr val="7C878E"/>
              </a:solidFill>
              <a:ln>
                <a:noFill/>
              </a:ln>
              <a:effectLst/>
            </c:spPr>
            <c:extLst>
              <c:ext xmlns:c16="http://schemas.microsoft.com/office/drawing/2014/chart" uri="{C3380CC4-5D6E-409C-BE32-E72D297353CC}">
                <c16:uniqueId val="{00000003-E1DD-45CF-A2A5-76574A73E659}"/>
              </c:ext>
            </c:extLst>
          </c:dPt>
          <c:dPt>
            <c:idx val="2"/>
            <c:invertIfNegative val="0"/>
            <c:bubble3D val="0"/>
            <c:spPr>
              <a:solidFill>
                <a:srgbClr val="7C878E"/>
              </a:solidFill>
              <a:ln>
                <a:noFill/>
              </a:ln>
              <a:effectLst/>
            </c:spPr>
            <c:extLst>
              <c:ext xmlns:c16="http://schemas.microsoft.com/office/drawing/2014/chart" uri="{C3380CC4-5D6E-409C-BE32-E72D297353CC}">
                <c16:uniqueId val="{00000005-E1DD-45CF-A2A5-76574A73E659}"/>
              </c:ext>
            </c:extLst>
          </c:dPt>
          <c:dPt>
            <c:idx val="3"/>
            <c:invertIfNegative val="0"/>
            <c:bubble3D val="0"/>
            <c:spPr>
              <a:solidFill>
                <a:srgbClr val="7C878E"/>
              </a:solidFill>
              <a:ln>
                <a:noFill/>
              </a:ln>
              <a:effectLst/>
            </c:spPr>
            <c:extLst>
              <c:ext xmlns:c16="http://schemas.microsoft.com/office/drawing/2014/chart" uri="{C3380CC4-5D6E-409C-BE32-E72D297353CC}">
                <c16:uniqueId val="{00000007-E1DD-45CF-A2A5-76574A73E659}"/>
              </c:ext>
            </c:extLst>
          </c:dPt>
          <c:dPt>
            <c:idx val="4"/>
            <c:invertIfNegative val="0"/>
            <c:bubble3D val="0"/>
            <c:spPr>
              <a:solidFill>
                <a:srgbClr val="7C878E"/>
              </a:solidFill>
              <a:ln>
                <a:noFill/>
              </a:ln>
              <a:effectLst/>
            </c:spPr>
            <c:extLst>
              <c:ext xmlns:c16="http://schemas.microsoft.com/office/drawing/2014/chart" uri="{C3380CC4-5D6E-409C-BE32-E72D297353CC}">
                <c16:uniqueId val="{00000009-E1DD-45CF-A2A5-76574A73E659}"/>
              </c:ext>
            </c:extLst>
          </c:dPt>
          <c:dPt>
            <c:idx val="5"/>
            <c:invertIfNegative val="0"/>
            <c:bubble3D val="0"/>
            <c:spPr>
              <a:solidFill>
                <a:srgbClr val="7C878E"/>
              </a:solidFill>
              <a:ln>
                <a:noFill/>
              </a:ln>
              <a:effectLst/>
            </c:spPr>
            <c:extLst>
              <c:ext xmlns:c16="http://schemas.microsoft.com/office/drawing/2014/chart" uri="{C3380CC4-5D6E-409C-BE32-E72D297353CC}">
                <c16:uniqueId val="{0000000B-E1DD-45CF-A2A5-76574A73E659}"/>
              </c:ext>
            </c:extLst>
          </c:dPt>
          <c:dPt>
            <c:idx val="6"/>
            <c:invertIfNegative val="0"/>
            <c:bubble3D val="0"/>
            <c:spPr>
              <a:solidFill>
                <a:srgbClr val="7C878E"/>
              </a:solidFill>
              <a:ln>
                <a:noFill/>
              </a:ln>
              <a:effectLst/>
            </c:spPr>
            <c:extLst>
              <c:ext xmlns:c16="http://schemas.microsoft.com/office/drawing/2014/chart" uri="{C3380CC4-5D6E-409C-BE32-E72D297353CC}">
                <c16:uniqueId val="{0000000D-E1DD-45CF-A2A5-76574A73E659}"/>
              </c:ext>
            </c:extLst>
          </c:dPt>
          <c:dPt>
            <c:idx val="7"/>
            <c:invertIfNegative val="0"/>
            <c:bubble3D val="0"/>
            <c:spPr>
              <a:solidFill>
                <a:srgbClr val="7C878E"/>
              </a:solidFill>
              <a:ln>
                <a:noFill/>
              </a:ln>
              <a:effectLst/>
            </c:spPr>
            <c:extLst>
              <c:ext xmlns:c16="http://schemas.microsoft.com/office/drawing/2014/chart" uri="{C3380CC4-5D6E-409C-BE32-E72D297353CC}">
                <c16:uniqueId val="{0000000F-E1DD-45CF-A2A5-76574A73E659}"/>
              </c:ext>
            </c:extLst>
          </c:dPt>
          <c:dPt>
            <c:idx val="8"/>
            <c:invertIfNegative val="0"/>
            <c:bubble3D val="0"/>
            <c:spPr>
              <a:solidFill>
                <a:srgbClr val="7C878E"/>
              </a:solidFill>
              <a:ln>
                <a:noFill/>
              </a:ln>
              <a:effectLst/>
            </c:spPr>
            <c:extLst>
              <c:ext xmlns:c16="http://schemas.microsoft.com/office/drawing/2014/chart" uri="{C3380CC4-5D6E-409C-BE32-E72D297353CC}">
                <c16:uniqueId val="{00000011-E1DD-45CF-A2A5-76574A73E659}"/>
              </c:ext>
            </c:extLst>
          </c:dPt>
          <c:dPt>
            <c:idx val="9"/>
            <c:invertIfNegative val="0"/>
            <c:bubble3D val="0"/>
            <c:spPr>
              <a:solidFill>
                <a:srgbClr val="7C878E"/>
              </a:solidFill>
              <a:ln>
                <a:noFill/>
              </a:ln>
              <a:effectLst/>
            </c:spPr>
            <c:extLst>
              <c:ext xmlns:c16="http://schemas.microsoft.com/office/drawing/2014/chart" uri="{C3380CC4-5D6E-409C-BE32-E72D297353CC}">
                <c16:uniqueId val="{00000013-E1DD-45CF-A2A5-76574A73E65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1DD-45CF-A2A5-76574A73E65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1DD-45CF-A2A5-76574A73E65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1DD-45CF-A2A5-76574A73E65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1DD-45CF-A2A5-76574A73E65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1DD-45CF-A2A5-76574A73E65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1DD-45CF-A2A5-76574A73E659}"/>
              </c:ext>
            </c:extLst>
          </c:dPt>
          <c:dPt>
            <c:idx val="16"/>
            <c:invertIfNegative val="0"/>
            <c:bubble3D val="0"/>
            <c:spPr>
              <a:solidFill>
                <a:srgbClr val="95682B"/>
              </a:solidFill>
              <a:ln>
                <a:noFill/>
              </a:ln>
              <a:effectLst/>
            </c:spPr>
            <c:extLst>
              <c:ext xmlns:c16="http://schemas.microsoft.com/office/drawing/2014/chart" uri="{C3380CC4-5D6E-409C-BE32-E72D297353CC}">
                <c16:uniqueId val="{00000021-E1DD-45CF-A2A5-76574A73E65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1DD-45CF-A2A5-76574A73E659}"/>
              </c:ext>
            </c:extLst>
          </c:dPt>
          <c:dPt>
            <c:idx val="23"/>
            <c:invertIfNegative val="0"/>
            <c:bubble3D val="0"/>
            <c:spPr>
              <a:solidFill>
                <a:srgbClr val="FBBB27"/>
              </a:solidFill>
              <a:ln>
                <a:noFill/>
              </a:ln>
              <a:effectLst/>
            </c:spPr>
            <c:extLst>
              <c:ext xmlns:c16="http://schemas.microsoft.com/office/drawing/2014/chart" uri="{C3380CC4-5D6E-409C-BE32-E72D297353CC}">
                <c16:uniqueId val="{00000025-E1DD-45CF-A2A5-76574A73E65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'F86'!$B$9:$B$41</c:f>
              <c:strCache>
                <c:ptCount val="33"/>
                <c:pt idx="0">
                  <c:v>Guerrero</c:v>
                </c:pt>
                <c:pt idx="1">
                  <c:v>Hidalgo</c:v>
                </c:pt>
                <c:pt idx="2">
                  <c:v>San Luis Potosí</c:v>
                </c:pt>
                <c:pt idx="3">
                  <c:v>Puebla</c:v>
                </c:pt>
                <c:pt idx="4">
                  <c:v>Colima</c:v>
                </c:pt>
                <c:pt idx="5">
                  <c:v>Michoacán de Ocampo</c:v>
                </c:pt>
                <c:pt idx="6">
                  <c:v>Morelos</c:v>
                </c:pt>
                <c:pt idx="7">
                  <c:v>Veracruz</c:v>
                </c:pt>
                <c:pt idx="8">
                  <c:v>Durango</c:v>
                </c:pt>
                <c:pt idx="9">
                  <c:v>Campeche</c:v>
                </c:pt>
                <c:pt idx="10">
                  <c:v>Chiapas</c:v>
                </c:pt>
                <c:pt idx="11">
                  <c:v>Sinaloa</c:v>
                </c:pt>
                <c:pt idx="12">
                  <c:v>Aguascalientes</c:v>
                </c:pt>
                <c:pt idx="13">
                  <c:v>Quintana Roo</c:v>
                </c:pt>
                <c:pt idx="14">
                  <c:v>Ciudad de México</c:v>
                </c:pt>
                <c:pt idx="15">
                  <c:v>Guanajuato</c:v>
                </c:pt>
                <c:pt idx="16">
                  <c:v>Nacional</c:v>
                </c:pt>
                <c:pt idx="17">
                  <c:v>Nuevo León</c:v>
                </c:pt>
                <c:pt idx="18">
                  <c:v>Zacatecas</c:v>
                </c:pt>
                <c:pt idx="19">
                  <c:v>Querétaro</c:v>
                </c:pt>
                <c:pt idx="20">
                  <c:v>Coahuila</c:v>
                </c:pt>
                <c:pt idx="21">
                  <c:v>Oaxaca</c:v>
                </c:pt>
                <c:pt idx="22">
                  <c:v>Estado de México</c:v>
                </c:pt>
                <c:pt idx="23">
                  <c:v>Jalisco</c:v>
                </c:pt>
                <c:pt idx="24">
                  <c:v>Tabasco</c:v>
                </c:pt>
                <c:pt idx="25">
                  <c:v>Tlaxcala</c:v>
                </c:pt>
                <c:pt idx="26">
                  <c:v>Chihuahua</c:v>
                </c:pt>
                <c:pt idx="27">
                  <c:v>Baja California Sur</c:v>
                </c:pt>
                <c:pt idx="28">
                  <c:v>Sonora</c:v>
                </c:pt>
                <c:pt idx="29">
                  <c:v>Yucatán</c:v>
                </c:pt>
                <c:pt idx="30">
                  <c:v>Nayarit</c:v>
                </c:pt>
                <c:pt idx="31">
                  <c:v>Baja California</c:v>
                </c:pt>
                <c:pt idx="32">
                  <c:v>Tamaulipas</c:v>
                </c:pt>
              </c:strCache>
            </c:strRef>
          </c:cat>
          <c:val>
            <c:numRef>
              <c:f>'F86'!$C$9:$C$41</c:f>
              <c:numCache>
                <c:formatCode>0.00</c:formatCode>
                <c:ptCount val="33"/>
                <c:pt idx="0">
                  <c:v>-7.8423106253956361</c:v>
                </c:pt>
                <c:pt idx="1">
                  <c:v>-2.0263438928283186</c:v>
                </c:pt>
                <c:pt idx="2">
                  <c:v>-1.6467336421529564</c:v>
                </c:pt>
                <c:pt idx="3">
                  <c:v>-1.1213159708282698</c:v>
                </c:pt>
                <c:pt idx="4">
                  <c:v>-8.7346274749265457E-2</c:v>
                </c:pt>
                <c:pt idx="5">
                  <c:v>0.30441144661293562</c:v>
                </c:pt>
                <c:pt idx="6">
                  <c:v>0.64191064501453043</c:v>
                </c:pt>
                <c:pt idx="7">
                  <c:v>0.7321658311387258</c:v>
                </c:pt>
                <c:pt idx="8">
                  <c:v>0.98334445544186999</c:v>
                </c:pt>
                <c:pt idx="9">
                  <c:v>1.0809842695145087</c:v>
                </c:pt>
                <c:pt idx="10">
                  <c:v>1.8646871133498253</c:v>
                </c:pt>
                <c:pt idx="11">
                  <c:v>2.0638093500636434</c:v>
                </c:pt>
                <c:pt idx="12">
                  <c:v>2.076951604709115</c:v>
                </c:pt>
                <c:pt idx="13">
                  <c:v>2.1116630816855366</c:v>
                </c:pt>
                <c:pt idx="14">
                  <c:v>2.3387053397251907</c:v>
                </c:pt>
                <c:pt idx="15">
                  <c:v>3.0239673809728478</c:v>
                </c:pt>
                <c:pt idx="16">
                  <c:v>3.1923026807099832</c:v>
                </c:pt>
                <c:pt idx="17">
                  <c:v>3.2772975254789762</c:v>
                </c:pt>
                <c:pt idx="18">
                  <c:v>3.4215195014941315</c:v>
                </c:pt>
                <c:pt idx="19">
                  <c:v>3.6710849547889368</c:v>
                </c:pt>
                <c:pt idx="20">
                  <c:v>3.9118085153778646</c:v>
                </c:pt>
                <c:pt idx="21">
                  <c:v>4.0167867990640937</c:v>
                </c:pt>
                <c:pt idx="22">
                  <c:v>4.0484857528924421</c:v>
                </c:pt>
                <c:pt idx="23">
                  <c:v>4.3600346171627899</c:v>
                </c:pt>
                <c:pt idx="24">
                  <c:v>6.4513885933918829</c:v>
                </c:pt>
                <c:pt idx="25">
                  <c:v>6.6098121455840806</c:v>
                </c:pt>
                <c:pt idx="26">
                  <c:v>6.7189470725869729</c:v>
                </c:pt>
                <c:pt idx="27">
                  <c:v>7.9683934216450645</c:v>
                </c:pt>
                <c:pt idx="28">
                  <c:v>8.0335776525009699</c:v>
                </c:pt>
                <c:pt idx="29">
                  <c:v>8.0878664497243822</c:v>
                </c:pt>
                <c:pt idx="30">
                  <c:v>10.243593281478471</c:v>
                </c:pt>
                <c:pt idx="31">
                  <c:v>12.939801058115929</c:v>
                </c:pt>
                <c:pt idx="32">
                  <c:v>25.206146343060048</c:v>
                </c:pt>
              </c:numCache>
            </c:numRef>
          </c:val>
          <c:extLst>
            <c:ext xmlns:c16="http://schemas.microsoft.com/office/drawing/2014/chart" uri="{C3380CC4-5D6E-409C-BE32-E72D297353CC}">
              <c16:uniqueId val="{00000026-E1DD-45CF-A2A5-76574A73E65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7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3F3-4EAD-A334-F1FDBD29CCF7}"/>
              </c:ext>
            </c:extLst>
          </c:dPt>
          <c:dPt>
            <c:idx val="1"/>
            <c:invertIfNegative val="0"/>
            <c:bubble3D val="0"/>
            <c:spPr>
              <a:solidFill>
                <a:srgbClr val="7C878E"/>
              </a:solidFill>
              <a:ln>
                <a:noFill/>
              </a:ln>
              <a:effectLst/>
            </c:spPr>
            <c:extLst>
              <c:ext xmlns:c16="http://schemas.microsoft.com/office/drawing/2014/chart" uri="{C3380CC4-5D6E-409C-BE32-E72D297353CC}">
                <c16:uniqueId val="{00000003-B3F3-4EAD-A334-F1FDBD29CCF7}"/>
              </c:ext>
            </c:extLst>
          </c:dPt>
          <c:dPt>
            <c:idx val="2"/>
            <c:invertIfNegative val="0"/>
            <c:bubble3D val="0"/>
            <c:spPr>
              <a:solidFill>
                <a:srgbClr val="7C878E"/>
              </a:solidFill>
              <a:ln>
                <a:noFill/>
              </a:ln>
              <a:effectLst/>
            </c:spPr>
            <c:extLst>
              <c:ext xmlns:c16="http://schemas.microsoft.com/office/drawing/2014/chart" uri="{C3380CC4-5D6E-409C-BE32-E72D297353CC}">
                <c16:uniqueId val="{00000005-B3F3-4EAD-A334-F1FDBD29CCF7}"/>
              </c:ext>
            </c:extLst>
          </c:dPt>
          <c:dPt>
            <c:idx val="3"/>
            <c:invertIfNegative val="0"/>
            <c:bubble3D val="0"/>
            <c:spPr>
              <a:solidFill>
                <a:srgbClr val="7C878E"/>
              </a:solidFill>
              <a:ln>
                <a:noFill/>
              </a:ln>
              <a:effectLst/>
            </c:spPr>
            <c:extLst>
              <c:ext xmlns:c16="http://schemas.microsoft.com/office/drawing/2014/chart" uri="{C3380CC4-5D6E-409C-BE32-E72D297353CC}">
                <c16:uniqueId val="{00000007-B3F3-4EAD-A334-F1FDBD29CCF7}"/>
              </c:ext>
            </c:extLst>
          </c:dPt>
          <c:dPt>
            <c:idx val="4"/>
            <c:invertIfNegative val="0"/>
            <c:bubble3D val="0"/>
            <c:spPr>
              <a:solidFill>
                <a:srgbClr val="7C878E"/>
              </a:solidFill>
              <a:ln>
                <a:noFill/>
              </a:ln>
              <a:effectLst/>
            </c:spPr>
            <c:extLst>
              <c:ext xmlns:c16="http://schemas.microsoft.com/office/drawing/2014/chart" uri="{C3380CC4-5D6E-409C-BE32-E72D297353CC}">
                <c16:uniqueId val="{00000009-B3F3-4EAD-A334-F1FDBD29CCF7}"/>
              </c:ext>
            </c:extLst>
          </c:dPt>
          <c:dPt>
            <c:idx val="5"/>
            <c:invertIfNegative val="0"/>
            <c:bubble3D val="0"/>
            <c:spPr>
              <a:solidFill>
                <a:srgbClr val="7C878E"/>
              </a:solidFill>
              <a:ln>
                <a:noFill/>
              </a:ln>
              <a:effectLst/>
            </c:spPr>
            <c:extLst>
              <c:ext xmlns:c16="http://schemas.microsoft.com/office/drawing/2014/chart" uri="{C3380CC4-5D6E-409C-BE32-E72D297353CC}">
                <c16:uniqueId val="{0000000B-B3F3-4EAD-A334-F1FDBD29CCF7}"/>
              </c:ext>
            </c:extLst>
          </c:dPt>
          <c:dPt>
            <c:idx val="6"/>
            <c:invertIfNegative val="0"/>
            <c:bubble3D val="0"/>
            <c:spPr>
              <a:solidFill>
                <a:srgbClr val="7C878E"/>
              </a:solidFill>
              <a:ln>
                <a:noFill/>
              </a:ln>
              <a:effectLst/>
            </c:spPr>
            <c:extLst>
              <c:ext xmlns:c16="http://schemas.microsoft.com/office/drawing/2014/chart" uri="{C3380CC4-5D6E-409C-BE32-E72D297353CC}">
                <c16:uniqueId val="{0000000D-B3F3-4EAD-A334-F1FDBD29CCF7}"/>
              </c:ext>
            </c:extLst>
          </c:dPt>
          <c:dPt>
            <c:idx val="7"/>
            <c:invertIfNegative val="0"/>
            <c:bubble3D val="0"/>
            <c:spPr>
              <a:solidFill>
                <a:srgbClr val="7C878E"/>
              </a:solidFill>
              <a:ln>
                <a:noFill/>
              </a:ln>
              <a:effectLst/>
            </c:spPr>
            <c:extLst>
              <c:ext xmlns:c16="http://schemas.microsoft.com/office/drawing/2014/chart" uri="{C3380CC4-5D6E-409C-BE32-E72D297353CC}">
                <c16:uniqueId val="{0000000F-B3F3-4EAD-A334-F1FDBD29CCF7}"/>
              </c:ext>
            </c:extLst>
          </c:dPt>
          <c:dPt>
            <c:idx val="8"/>
            <c:invertIfNegative val="0"/>
            <c:bubble3D val="0"/>
            <c:spPr>
              <a:solidFill>
                <a:srgbClr val="7C878E"/>
              </a:solidFill>
              <a:ln>
                <a:noFill/>
              </a:ln>
              <a:effectLst/>
            </c:spPr>
            <c:extLst>
              <c:ext xmlns:c16="http://schemas.microsoft.com/office/drawing/2014/chart" uri="{C3380CC4-5D6E-409C-BE32-E72D297353CC}">
                <c16:uniqueId val="{00000011-B3F3-4EAD-A334-F1FDBD29CCF7}"/>
              </c:ext>
            </c:extLst>
          </c:dPt>
          <c:dPt>
            <c:idx val="9"/>
            <c:invertIfNegative val="0"/>
            <c:bubble3D val="0"/>
            <c:spPr>
              <a:solidFill>
                <a:srgbClr val="7C878E"/>
              </a:solidFill>
              <a:ln>
                <a:noFill/>
              </a:ln>
              <a:effectLst/>
            </c:spPr>
            <c:extLst>
              <c:ext xmlns:c16="http://schemas.microsoft.com/office/drawing/2014/chart" uri="{C3380CC4-5D6E-409C-BE32-E72D297353CC}">
                <c16:uniqueId val="{00000013-B3F3-4EAD-A334-F1FDBD29CCF7}"/>
              </c:ext>
            </c:extLst>
          </c:dPt>
          <c:dPt>
            <c:idx val="10"/>
            <c:invertIfNegative val="0"/>
            <c:bubble3D val="0"/>
            <c:spPr>
              <a:solidFill>
                <a:srgbClr val="95682B"/>
              </a:solidFill>
              <a:ln>
                <a:noFill/>
              </a:ln>
              <a:effectLst/>
            </c:spPr>
            <c:extLst>
              <c:ext xmlns:c16="http://schemas.microsoft.com/office/drawing/2014/chart" uri="{C3380CC4-5D6E-409C-BE32-E72D297353CC}">
                <c16:uniqueId val="{00000015-B3F3-4EAD-A334-F1FDBD29CCF7}"/>
              </c:ext>
            </c:extLst>
          </c:dPt>
          <c:dPt>
            <c:idx val="11"/>
            <c:invertIfNegative val="0"/>
            <c:bubble3D val="0"/>
            <c:spPr>
              <a:solidFill>
                <a:srgbClr val="FBBB27"/>
              </a:solidFill>
              <a:ln>
                <a:noFill/>
              </a:ln>
              <a:effectLst/>
            </c:spPr>
            <c:extLst>
              <c:ext xmlns:c16="http://schemas.microsoft.com/office/drawing/2014/chart" uri="{C3380CC4-5D6E-409C-BE32-E72D297353CC}">
                <c16:uniqueId val="{00000017-B3F3-4EAD-A334-F1FDBD29CCF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3F3-4EAD-A334-F1FDBD29CCF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3F3-4EAD-A334-F1FDBD29CCF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3F3-4EAD-A334-F1FDBD29CCF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3F3-4EAD-A334-F1FDBD29CCF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3F3-4EAD-A334-F1FDBD29CCF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3F3-4EAD-A334-F1FDBD29CCF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'F87'!$B$9:$B$41</c:f>
              <c:strCache>
                <c:ptCount val="33"/>
                <c:pt idx="0">
                  <c:v>Baja California Sur</c:v>
                </c:pt>
                <c:pt idx="1">
                  <c:v>México</c:v>
                </c:pt>
                <c:pt idx="2">
                  <c:v>Durango</c:v>
                </c:pt>
                <c:pt idx="3">
                  <c:v>Guerrero</c:v>
                </c:pt>
                <c:pt idx="4">
                  <c:v>Hidalgo</c:v>
                </c:pt>
                <c:pt idx="5">
                  <c:v>Ciudad de México</c:v>
                </c:pt>
                <c:pt idx="6">
                  <c:v>Tabasco</c:v>
                </c:pt>
                <c:pt idx="7">
                  <c:v>Colima</c:v>
                </c:pt>
                <c:pt idx="8">
                  <c:v>Chiapas</c:v>
                </c:pt>
                <c:pt idx="9">
                  <c:v>Tamaulipas</c:v>
                </c:pt>
                <c:pt idx="10">
                  <c:v>Nacional</c:v>
                </c:pt>
                <c:pt idx="11">
                  <c:v>Jalisco</c:v>
                </c:pt>
                <c:pt idx="12">
                  <c:v>Sinaloa</c:v>
                </c:pt>
                <c:pt idx="13">
                  <c:v>Morelos</c:v>
                </c:pt>
                <c:pt idx="14">
                  <c:v>Zacatecas</c:v>
                </c:pt>
                <c:pt idx="15">
                  <c:v>Nayarit</c:v>
                </c:pt>
                <c:pt idx="16">
                  <c:v>Michoacán</c:v>
                </c:pt>
                <c:pt idx="17">
                  <c:v>Campeche</c:v>
                </c:pt>
                <c:pt idx="18">
                  <c:v>Chihuahua</c:v>
                </c:pt>
                <c:pt idx="19">
                  <c:v>Puebla</c:v>
                </c:pt>
                <c:pt idx="20">
                  <c:v>Veracruz</c:v>
                </c:pt>
                <c:pt idx="21">
                  <c:v>Oaxaca</c:v>
                </c:pt>
                <c:pt idx="22">
                  <c:v>Quintana Roo</c:v>
                </c:pt>
                <c:pt idx="23">
                  <c:v>Guanajuato</c:v>
                </c:pt>
                <c:pt idx="24">
                  <c:v>Nuevo León</c:v>
                </c:pt>
                <c:pt idx="25">
                  <c:v>San Luis Potosí</c:v>
                </c:pt>
                <c:pt idx="26">
                  <c:v>Aguascalientes</c:v>
                </c:pt>
                <c:pt idx="27">
                  <c:v>Baja California</c:v>
                </c:pt>
                <c:pt idx="28">
                  <c:v>Querétaro</c:v>
                </c:pt>
                <c:pt idx="29">
                  <c:v>Coahuila</c:v>
                </c:pt>
                <c:pt idx="30">
                  <c:v>Sonora</c:v>
                </c:pt>
                <c:pt idx="31">
                  <c:v>Yucatán</c:v>
                </c:pt>
                <c:pt idx="32">
                  <c:v>Tlaxcala</c:v>
                </c:pt>
              </c:strCache>
            </c:strRef>
          </c:cat>
          <c:val>
            <c:numRef>
              <c:f>'F87'!$C$9:$C$41</c:f>
              <c:numCache>
                <c:formatCode>0.00</c:formatCode>
                <c:ptCount val="33"/>
                <c:pt idx="0">
                  <c:v>-3.763857767395125</c:v>
                </c:pt>
                <c:pt idx="1">
                  <c:v>-2.1746433200262238</c:v>
                </c:pt>
                <c:pt idx="2">
                  <c:v>-1.4981897470105658</c:v>
                </c:pt>
                <c:pt idx="3">
                  <c:v>-1.2987430036912282</c:v>
                </c:pt>
                <c:pt idx="4">
                  <c:v>-0.88549758869691053</c:v>
                </c:pt>
                <c:pt idx="5">
                  <c:v>-0.50162848283623185</c:v>
                </c:pt>
                <c:pt idx="6">
                  <c:v>-0.14761911720693927</c:v>
                </c:pt>
                <c:pt idx="7">
                  <c:v>0.10133120170788237</c:v>
                </c:pt>
                <c:pt idx="8">
                  <c:v>0.17406167367989431</c:v>
                </c:pt>
                <c:pt idx="9">
                  <c:v>0.2475509625767138</c:v>
                </c:pt>
                <c:pt idx="10">
                  <c:v>0.29938500925238115</c:v>
                </c:pt>
                <c:pt idx="11">
                  <c:v>0.81331438563853209</c:v>
                </c:pt>
                <c:pt idx="12">
                  <c:v>0.91368865698269641</c:v>
                </c:pt>
                <c:pt idx="13">
                  <c:v>0.98328942256917895</c:v>
                </c:pt>
                <c:pt idx="14">
                  <c:v>1.1373684173905156</c:v>
                </c:pt>
                <c:pt idx="15">
                  <c:v>1.291656525834217</c:v>
                </c:pt>
                <c:pt idx="16">
                  <c:v>1.6845249637925781</c:v>
                </c:pt>
                <c:pt idx="17">
                  <c:v>1.7059637782935086</c:v>
                </c:pt>
                <c:pt idx="18">
                  <c:v>1.9310588706710894</c:v>
                </c:pt>
                <c:pt idx="19">
                  <c:v>2.227273653148754</c:v>
                </c:pt>
                <c:pt idx="20">
                  <c:v>2.447886459245908</c:v>
                </c:pt>
                <c:pt idx="21">
                  <c:v>2.7747296574314926</c:v>
                </c:pt>
                <c:pt idx="22">
                  <c:v>2.8840806210781098</c:v>
                </c:pt>
                <c:pt idx="23">
                  <c:v>3.1060738558815939</c:v>
                </c:pt>
                <c:pt idx="24">
                  <c:v>3.1973748515203217</c:v>
                </c:pt>
                <c:pt idx="25">
                  <c:v>3.4351861006388993</c:v>
                </c:pt>
                <c:pt idx="26">
                  <c:v>3.6340064251758717</c:v>
                </c:pt>
                <c:pt idx="27">
                  <c:v>3.8466299210679331</c:v>
                </c:pt>
                <c:pt idx="28">
                  <c:v>4.1296572751075891</c:v>
                </c:pt>
                <c:pt idx="29">
                  <c:v>4.218818241475482</c:v>
                </c:pt>
                <c:pt idx="30">
                  <c:v>6.3183917417594495</c:v>
                </c:pt>
                <c:pt idx="31">
                  <c:v>9.1311169674550143</c:v>
                </c:pt>
                <c:pt idx="32">
                  <c:v>13.489944409956889</c:v>
                </c:pt>
              </c:numCache>
            </c:numRef>
          </c:val>
          <c:extLst>
            <c:ext xmlns:c16="http://schemas.microsoft.com/office/drawing/2014/chart" uri="{C3380CC4-5D6E-409C-BE32-E72D297353CC}">
              <c16:uniqueId val="{00000024-B3F3-4EAD-A334-F1FDBD29CCF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81E6-4665-9DDF-4D6D7536CEC9}"/>
              </c:ext>
            </c:extLst>
          </c:dPt>
          <c:dPt>
            <c:idx val="1"/>
            <c:invertIfNegative val="0"/>
            <c:bubble3D val="0"/>
            <c:extLst>
              <c:ext xmlns:c16="http://schemas.microsoft.com/office/drawing/2014/chart" uri="{C3380CC4-5D6E-409C-BE32-E72D297353CC}">
                <c16:uniqueId val="{00000001-81E6-4665-9DDF-4D6D7536CEC9}"/>
              </c:ext>
            </c:extLst>
          </c:dPt>
          <c:dPt>
            <c:idx val="10"/>
            <c:invertIfNegative val="0"/>
            <c:bubble3D val="0"/>
            <c:spPr>
              <a:solidFill>
                <a:srgbClr val="FBBB27"/>
              </a:solidFill>
            </c:spPr>
            <c:extLst>
              <c:ext xmlns:c16="http://schemas.microsoft.com/office/drawing/2014/chart" uri="{C3380CC4-5D6E-409C-BE32-E72D297353CC}">
                <c16:uniqueId val="{00000003-81E6-4665-9DDF-4D6D7536CEC9}"/>
              </c:ext>
            </c:extLst>
          </c:dPt>
          <c:dPt>
            <c:idx val="11"/>
            <c:invertIfNegative val="0"/>
            <c:bubble3D val="0"/>
            <c:extLst>
              <c:ext xmlns:c16="http://schemas.microsoft.com/office/drawing/2014/chart" uri="{C3380CC4-5D6E-409C-BE32-E72D297353CC}">
                <c16:uniqueId val="{00000004-81E6-4665-9DDF-4D6D7536CEC9}"/>
              </c:ext>
            </c:extLst>
          </c:dPt>
          <c:dPt>
            <c:idx val="12"/>
            <c:invertIfNegative val="0"/>
            <c:bubble3D val="0"/>
            <c:extLst>
              <c:ext xmlns:c16="http://schemas.microsoft.com/office/drawing/2014/chart" uri="{C3380CC4-5D6E-409C-BE32-E72D297353CC}">
                <c16:uniqueId val="{00000005-81E6-4665-9DDF-4D6D7536CEC9}"/>
              </c:ext>
            </c:extLst>
          </c:dPt>
          <c:dPt>
            <c:idx val="13"/>
            <c:invertIfNegative val="0"/>
            <c:bubble3D val="0"/>
            <c:extLst>
              <c:ext xmlns:c16="http://schemas.microsoft.com/office/drawing/2014/chart" uri="{C3380CC4-5D6E-409C-BE32-E72D297353CC}">
                <c16:uniqueId val="{00000006-81E6-4665-9DDF-4D6D7536CEC9}"/>
              </c:ext>
            </c:extLst>
          </c:dPt>
          <c:dPt>
            <c:idx val="22"/>
            <c:invertIfNegative val="0"/>
            <c:bubble3D val="0"/>
            <c:spPr>
              <a:solidFill>
                <a:srgbClr val="FBBB27"/>
              </a:solidFill>
            </c:spPr>
            <c:extLst>
              <c:ext xmlns:c16="http://schemas.microsoft.com/office/drawing/2014/chart" uri="{C3380CC4-5D6E-409C-BE32-E72D297353CC}">
                <c16:uniqueId val="{00000008-81E6-4665-9DDF-4D6D7536CEC9}"/>
              </c:ext>
            </c:extLst>
          </c:dPt>
          <c:dPt>
            <c:idx val="23"/>
            <c:invertIfNegative val="0"/>
            <c:bubble3D val="0"/>
            <c:extLst>
              <c:ext xmlns:c16="http://schemas.microsoft.com/office/drawing/2014/chart" uri="{C3380CC4-5D6E-409C-BE32-E72D297353CC}">
                <c16:uniqueId val="{00000009-81E6-4665-9DDF-4D6D7536CEC9}"/>
              </c:ext>
            </c:extLst>
          </c:dPt>
          <c:dPt>
            <c:idx val="24"/>
            <c:invertIfNegative val="0"/>
            <c:bubble3D val="0"/>
            <c:extLst>
              <c:ext xmlns:c16="http://schemas.microsoft.com/office/drawing/2014/chart" uri="{C3380CC4-5D6E-409C-BE32-E72D297353CC}">
                <c16:uniqueId val="{0000000A-81E6-4665-9DDF-4D6D7536CEC9}"/>
              </c:ext>
            </c:extLst>
          </c:dPt>
          <c:dPt>
            <c:idx val="25"/>
            <c:invertIfNegative val="0"/>
            <c:bubble3D val="0"/>
            <c:extLst>
              <c:ext xmlns:c16="http://schemas.microsoft.com/office/drawing/2014/chart" uri="{C3380CC4-5D6E-409C-BE32-E72D297353CC}">
                <c16:uniqueId val="{0000000B-81E6-4665-9DDF-4D6D7536CEC9}"/>
              </c:ext>
            </c:extLst>
          </c:dPt>
          <c:dPt>
            <c:idx val="34"/>
            <c:invertIfNegative val="0"/>
            <c:bubble3D val="0"/>
            <c:spPr>
              <a:solidFill>
                <a:srgbClr val="FBBB27"/>
              </a:solidFill>
            </c:spPr>
            <c:extLst>
              <c:ext xmlns:c16="http://schemas.microsoft.com/office/drawing/2014/chart" uri="{C3380CC4-5D6E-409C-BE32-E72D297353CC}">
                <c16:uniqueId val="{0000000D-81E6-4665-9DDF-4D6D7536CEC9}"/>
              </c:ext>
            </c:extLst>
          </c:dPt>
          <c:dPt>
            <c:idx val="35"/>
            <c:invertIfNegative val="0"/>
            <c:bubble3D val="0"/>
            <c:extLst>
              <c:ext xmlns:c16="http://schemas.microsoft.com/office/drawing/2014/chart" uri="{C3380CC4-5D6E-409C-BE32-E72D297353CC}">
                <c16:uniqueId val="{0000000E-81E6-4665-9DDF-4D6D7536CEC9}"/>
              </c:ext>
            </c:extLst>
          </c:dPt>
          <c:dPt>
            <c:idx val="36"/>
            <c:invertIfNegative val="0"/>
            <c:bubble3D val="0"/>
            <c:extLst>
              <c:ext xmlns:c16="http://schemas.microsoft.com/office/drawing/2014/chart" uri="{C3380CC4-5D6E-409C-BE32-E72D297353CC}">
                <c16:uniqueId val="{0000000F-81E6-4665-9DDF-4D6D7536CEC9}"/>
              </c:ext>
            </c:extLst>
          </c:dPt>
          <c:dPt>
            <c:idx val="37"/>
            <c:invertIfNegative val="0"/>
            <c:bubble3D val="0"/>
            <c:extLst>
              <c:ext xmlns:c16="http://schemas.microsoft.com/office/drawing/2014/chart" uri="{C3380CC4-5D6E-409C-BE32-E72D297353CC}">
                <c16:uniqueId val="{00000010-81E6-4665-9DDF-4D6D7536CEC9}"/>
              </c:ext>
            </c:extLst>
          </c:dPt>
          <c:dPt>
            <c:idx val="46"/>
            <c:invertIfNegative val="0"/>
            <c:bubble3D val="0"/>
            <c:spPr>
              <a:solidFill>
                <a:srgbClr val="FBBB27"/>
              </a:solidFill>
            </c:spPr>
            <c:extLst>
              <c:ext xmlns:c16="http://schemas.microsoft.com/office/drawing/2014/chart" uri="{C3380CC4-5D6E-409C-BE32-E72D297353CC}">
                <c16:uniqueId val="{00000012-81E6-4665-9DDF-4D6D7536CEC9}"/>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7"/>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strLit>
          </c:cat>
          <c:val>
            <c:numLit>
              <c:formatCode>General</c:formatCode>
              <c:ptCount val="47"/>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numLit>
          </c:val>
          <c:extLst>
            <c:ext xmlns:c16="http://schemas.microsoft.com/office/drawing/2014/chart" uri="{C3380CC4-5D6E-409C-BE32-E72D297353CC}">
              <c16:uniqueId val="{00000013-81E6-4665-9DDF-4D6D7536CEC9}"/>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4-81E6-4665-9DDF-4D6D7536CEC9}"/>
              </c:ext>
            </c:extLst>
          </c:dPt>
          <c:dLbls>
            <c:delete val="1"/>
          </c:dLbls>
          <c:val>
            <c:numLit>
              <c:formatCode>General</c:formatCode>
              <c:ptCount val="47"/>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numLit>
          </c:val>
          <c:smooth val="0"/>
          <c:extLst>
            <c:ext xmlns:c16="http://schemas.microsoft.com/office/drawing/2014/chart" uri="{C3380CC4-5D6E-409C-BE32-E72D297353CC}">
              <c16:uniqueId val="{00000015-81E6-4665-9DDF-4D6D7536CEC9}"/>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17F2-40FA-8F49-065C46C73C35}"/>
              </c:ext>
            </c:extLst>
          </c:dPt>
          <c:dPt>
            <c:idx val="1"/>
            <c:bubble3D val="0"/>
            <c:spPr>
              <a:solidFill>
                <a:srgbClr val="FAD496"/>
              </a:solidFill>
            </c:spPr>
            <c:extLst>
              <c:ext xmlns:c16="http://schemas.microsoft.com/office/drawing/2014/chart" uri="{C3380CC4-5D6E-409C-BE32-E72D297353CC}">
                <c16:uniqueId val="{00000003-17F2-40FA-8F49-065C46C73C35}"/>
              </c:ext>
            </c:extLst>
          </c:dPt>
          <c:dPt>
            <c:idx val="2"/>
            <c:bubble3D val="0"/>
            <c:spPr>
              <a:solidFill>
                <a:srgbClr val="FBBB27"/>
              </a:solidFill>
            </c:spPr>
            <c:extLst>
              <c:ext xmlns:c16="http://schemas.microsoft.com/office/drawing/2014/chart" uri="{C3380CC4-5D6E-409C-BE32-E72D297353CC}">
                <c16:uniqueId val="{00000005-17F2-40FA-8F49-065C46C73C35}"/>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F2-40FA-8F49-065C46C73C35}"/>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F2-40FA-8F49-065C46C73C35}"/>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7F2-40FA-8F49-065C46C73C35}"/>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[4]PASTEL!$C$6:$E$6</c:f>
              <c:strCache>
                <c:ptCount val="3"/>
                <c:pt idx="0">
                  <c:v>Unidades Vehiculares Eléctricas</c:v>
                </c:pt>
                <c:pt idx="1">
                  <c:v>Unidades Vehiculares Híbridas Plugin (conectables)</c:v>
                </c:pt>
                <c:pt idx="2">
                  <c:v>Unidades Vehiculares Híbridas</c:v>
                </c:pt>
              </c:strCache>
            </c:strRef>
          </c:cat>
          <c:val>
            <c:numRef>
              <c:f>[4]PASTEL!$C$20:$E$20</c:f>
              <c:numCache>
                <c:formatCode>General</c:formatCode>
                <c:ptCount val="3"/>
                <c:pt idx="0">
                  <c:v>4</c:v>
                </c:pt>
                <c:pt idx="1">
                  <c:v>10</c:v>
                </c:pt>
                <c:pt idx="2">
                  <c:v>293</c:v>
                </c:pt>
              </c:numCache>
            </c:numRef>
          </c:val>
          <c:extLst>
            <c:ext xmlns:c16="http://schemas.microsoft.com/office/drawing/2014/chart" uri="{C3380CC4-5D6E-409C-BE32-E72D297353CC}">
              <c16:uniqueId val="{00000006-17F2-40FA-8F49-065C46C73C35}"/>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4D4-471D-8B7A-8426C2F7BA63}"/>
              </c:ext>
            </c:extLst>
          </c:dPt>
          <c:dPt>
            <c:idx val="1"/>
            <c:invertIfNegative val="0"/>
            <c:bubble3D val="0"/>
            <c:spPr>
              <a:solidFill>
                <a:srgbClr val="7C878E"/>
              </a:solidFill>
              <a:ln>
                <a:noFill/>
              </a:ln>
              <a:effectLst/>
            </c:spPr>
            <c:extLst>
              <c:ext xmlns:c16="http://schemas.microsoft.com/office/drawing/2014/chart" uri="{C3380CC4-5D6E-409C-BE32-E72D297353CC}">
                <c16:uniqueId val="{00000003-14D4-471D-8B7A-8426C2F7BA63}"/>
              </c:ext>
            </c:extLst>
          </c:dPt>
          <c:dPt>
            <c:idx val="2"/>
            <c:invertIfNegative val="0"/>
            <c:bubble3D val="0"/>
            <c:spPr>
              <a:solidFill>
                <a:srgbClr val="7C878E"/>
              </a:solidFill>
              <a:ln>
                <a:noFill/>
              </a:ln>
              <a:effectLst/>
            </c:spPr>
            <c:extLst>
              <c:ext xmlns:c16="http://schemas.microsoft.com/office/drawing/2014/chart" uri="{C3380CC4-5D6E-409C-BE32-E72D297353CC}">
                <c16:uniqueId val="{00000005-14D4-471D-8B7A-8426C2F7BA63}"/>
              </c:ext>
            </c:extLst>
          </c:dPt>
          <c:dPt>
            <c:idx val="3"/>
            <c:invertIfNegative val="0"/>
            <c:bubble3D val="0"/>
            <c:spPr>
              <a:solidFill>
                <a:srgbClr val="7C878E"/>
              </a:solidFill>
              <a:ln>
                <a:noFill/>
              </a:ln>
              <a:effectLst/>
            </c:spPr>
            <c:extLst>
              <c:ext xmlns:c16="http://schemas.microsoft.com/office/drawing/2014/chart" uri="{C3380CC4-5D6E-409C-BE32-E72D297353CC}">
                <c16:uniqueId val="{00000007-14D4-471D-8B7A-8426C2F7BA63}"/>
              </c:ext>
            </c:extLst>
          </c:dPt>
          <c:dPt>
            <c:idx val="4"/>
            <c:invertIfNegative val="0"/>
            <c:bubble3D val="0"/>
            <c:spPr>
              <a:solidFill>
                <a:srgbClr val="7C878E"/>
              </a:solidFill>
              <a:ln>
                <a:noFill/>
              </a:ln>
              <a:effectLst/>
            </c:spPr>
            <c:extLst>
              <c:ext xmlns:c16="http://schemas.microsoft.com/office/drawing/2014/chart" uri="{C3380CC4-5D6E-409C-BE32-E72D297353CC}">
                <c16:uniqueId val="{00000009-14D4-471D-8B7A-8426C2F7BA63}"/>
              </c:ext>
            </c:extLst>
          </c:dPt>
          <c:dPt>
            <c:idx val="5"/>
            <c:invertIfNegative val="0"/>
            <c:bubble3D val="0"/>
            <c:spPr>
              <a:solidFill>
                <a:srgbClr val="7C878E"/>
              </a:solidFill>
              <a:ln>
                <a:noFill/>
              </a:ln>
              <a:effectLst/>
            </c:spPr>
            <c:extLst>
              <c:ext xmlns:c16="http://schemas.microsoft.com/office/drawing/2014/chart" uri="{C3380CC4-5D6E-409C-BE32-E72D297353CC}">
                <c16:uniqueId val="{0000000B-14D4-471D-8B7A-8426C2F7BA63}"/>
              </c:ext>
            </c:extLst>
          </c:dPt>
          <c:dPt>
            <c:idx val="6"/>
            <c:invertIfNegative val="0"/>
            <c:bubble3D val="0"/>
            <c:spPr>
              <a:solidFill>
                <a:srgbClr val="7C878E"/>
              </a:solidFill>
              <a:ln>
                <a:noFill/>
              </a:ln>
              <a:effectLst/>
            </c:spPr>
            <c:extLst>
              <c:ext xmlns:c16="http://schemas.microsoft.com/office/drawing/2014/chart" uri="{C3380CC4-5D6E-409C-BE32-E72D297353CC}">
                <c16:uniqueId val="{0000000D-14D4-471D-8B7A-8426C2F7BA63}"/>
              </c:ext>
            </c:extLst>
          </c:dPt>
          <c:dPt>
            <c:idx val="7"/>
            <c:invertIfNegative val="0"/>
            <c:bubble3D val="0"/>
            <c:spPr>
              <a:solidFill>
                <a:srgbClr val="7C878E"/>
              </a:solidFill>
              <a:ln>
                <a:noFill/>
              </a:ln>
              <a:effectLst/>
            </c:spPr>
            <c:extLst>
              <c:ext xmlns:c16="http://schemas.microsoft.com/office/drawing/2014/chart" uri="{C3380CC4-5D6E-409C-BE32-E72D297353CC}">
                <c16:uniqueId val="{0000000F-14D4-471D-8B7A-8426C2F7BA63}"/>
              </c:ext>
            </c:extLst>
          </c:dPt>
          <c:dPt>
            <c:idx val="8"/>
            <c:invertIfNegative val="0"/>
            <c:bubble3D val="0"/>
            <c:spPr>
              <a:solidFill>
                <a:srgbClr val="7C878E"/>
              </a:solidFill>
              <a:ln>
                <a:noFill/>
              </a:ln>
              <a:effectLst/>
            </c:spPr>
            <c:extLst>
              <c:ext xmlns:c16="http://schemas.microsoft.com/office/drawing/2014/chart" uri="{C3380CC4-5D6E-409C-BE32-E72D297353CC}">
                <c16:uniqueId val="{00000011-14D4-471D-8B7A-8426C2F7BA63}"/>
              </c:ext>
            </c:extLst>
          </c:dPt>
          <c:dPt>
            <c:idx val="9"/>
            <c:invertIfNegative val="0"/>
            <c:bubble3D val="0"/>
            <c:spPr>
              <a:solidFill>
                <a:srgbClr val="7C878E"/>
              </a:solidFill>
              <a:ln>
                <a:noFill/>
              </a:ln>
              <a:effectLst/>
            </c:spPr>
            <c:extLst>
              <c:ext xmlns:c16="http://schemas.microsoft.com/office/drawing/2014/chart" uri="{C3380CC4-5D6E-409C-BE32-E72D297353CC}">
                <c16:uniqueId val="{00000013-14D4-471D-8B7A-8426C2F7BA6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4D4-471D-8B7A-8426C2F7BA6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4D4-471D-8B7A-8426C2F7BA6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4D4-471D-8B7A-8426C2F7BA6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4D4-471D-8B7A-8426C2F7BA6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4D4-471D-8B7A-8426C2F7BA6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4D4-471D-8B7A-8426C2F7BA6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4D4-471D-8B7A-8426C2F7BA6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4D4-471D-8B7A-8426C2F7BA63}"/>
              </c:ext>
            </c:extLst>
          </c:dPt>
          <c:dPt>
            <c:idx val="19"/>
            <c:invertIfNegative val="0"/>
            <c:bubble3D val="0"/>
            <c:spPr>
              <a:solidFill>
                <a:srgbClr val="7C878E"/>
              </a:solidFill>
              <a:ln>
                <a:noFill/>
              </a:ln>
              <a:effectLst/>
            </c:spPr>
            <c:extLst>
              <c:ext xmlns:c16="http://schemas.microsoft.com/office/drawing/2014/chart" uri="{C3380CC4-5D6E-409C-BE32-E72D297353CC}">
                <c16:uniqueId val="{00000025-14D4-471D-8B7A-8426C2F7BA63}"/>
              </c:ext>
            </c:extLst>
          </c:dPt>
          <c:dPt>
            <c:idx val="28"/>
            <c:invertIfNegative val="0"/>
            <c:bubble3D val="0"/>
            <c:spPr>
              <a:solidFill>
                <a:srgbClr val="7C878E"/>
              </a:solidFill>
              <a:ln>
                <a:noFill/>
              </a:ln>
              <a:effectLst/>
            </c:spPr>
            <c:extLst>
              <c:ext xmlns:c16="http://schemas.microsoft.com/office/drawing/2014/chart" uri="{C3380CC4-5D6E-409C-BE32-E72D297353CC}">
                <c16:uniqueId val="{00000027-14D4-471D-8B7A-8426C2F7BA63}"/>
              </c:ext>
            </c:extLst>
          </c:dPt>
          <c:dPt>
            <c:idx val="29"/>
            <c:invertIfNegative val="0"/>
            <c:bubble3D val="0"/>
            <c:spPr>
              <a:solidFill>
                <a:srgbClr val="FBBB27"/>
              </a:solidFill>
              <a:ln>
                <a:noFill/>
              </a:ln>
              <a:effectLst/>
            </c:spPr>
            <c:extLst>
              <c:ext xmlns:c16="http://schemas.microsoft.com/office/drawing/2014/chart" uri="{C3380CC4-5D6E-409C-BE32-E72D297353CC}">
                <c16:uniqueId val="{00000029-14D4-471D-8B7A-8426C2F7BA6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[4]RANK!$A$7:$A$38</c:f>
              <c:strCache>
                <c:ptCount val="32"/>
                <c:pt idx="0">
                  <c:v>Nayarit</c:v>
                </c:pt>
                <c:pt idx="1">
                  <c:v>Campeche</c:v>
                </c:pt>
                <c:pt idx="2">
                  <c:v>Tlaxcala</c:v>
                </c:pt>
                <c:pt idx="3">
                  <c:v>Durango</c:v>
                </c:pt>
                <c:pt idx="4">
                  <c:v>Guerrero</c:v>
                </c:pt>
                <c:pt idx="5">
                  <c:v>Chiapas</c:v>
                </c:pt>
                <c:pt idx="6">
                  <c:v>Zacatecas</c:v>
                </c:pt>
                <c:pt idx="7">
                  <c:v>Baja California Sur</c:v>
                </c:pt>
                <c:pt idx="8">
                  <c:v>Tabasco</c:v>
                </c:pt>
                <c:pt idx="9">
                  <c:v>Colima</c:v>
                </c:pt>
                <c:pt idx="10">
                  <c:v>Hidalgo</c:v>
                </c:pt>
                <c:pt idx="11">
                  <c:v>Aguascalientes</c:v>
                </c:pt>
                <c:pt idx="12">
                  <c:v>Quintana Roo</c:v>
                </c:pt>
                <c:pt idx="13">
                  <c:v>Tamaulipas</c:v>
                </c:pt>
                <c:pt idx="14">
                  <c:v>Sonora</c:v>
                </c:pt>
                <c:pt idx="15">
                  <c:v>San Luis Potosí</c:v>
                </c:pt>
                <c:pt idx="16">
                  <c:v>Baja California</c:v>
                </c:pt>
                <c:pt idx="17">
                  <c:v>Yucatán</c:v>
                </c:pt>
                <c:pt idx="18">
                  <c:v>Chihuahua</c:v>
                </c:pt>
                <c:pt idx="19">
                  <c:v>Coahuila</c:v>
                </c:pt>
                <c:pt idx="20">
                  <c:v>Sinaloa</c:v>
                </c:pt>
                <c:pt idx="21">
                  <c:v>Morelos</c:v>
                </c:pt>
                <c:pt idx="22">
                  <c:v>Veracruz</c:v>
                </c:pt>
                <c:pt idx="23">
                  <c:v>Querétaro</c:v>
                </c:pt>
                <c:pt idx="24">
                  <c:v>Guanajuato</c:v>
                </c:pt>
                <c:pt idx="25">
                  <c:v>Oaxaca</c:v>
                </c:pt>
                <c:pt idx="26">
                  <c:v>Puebla</c:v>
                </c:pt>
                <c:pt idx="27">
                  <c:v>Michoacán</c:v>
                </c:pt>
                <c:pt idx="28">
                  <c:v>Nuevo León</c:v>
                </c:pt>
                <c:pt idx="29">
                  <c:v>Jalisco</c:v>
                </c:pt>
                <c:pt idx="30">
                  <c:v>Estado de México</c:v>
                </c:pt>
                <c:pt idx="31">
                  <c:v>Ciudad de México</c:v>
                </c:pt>
              </c:strCache>
            </c:strRef>
          </c:cat>
          <c:val>
            <c:numRef>
              <c:f>[4]RANK!$B$7:$B$38</c:f>
              <c:numCache>
                <c:formatCode>General</c:formatCode>
                <c:ptCount val="32"/>
                <c:pt idx="0">
                  <c:v>0</c:v>
                </c:pt>
                <c:pt idx="1">
                  <c:v>4</c:v>
                </c:pt>
                <c:pt idx="2">
                  <c:v>5</c:v>
                </c:pt>
                <c:pt idx="3">
                  <c:v>6</c:v>
                </c:pt>
                <c:pt idx="4">
                  <c:v>7</c:v>
                </c:pt>
                <c:pt idx="5">
                  <c:v>8</c:v>
                </c:pt>
                <c:pt idx="6">
                  <c:v>9</c:v>
                </c:pt>
                <c:pt idx="7">
                  <c:v>11</c:v>
                </c:pt>
                <c:pt idx="8">
                  <c:v>11</c:v>
                </c:pt>
                <c:pt idx="9">
                  <c:v>12</c:v>
                </c:pt>
                <c:pt idx="10">
                  <c:v>14</c:v>
                </c:pt>
                <c:pt idx="11">
                  <c:v>16</c:v>
                </c:pt>
                <c:pt idx="12">
                  <c:v>17</c:v>
                </c:pt>
                <c:pt idx="13">
                  <c:v>19</c:v>
                </c:pt>
                <c:pt idx="14">
                  <c:v>26</c:v>
                </c:pt>
                <c:pt idx="15">
                  <c:v>30</c:v>
                </c:pt>
                <c:pt idx="16">
                  <c:v>32</c:v>
                </c:pt>
                <c:pt idx="17">
                  <c:v>32</c:v>
                </c:pt>
                <c:pt idx="18">
                  <c:v>33</c:v>
                </c:pt>
                <c:pt idx="19">
                  <c:v>36</c:v>
                </c:pt>
                <c:pt idx="20">
                  <c:v>41</c:v>
                </c:pt>
                <c:pt idx="21">
                  <c:v>45</c:v>
                </c:pt>
                <c:pt idx="22">
                  <c:v>46</c:v>
                </c:pt>
                <c:pt idx="23">
                  <c:v>59</c:v>
                </c:pt>
                <c:pt idx="24">
                  <c:v>71</c:v>
                </c:pt>
                <c:pt idx="25">
                  <c:v>75</c:v>
                </c:pt>
                <c:pt idx="26">
                  <c:v>86</c:v>
                </c:pt>
                <c:pt idx="27">
                  <c:v>131</c:v>
                </c:pt>
                <c:pt idx="28">
                  <c:v>144</c:v>
                </c:pt>
                <c:pt idx="29">
                  <c:v>307</c:v>
                </c:pt>
                <c:pt idx="30">
                  <c:v>513</c:v>
                </c:pt>
                <c:pt idx="31">
                  <c:v>1244</c:v>
                </c:pt>
              </c:numCache>
            </c:numRef>
          </c:val>
          <c:extLst>
            <c:ext xmlns:c16="http://schemas.microsoft.com/office/drawing/2014/chart" uri="{C3380CC4-5D6E-409C-BE32-E72D297353CC}">
              <c16:uniqueId val="{0000002A-14D4-471D-8B7A-8426C2F7BA6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FCD-4D74-A299-0AFD276D6E8C}"/>
              </c:ext>
            </c:extLst>
          </c:dPt>
          <c:dPt>
            <c:idx val="1"/>
            <c:invertIfNegative val="0"/>
            <c:bubble3D val="0"/>
            <c:extLst>
              <c:ext xmlns:c16="http://schemas.microsoft.com/office/drawing/2014/chart" uri="{C3380CC4-5D6E-409C-BE32-E72D297353CC}">
                <c16:uniqueId val="{00000001-DFCD-4D74-A299-0AFD276D6E8C}"/>
              </c:ext>
            </c:extLst>
          </c:dPt>
          <c:dPt>
            <c:idx val="2"/>
            <c:invertIfNegative val="0"/>
            <c:bubble3D val="0"/>
            <c:extLst>
              <c:ext xmlns:c16="http://schemas.microsoft.com/office/drawing/2014/chart" uri="{C3380CC4-5D6E-409C-BE32-E72D297353CC}">
                <c16:uniqueId val="{00000002-DFCD-4D74-A299-0AFD276D6E8C}"/>
              </c:ext>
            </c:extLst>
          </c:dPt>
          <c:dPt>
            <c:idx val="3"/>
            <c:invertIfNegative val="0"/>
            <c:bubble3D val="0"/>
            <c:extLst>
              <c:ext xmlns:c16="http://schemas.microsoft.com/office/drawing/2014/chart" uri="{C3380CC4-5D6E-409C-BE32-E72D297353CC}">
                <c16:uniqueId val="{00000003-DFCD-4D74-A299-0AFD276D6E8C}"/>
              </c:ext>
            </c:extLst>
          </c:dPt>
          <c:dPt>
            <c:idx val="4"/>
            <c:invertIfNegative val="0"/>
            <c:bubble3D val="0"/>
            <c:extLst>
              <c:ext xmlns:c16="http://schemas.microsoft.com/office/drawing/2014/chart" uri="{C3380CC4-5D6E-409C-BE32-E72D297353CC}">
                <c16:uniqueId val="{00000004-DFCD-4D74-A299-0AFD276D6E8C}"/>
              </c:ext>
            </c:extLst>
          </c:dPt>
          <c:dPt>
            <c:idx val="5"/>
            <c:invertIfNegative val="0"/>
            <c:bubble3D val="0"/>
            <c:extLst>
              <c:ext xmlns:c16="http://schemas.microsoft.com/office/drawing/2014/chart" uri="{C3380CC4-5D6E-409C-BE32-E72D297353CC}">
                <c16:uniqueId val="{00000005-DFCD-4D74-A299-0AFD276D6E8C}"/>
              </c:ext>
            </c:extLst>
          </c:dPt>
          <c:dPt>
            <c:idx val="6"/>
            <c:invertIfNegative val="0"/>
            <c:bubble3D val="0"/>
            <c:extLst>
              <c:ext xmlns:c16="http://schemas.microsoft.com/office/drawing/2014/chart" uri="{C3380CC4-5D6E-409C-BE32-E72D297353CC}">
                <c16:uniqueId val="{00000006-DFCD-4D74-A299-0AFD276D6E8C}"/>
              </c:ext>
            </c:extLst>
          </c:dPt>
          <c:dPt>
            <c:idx val="7"/>
            <c:invertIfNegative val="0"/>
            <c:bubble3D val="0"/>
            <c:extLst>
              <c:ext xmlns:c16="http://schemas.microsoft.com/office/drawing/2014/chart" uri="{C3380CC4-5D6E-409C-BE32-E72D297353CC}">
                <c16:uniqueId val="{00000007-DFCD-4D74-A299-0AFD276D6E8C}"/>
              </c:ext>
            </c:extLst>
          </c:dPt>
          <c:dPt>
            <c:idx val="8"/>
            <c:invertIfNegative val="0"/>
            <c:bubble3D val="0"/>
            <c:extLst>
              <c:ext xmlns:c16="http://schemas.microsoft.com/office/drawing/2014/chart" uri="{C3380CC4-5D6E-409C-BE32-E72D297353CC}">
                <c16:uniqueId val="{00000008-DFCD-4D74-A299-0AFD276D6E8C}"/>
              </c:ext>
            </c:extLst>
          </c:dPt>
          <c:dPt>
            <c:idx val="9"/>
            <c:invertIfNegative val="0"/>
            <c:bubble3D val="0"/>
            <c:extLst>
              <c:ext xmlns:c16="http://schemas.microsoft.com/office/drawing/2014/chart" uri="{C3380CC4-5D6E-409C-BE32-E72D297353CC}">
                <c16:uniqueId val="{00000009-DFCD-4D74-A299-0AFD276D6E8C}"/>
              </c:ext>
            </c:extLst>
          </c:dPt>
          <c:dPt>
            <c:idx val="10"/>
            <c:invertIfNegative val="0"/>
            <c:bubble3D val="0"/>
            <c:extLst>
              <c:ext xmlns:c16="http://schemas.microsoft.com/office/drawing/2014/chart" uri="{C3380CC4-5D6E-409C-BE32-E72D297353CC}">
                <c16:uniqueId val="{0000000A-DFCD-4D74-A299-0AFD276D6E8C}"/>
              </c:ext>
            </c:extLst>
          </c:dPt>
          <c:dPt>
            <c:idx val="11"/>
            <c:invertIfNegative val="0"/>
            <c:bubble3D val="0"/>
            <c:extLst>
              <c:ext xmlns:c16="http://schemas.microsoft.com/office/drawing/2014/chart" uri="{C3380CC4-5D6E-409C-BE32-E72D297353CC}">
                <c16:uniqueId val="{0000000B-DFCD-4D74-A299-0AFD276D6E8C}"/>
              </c:ext>
            </c:extLst>
          </c:dPt>
          <c:dPt>
            <c:idx val="12"/>
            <c:invertIfNegative val="0"/>
            <c:bubble3D val="0"/>
            <c:extLst>
              <c:ext xmlns:c16="http://schemas.microsoft.com/office/drawing/2014/chart" uri="{C3380CC4-5D6E-409C-BE32-E72D297353CC}">
                <c16:uniqueId val="{0000000C-DFCD-4D74-A299-0AFD276D6E8C}"/>
              </c:ext>
            </c:extLst>
          </c:dPt>
          <c:dPt>
            <c:idx val="13"/>
            <c:invertIfNegative val="0"/>
            <c:bubble3D val="0"/>
            <c:extLst>
              <c:ext xmlns:c16="http://schemas.microsoft.com/office/drawing/2014/chart" uri="{C3380CC4-5D6E-409C-BE32-E72D297353CC}">
                <c16:uniqueId val="{0000000D-DFCD-4D74-A299-0AFD276D6E8C}"/>
              </c:ext>
            </c:extLst>
          </c:dPt>
          <c:dPt>
            <c:idx val="14"/>
            <c:invertIfNegative val="0"/>
            <c:bubble3D val="0"/>
            <c:extLst>
              <c:ext xmlns:c16="http://schemas.microsoft.com/office/drawing/2014/chart" uri="{C3380CC4-5D6E-409C-BE32-E72D297353CC}">
                <c16:uniqueId val="{0000000E-DFCD-4D74-A299-0AFD276D6E8C}"/>
              </c:ext>
            </c:extLst>
          </c:dPt>
          <c:dPt>
            <c:idx val="15"/>
            <c:invertIfNegative val="0"/>
            <c:bubble3D val="0"/>
            <c:extLst>
              <c:ext xmlns:c16="http://schemas.microsoft.com/office/drawing/2014/chart" uri="{C3380CC4-5D6E-409C-BE32-E72D297353CC}">
                <c16:uniqueId val="{0000000F-DFCD-4D74-A299-0AFD276D6E8C}"/>
              </c:ext>
            </c:extLst>
          </c:dPt>
          <c:dPt>
            <c:idx val="16"/>
            <c:invertIfNegative val="0"/>
            <c:bubble3D val="0"/>
            <c:extLst>
              <c:ext xmlns:c16="http://schemas.microsoft.com/office/drawing/2014/chart" uri="{C3380CC4-5D6E-409C-BE32-E72D297353CC}">
                <c16:uniqueId val="{00000010-DFCD-4D74-A299-0AFD276D6E8C}"/>
              </c:ext>
            </c:extLst>
          </c:dPt>
          <c:dPt>
            <c:idx val="17"/>
            <c:invertIfNegative val="0"/>
            <c:bubble3D val="0"/>
            <c:extLst>
              <c:ext xmlns:c16="http://schemas.microsoft.com/office/drawing/2014/chart" uri="{C3380CC4-5D6E-409C-BE32-E72D297353CC}">
                <c16:uniqueId val="{00000011-DFCD-4D74-A299-0AFD276D6E8C}"/>
              </c:ext>
            </c:extLst>
          </c:dPt>
          <c:dPt>
            <c:idx val="19"/>
            <c:invertIfNegative val="0"/>
            <c:bubble3D val="0"/>
            <c:extLst>
              <c:ext xmlns:c16="http://schemas.microsoft.com/office/drawing/2014/chart" uri="{C3380CC4-5D6E-409C-BE32-E72D297353CC}">
                <c16:uniqueId val="{00000012-DFCD-4D74-A299-0AFD276D6E8C}"/>
              </c:ext>
            </c:extLst>
          </c:dPt>
          <c:dPt>
            <c:idx val="28"/>
            <c:invertIfNegative val="0"/>
            <c:bubble3D val="0"/>
            <c:extLst>
              <c:ext xmlns:c16="http://schemas.microsoft.com/office/drawing/2014/chart" uri="{C3380CC4-5D6E-409C-BE32-E72D297353CC}">
                <c16:uniqueId val="{00000013-DFCD-4D74-A299-0AFD276D6E8C}"/>
              </c:ext>
            </c:extLst>
          </c:dPt>
          <c:dPt>
            <c:idx val="29"/>
            <c:invertIfNegative val="0"/>
            <c:bubble3D val="0"/>
            <c:spPr>
              <a:solidFill>
                <a:srgbClr val="FBBB27"/>
              </a:solidFill>
              <a:ln>
                <a:noFill/>
              </a:ln>
              <a:effectLst/>
            </c:spPr>
            <c:extLst>
              <c:ext xmlns:c16="http://schemas.microsoft.com/office/drawing/2014/chart" uri="{C3380CC4-5D6E-409C-BE32-E72D297353CC}">
                <c16:uniqueId val="{00000015-DFCD-4D74-A299-0AFD276D6E8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[4]RANK_POB!$A$7:$A$38</c:f>
              <c:strCache>
                <c:ptCount val="32"/>
                <c:pt idx="0">
                  <c:v>Nayarit</c:v>
                </c:pt>
                <c:pt idx="1">
                  <c:v>Chiapas</c:v>
                </c:pt>
                <c:pt idx="2">
                  <c:v>Guerrero</c:v>
                </c:pt>
                <c:pt idx="3">
                  <c:v>Durango</c:v>
                </c:pt>
                <c:pt idx="4">
                  <c:v>Tlaxcala</c:v>
                </c:pt>
                <c:pt idx="5">
                  <c:v>Campeche</c:v>
                </c:pt>
                <c:pt idx="6">
                  <c:v>Tabasco</c:v>
                </c:pt>
                <c:pt idx="7">
                  <c:v>Hidalgo</c:v>
                </c:pt>
                <c:pt idx="8">
                  <c:v>Tamaulipas</c:v>
                </c:pt>
                <c:pt idx="9">
                  <c:v>Veracruz</c:v>
                </c:pt>
                <c:pt idx="10">
                  <c:v>Zacatecas</c:v>
                </c:pt>
                <c:pt idx="11">
                  <c:v>Sonora</c:v>
                </c:pt>
                <c:pt idx="12">
                  <c:v>Chihuahua</c:v>
                </c:pt>
                <c:pt idx="13">
                  <c:v>Baja California</c:v>
                </c:pt>
                <c:pt idx="14">
                  <c:v>Quintana Roo</c:v>
                </c:pt>
                <c:pt idx="15">
                  <c:v>San Luis Potosí</c:v>
                </c:pt>
                <c:pt idx="16">
                  <c:v>Aguascalientes</c:v>
                </c:pt>
                <c:pt idx="17">
                  <c:v>Coahuila</c:v>
                </c:pt>
                <c:pt idx="18">
                  <c:v>Guanajuato</c:v>
                </c:pt>
                <c:pt idx="19">
                  <c:v>Sinaloa</c:v>
                </c:pt>
                <c:pt idx="20">
                  <c:v>Puebla</c:v>
                </c:pt>
                <c:pt idx="21">
                  <c:v>Baja California Sur</c:v>
                </c:pt>
                <c:pt idx="22">
                  <c:v>Yucatán</c:v>
                </c:pt>
                <c:pt idx="23">
                  <c:v>Colima</c:v>
                </c:pt>
                <c:pt idx="24">
                  <c:v>Oaxaca</c:v>
                </c:pt>
                <c:pt idx="25">
                  <c:v>Morelos</c:v>
                </c:pt>
                <c:pt idx="26">
                  <c:v>Nuevo León</c:v>
                </c:pt>
                <c:pt idx="27">
                  <c:v>Querétaro</c:v>
                </c:pt>
                <c:pt idx="28">
                  <c:v>Michoacán</c:v>
                </c:pt>
                <c:pt idx="29">
                  <c:v>Estado de México</c:v>
                </c:pt>
                <c:pt idx="30">
                  <c:v>Jalisco</c:v>
                </c:pt>
                <c:pt idx="31">
                  <c:v>Ciudad de México</c:v>
                </c:pt>
              </c:strCache>
            </c:strRef>
          </c:cat>
          <c:val>
            <c:numRef>
              <c:f>[4]RANK_POB!$D$7:$D$38</c:f>
              <c:numCache>
                <c:formatCode>General</c:formatCode>
                <c:ptCount val="32"/>
                <c:pt idx="0">
                  <c:v>0</c:v>
                </c:pt>
                <c:pt idx="1">
                  <c:v>1.4165479717512004</c:v>
                </c:pt>
                <c:pt idx="2">
                  <c:v>1.920979677681564</c:v>
                </c:pt>
                <c:pt idx="3">
                  <c:v>3.2380763236176651</c:v>
                </c:pt>
                <c:pt idx="4">
                  <c:v>3.6652941361891349</c:v>
                </c:pt>
                <c:pt idx="5">
                  <c:v>4.0648506269015883</c:v>
                </c:pt>
                <c:pt idx="6">
                  <c:v>4.3232671952057329</c:v>
                </c:pt>
                <c:pt idx="7">
                  <c:v>4.5890806104788373</c:v>
                </c:pt>
                <c:pt idx="8">
                  <c:v>5.2472997119508635</c:v>
                </c:pt>
                <c:pt idx="9">
                  <c:v>5.4191302602231008</c:v>
                </c:pt>
                <c:pt idx="10">
                  <c:v>5.439404131408752</c:v>
                </c:pt>
                <c:pt idx="11">
                  <c:v>8.5589607051530212</c:v>
                </c:pt>
                <c:pt idx="12">
                  <c:v>8.7641837026020326</c:v>
                </c:pt>
                <c:pt idx="13">
                  <c:v>8.9421418273993378</c:v>
                </c:pt>
                <c:pt idx="14">
                  <c:v>10.091769805543468</c:v>
                </c:pt>
                <c:pt idx="15">
                  <c:v>10.541262189652064</c:v>
                </c:pt>
                <c:pt idx="16">
                  <c:v>11.304057238093826</c:v>
                </c:pt>
                <c:pt idx="17">
                  <c:v>11.336286855921777</c:v>
                </c:pt>
                <c:pt idx="18">
                  <c:v>11.500363314294564</c:v>
                </c:pt>
                <c:pt idx="19">
                  <c:v>13.094807685182937</c:v>
                </c:pt>
                <c:pt idx="20">
                  <c:v>13.144854462005561</c:v>
                </c:pt>
                <c:pt idx="21">
                  <c:v>13.957283100648507</c:v>
                </c:pt>
                <c:pt idx="22">
                  <c:v>14.324941603480244</c:v>
                </c:pt>
                <c:pt idx="23">
                  <c:v>15.527106446078243</c:v>
                </c:pt>
                <c:pt idx="24">
                  <c:v>18.200610035913446</c:v>
                </c:pt>
                <c:pt idx="25">
                  <c:v>22.248942928000442</c:v>
                </c:pt>
                <c:pt idx="26">
                  <c:v>26.024972768661307</c:v>
                </c:pt>
                <c:pt idx="27">
                  <c:v>26.349731500702063</c:v>
                </c:pt>
                <c:pt idx="28">
                  <c:v>27.337359924724179</c:v>
                </c:pt>
                <c:pt idx="29">
                  <c:v>29.746802523155104</c:v>
                </c:pt>
                <c:pt idx="30">
                  <c:v>36.873333493478107</c:v>
                </c:pt>
                <c:pt idx="31">
                  <c:v>137.74450896020278</c:v>
                </c:pt>
              </c:numCache>
            </c:numRef>
          </c:val>
          <c:extLst>
            <c:ext xmlns:c16="http://schemas.microsoft.com/office/drawing/2014/chart" uri="{C3380CC4-5D6E-409C-BE32-E72D297353CC}">
              <c16:uniqueId val="{00000016-DFCD-4D74-A299-0AFD276D6E8C}"/>
            </c:ext>
          </c:extLst>
        </c:ser>
        <c:dLbls>
          <c:showLegendKey val="0"/>
          <c:showVal val="0"/>
          <c:showCatName val="0"/>
          <c:showSerName val="0"/>
          <c:showPercent val="0"/>
          <c:showBubbleSize val="0"/>
        </c:dLbls>
        <c:gapWidth val="75"/>
        <c:axId val="573914512"/>
        <c:axId val="573914904"/>
      </c:barChart>
      <c:catAx>
        <c:axId val="5739145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3914904"/>
        <c:crosses val="autoZero"/>
        <c:auto val="1"/>
        <c:lblAlgn val="ctr"/>
        <c:lblOffset val="100"/>
        <c:noMultiLvlLbl val="0"/>
      </c:catAx>
      <c:valAx>
        <c:axId val="573914904"/>
        <c:scaling>
          <c:orientation val="minMax"/>
        </c:scaling>
        <c:delete val="1"/>
        <c:axPos val="b"/>
        <c:numFmt formatCode="General" sourceLinked="1"/>
        <c:majorTickMark val="none"/>
        <c:minorTickMark val="none"/>
        <c:tickLblPos val="nextTo"/>
        <c:crossAx val="5739145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'F12'!$C$6</c:f>
              <c:strCache>
                <c:ptCount val="1"/>
                <c:pt idx="0">
                  <c:v>Guadalajara</c:v>
                </c:pt>
              </c:strCache>
            </c:strRef>
          </c:tx>
          <c:spPr>
            <a:solidFill>
              <a:srgbClr val="606868"/>
            </a:solidFill>
            <a:ln>
              <a:noFill/>
            </a:ln>
            <a:effectLst/>
          </c:spPr>
          <c:invertIfNegative val="0"/>
          <c:dPt>
            <c:idx val="24"/>
            <c:invertIfNegative val="0"/>
            <c:bubble3D val="0"/>
            <c:extLst>
              <c:ext xmlns:c16="http://schemas.microsoft.com/office/drawing/2014/chart" uri="{C3380CC4-5D6E-409C-BE32-E72D297353CC}">
                <c16:uniqueId val="{00000001-BC0D-4E5B-9799-6D47C1C131D4}"/>
              </c:ext>
            </c:extLst>
          </c:dPt>
          <c:dPt>
            <c:idx val="25"/>
            <c:invertIfNegative val="0"/>
            <c:bubble3D val="0"/>
            <c:extLst>
              <c:ext xmlns:c16="http://schemas.microsoft.com/office/drawing/2014/chart" uri="{C3380CC4-5D6E-409C-BE32-E72D297353CC}">
                <c16:uniqueId val="{00000003-BC0D-4E5B-9799-6D47C1C131D4}"/>
              </c:ext>
            </c:extLst>
          </c:dPt>
          <c:dPt>
            <c:idx val="26"/>
            <c:invertIfNegative val="0"/>
            <c:bubble3D val="0"/>
            <c:extLst>
              <c:ext xmlns:c16="http://schemas.microsoft.com/office/drawing/2014/chart" uri="{C3380CC4-5D6E-409C-BE32-E72D297353CC}">
                <c16:uniqueId val="{00000005-BC0D-4E5B-9799-6D47C1C131D4}"/>
              </c:ext>
            </c:extLst>
          </c:dPt>
          <c:dPt>
            <c:idx val="27"/>
            <c:invertIfNegative val="0"/>
            <c:bubble3D val="0"/>
            <c:spPr>
              <a:solidFill>
                <a:srgbClr val="FFC000"/>
              </a:solidFill>
              <a:ln>
                <a:noFill/>
              </a:ln>
              <a:effectLst/>
            </c:spPr>
            <c:extLst>
              <c:ext xmlns:c16="http://schemas.microsoft.com/office/drawing/2014/chart" uri="{C3380CC4-5D6E-409C-BE32-E72D297353CC}">
                <c16:uniqueId val="{00000007-BC0D-4E5B-9799-6D47C1C131D4}"/>
              </c:ext>
            </c:extLst>
          </c:dPt>
          <c:dPt>
            <c:idx val="53"/>
            <c:invertIfNegative val="0"/>
            <c:bubble3D val="0"/>
            <c:spPr>
              <a:solidFill>
                <a:srgbClr val="FBBB27"/>
              </a:solidFill>
              <a:ln>
                <a:noFill/>
              </a:ln>
              <a:effectLst/>
            </c:spPr>
            <c:extLst>
              <c:ext xmlns:c16="http://schemas.microsoft.com/office/drawing/2014/chart" uri="{C3380CC4-5D6E-409C-BE32-E72D297353CC}">
                <c16:uniqueId val="{00000009-BC0D-4E5B-9799-6D47C1C131D4}"/>
              </c:ext>
            </c:extLst>
          </c:dPt>
          <c:dLbls>
            <c:dLbl>
              <c:idx val="26"/>
              <c:layout>
                <c:manualLayout>
                  <c:x val="1.4865637507146942E-2"/>
                  <c:y val="-0.1326418996741329"/>
                </c:manualLayout>
              </c:layout>
              <c:tx>
                <c:rich>
                  <a:bodyPr/>
                  <a:lstStyle/>
                  <a:p>
                    <a:fld id="{FFDA516B-2827-45BB-AF34-793556F0583B}" type="SERIESNAME">
                      <a:rPr lang="en-US"/>
                      <a:pPr/>
                      <a:t>[NOMBRE DE LA SERIE]</a:t>
                    </a:fld>
                    <a:r>
                      <a:rPr lang="en-US" baseline="0"/>
                      <a:t>, 10.3</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C0D-4E5B-9799-6D47C1C131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'F12'!$A$40:$B$67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2013</c:v>
                  </c:pt>
                  <c:pt idx="4">
                    <c:v>2014</c:v>
                  </c:pt>
                  <c:pt idx="8">
                    <c:v>2015</c:v>
                  </c:pt>
                  <c:pt idx="12">
                    <c:v>2016</c:v>
                  </c:pt>
                  <c:pt idx="16">
                    <c:v>2017</c:v>
                  </c:pt>
                  <c:pt idx="20">
                    <c:v>2018</c:v>
                  </c:pt>
                  <c:pt idx="24">
                    <c:v>2019</c:v>
                  </c:pt>
                </c:lvl>
              </c:multiLvlStrCache>
            </c:multiLvlStrRef>
          </c:cat>
          <c:val>
            <c:numRef>
              <c:f>'F12'!$E$40:$E$67</c:f>
              <c:numCache>
                <c:formatCode>0.0</c:formatCode>
                <c:ptCount val="28"/>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10.289044351018672</c:v>
                </c:pt>
              </c:numCache>
            </c:numRef>
          </c:val>
          <c:extLst>
            <c:ext xmlns:c16="http://schemas.microsoft.com/office/drawing/2014/chart" uri="{C3380CC4-5D6E-409C-BE32-E72D297353CC}">
              <c16:uniqueId val="{0000000A-BC0D-4E5B-9799-6D47C1C131D4}"/>
            </c:ext>
          </c:extLst>
        </c:ser>
        <c:dLbls>
          <c:showLegendKey val="0"/>
          <c:showVal val="0"/>
          <c:showCatName val="0"/>
          <c:showSerName val="0"/>
          <c:showPercent val="0"/>
          <c:showBubbleSize val="0"/>
        </c:dLbls>
        <c:gapWidth val="150"/>
        <c:axId val="178615808"/>
        <c:axId val="178617344"/>
      </c:barChart>
      <c:lineChart>
        <c:grouping val="standard"/>
        <c:varyColors val="0"/>
        <c:ser>
          <c:idx val="1"/>
          <c:order val="1"/>
          <c:tx>
            <c:strRef>
              <c:f>'F12'!$G$6</c:f>
              <c:strCache>
                <c:ptCount val="1"/>
                <c:pt idx="0">
                  <c:v>Monterrey</c:v>
                </c:pt>
              </c:strCache>
            </c:strRef>
          </c:tx>
          <c:spPr>
            <a:ln w="47625" cap="rnd">
              <a:solidFill>
                <a:schemeClr val="bg2">
                  <a:lumMod val="50000"/>
                </a:schemeClr>
              </a:solidFill>
              <a:prstDash val="sysDot"/>
              <a:round/>
            </a:ln>
            <a:effectLst/>
          </c:spPr>
          <c:marker>
            <c:symbol val="none"/>
          </c:marker>
          <c:dLbls>
            <c:dLbl>
              <c:idx val="26"/>
              <c:layout>
                <c:manualLayout>
                  <c:x val="0"/>
                  <c:y val="-0.21428766482531533"/>
                </c:manualLayout>
              </c:layout>
              <c:tx>
                <c:rich>
                  <a:bodyPr/>
                  <a:lstStyle/>
                  <a:p>
                    <a:fld id="{D2EA43AB-9934-4547-9B75-0B7C3843B3BE}" type="SERIESNAME">
                      <a:rPr lang="en-US"/>
                      <a:pPr/>
                      <a:t>[NOMBRE DE LA SERIE]</a:t>
                    </a:fld>
                    <a:r>
                      <a:rPr lang="en-US" baseline="0"/>
                      <a:t>, 8.1</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BC0D-4E5B-9799-6D47C1C131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'F12'!$I$40:$I$67</c:f>
              <c:numCache>
                <c:formatCode>0.0</c:formatCode>
                <c:ptCount val="28"/>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8.0803910940964165</c:v>
                </c:pt>
              </c:numCache>
            </c:numRef>
          </c:val>
          <c:smooth val="0"/>
          <c:extLst>
            <c:ext xmlns:c16="http://schemas.microsoft.com/office/drawing/2014/chart" uri="{C3380CC4-5D6E-409C-BE32-E72D297353CC}">
              <c16:uniqueId val="{0000000C-BC0D-4E5B-9799-6D47C1C131D4}"/>
            </c:ext>
          </c:extLst>
        </c:ser>
        <c:ser>
          <c:idx val="4"/>
          <c:order val="2"/>
          <c:tx>
            <c:strRef>
              <c:f>'F12'!$S$6</c:f>
              <c:strCache>
                <c:ptCount val="1"/>
                <c:pt idx="0">
                  <c:v>Valle de México</c:v>
                </c:pt>
              </c:strCache>
            </c:strRef>
          </c:tx>
          <c:spPr>
            <a:ln w="38100" cap="rnd">
              <a:solidFill>
                <a:srgbClr val="FF6C37"/>
              </a:solidFill>
              <a:prstDash val="dashDot"/>
              <a:round/>
            </a:ln>
            <a:effectLst/>
          </c:spPr>
          <c:marker>
            <c:symbol val="none"/>
          </c:marker>
          <c:dPt>
            <c:idx val="27"/>
            <c:marker>
              <c:symbol val="circle"/>
              <c:size val="4"/>
              <c:spPr>
                <a:solidFill>
                  <a:srgbClr val="FF0000"/>
                </a:solidFill>
                <a:ln w="9525">
                  <a:solidFill>
                    <a:schemeClr val="accent5"/>
                  </a:solidFill>
                </a:ln>
                <a:effectLst/>
              </c:spPr>
            </c:marker>
            <c:bubble3D val="0"/>
            <c:extLst>
              <c:ext xmlns:c16="http://schemas.microsoft.com/office/drawing/2014/chart" uri="{C3380CC4-5D6E-409C-BE32-E72D297353CC}">
                <c16:uniqueId val="{0000000D-BC0D-4E5B-9799-6D47C1C131D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0D-4E5B-9799-6D47C1C131D4}"/>
                </c:ext>
              </c:extLst>
            </c:dLbl>
            <c:dLbl>
              <c:idx val="26"/>
              <c:layout>
                <c:manualLayout>
                  <c:x val="-1.5569842326199409E-16"/>
                  <c:y val="-0.24783340512397933"/>
                </c:manualLayout>
              </c:layout>
              <c:tx>
                <c:rich>
                  <a:bodyPr/>
                  <a:lstStyle/>
                  <a:p>
                    <a:fld id="{566787AA-A531-435A-9CA7-317C2CCFF7CA}" type="SERIESNAME">
                      <a:rPr lang="en-US"/>
                      <a:pPr/>
                      <a:t>[NOMBRE DE LA SERIE]</a:t>
                    </a:fld>
                    <a:r>
                      <a:rPr lang="en-US" baseline="0"/>
                      <a:t>, 7.0</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BC0D-4E5B-9799-6D47C1C131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'F12'!$U$40:$U$67</c:f>
              <c:numCache>
                <c:formatCode>0.0</c:formatCode>
                <c:ptCount val="28"/>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6.9688050295838355</c:v>
                </c:pt>
              </c:numCache>
            </c:numRef>
          </c:val>
          <c:smooth val="0"/>
          <c:extLst>
            <c:ext xmlns:c16="http://schemas.microsoft.com/office/drawing/2014/chart" uri="{C3380CC4-5D6E-409C-BE32-E72D297353CC}">
              <c16:uniqueId val="{00000010-BC0D-4E5B-9799-6D47C1C131D4}"/>
            </c:ext>
          </c:extLst>
        </c:ser>
        <c:ser>
          <c:idx val="5"/>
          <c:order val="3"/>
          <c:tx>
            <c:strRef>
              <c:f>'F12'!$W$6</c:f>
              <c:strCache>
                <c:ptCount val="1"/>
                <c:pt idx="0">
                  <c:v>Nacional</c:v>
                </c:pt>
              </c:strCache>
            </c:strRef>
          </c:tx>
          <c:spPr>
            <a:ln w="38100" cap="rnd">
              <a:solidFill>
                <a:srgbClr val="95682B"/>
              </a:solidFill>
              <a:prstDash val="dash"/>
              <a:round/>
            </a:ln>
            <a:effectLst/>
          </c:spPr>
          <c:marker>
            <c:symbol val="none"/>
          </c:marker>
          <c:dPt>
            <c:idx val="27"/>
            <c:marker>
              <c:symbol val="circle"/>
              <c:size val="4"/>
              <c:spPr>
                <a:solidFill>
                  <a:srgbClr val="4F81BD"/>
                </a:solidFill>
                <a:ln w="9525">
                  <a:solidFill>
                    <a:sysClr val="window" lastClr="FFFFFF">
                      <a:lumMod val="50000"/>
                    </a:sysClr>
                  </a:solidFill>
                </a:ln>
                <a:effectLst/>
              </c:spPr>
            </c:marker>
            <c:bubble3D val="0"/>
            <c:extLst>
              <c:ext xmlns:c16="http://schemas.microsoft.com/office/drawing/2014/chart" uri="{C3380CC4-5D6E-409C-BE32-E72D297353CC}">
                <c16:uniqueId val="{00000011-BC0D-4E5B-9799-6D47C1C131D4}"/>
              </c:ext>
            </c:extLst>
          </c:dPt>
          <c:dLbls>
            <c:dLbl>
              <c:idx val="26"/>
              <c:layout>
                <c:manualLayout>
                  <c:x val="-1.5593774271908757E-16"/>
                  <c:y val="-0.18234613147178591"/>
                </c:manualLayout>
              </c:layout>
              <c:tx>
                <c:rich>
                  <a:bodyPr/>
                  <a:lstStyle/>
                  <a:p>
                    <a:fld id="{39B2DA6A-D091-485E-B107-ACF905E2981D}" type="SERIESNAME">
                      <a:rPr lang="en-US"/>
                      <a:pPr/>
                      <a:t>[NOMBRE DE LA SERIE]</a:t>
                    </a:fld>
                    <a:r>
                      <a:rPr lang="en-US" baseline="0"/>
                      <a:t>, 7.7</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BC0D-4E5B-9799-6D47C1C131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'F12'!$Y$40:$Y$67</c:f>
              <c:numCache>
                <c:formatCode>0.0</c:formatCode>
                <c:ptCount val="28"/>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7.6758749575721152</c:v>
                </c:pt>
              </c:numCache>
            </c:numRef>
          </c:val>
          <c:smooth val="0"/>
          <c:extLst>
            <c:ext xmlns:c16="http://schemas.microsoft.com/office/drawing/2014/chart" uri="{C3380CC4-5D6E-409C-BE32-E72D297353CC}">
              <c16:uniqueId val="{00000013-BC0D-4E5B-9799-6D47C1C131D4}"/>
            </c:ext>
          </c:extLst>
        </c:ser>
        <c:dLbls>
          <c:showLegendKey val="0"/>
          <c:showVal val="0"/>
          <c:showCatName val="0"/>
          <c:showSerName val="0"/>
          <c:showPercent val="0"/>
          <c:showBubbleSize val="0"/>
        </c:dLbls>
        <c:marker val="1"/>
        <c:smooth val="0"/>
        <c:axId val="178615808"/>
        <c:axId val="178617344"/>
        <c:extLst/>
      </c:lineChart>
      <c:catAx>
        <c:axId val="17861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8617344"/>
        <c:crosses val="autoZero"/>
        <c:auto val="1"/>
        <c:lblAlgn val="ctr"/>
        <c:lblOffset val="100"/>
        <c:noMultiLvlLbl val="0"/>
      </c:catAx>
      <c:valAx>
        <c:axId val="17861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86158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990E-4573-BB35-5306C7C8AC2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'F92'!$B$7:$B$18</c:f>
              <c:strCache>
                <c:ptCount val="12"/>
                <c:pt idx="0">
                  <c:v>2008/12</c:v>
                </c:pt>
                <c:pt idx="1">
                  <c:v>2009/12</c:v>
                </c:pt>
                <c:pt idx="2">
                  <c:v>2010/12</c:v>
                </c:pt>
                <c:pt idx="3">
                  <c:v>2011/12</c:v>
                </c:pt>
                <c:pt idx="4">
                  <c:v>2012/12</c:v>
                </c:pt>
                <c:pt idx="5">
                  <c:v>2013/12</c:v>
                </c:pt>
                <c:pt idx="6">
                  <c:v>2014/12</c:v>
                </c:pt>
                <c:pt idx="7">
                  <c:v>2015/12</c:v>
                </c:pt>
                <c:pt idx="8">
                  <c:v>2016/12</c:v>
                </c:pt>
                <c:pt idx="9">
                  <c:v>2017/12</c:v>
                </c:pt>
                <c:pt idx="10">
                  <c:v>2018/12</c:v>
                </c:pt>
                <c:pt idx="11">
                  <c:v>2019/12</c:v>
                </c:pt>
              </c:strCache>
            </c:strRef>
          </c:cat>
          <c:val>
            <c:numRef>
              <c:f>'F92'!$C$7:$C$18</c:f>
              <c:numCache>
                <c:formatCode>#,##0</c:formatCode>
                <c:ptCount val="12"/>
                <c:pt idx="0">
                  <c:v>138279</c:v>
                </c:pt>
                <c:pt idx="1">
                  <c:v>132243</c:v>
                </c:pt>
                <c:pt idx="2">
                  <c:v>137803</c:v>
                </c:pt>
                <c:pt idx="3">
                  <c:v>144172</c:v>
                </c:pt>
                <c:pt idx="4">
                  <c:v>127888</c:v>
                </c:pt>
                <c:pt idx="5">
                  <c:v>121979</c:v>
                </c:pt>
                <c:pt idx="6">
                  <c:v>113647</c:v>
                </c:pt>
                <c:pt idx="7">
                  <c:v>117826</c:v>
                </c:pt>
                <c:pt idx="8">
                  <c:v>120226</c:v>
                </c:pt>
                <c:pt idx="9">
                  <c:v>123307</c:v>
                </c:pt>
                <c:pt idx="10">
                  <c:v>131313</c:v>
                </c:pt>
                <c:pt idx="11">
                  <c:v>126773</c:v>
                </c:pt>
              </c:numCache>
            </c:numRef>
          </c:val>
          <c:extLst>
            <c:ext xmlns:c16="http://schemas.microsoft.com/office/drawing/2014/chart" uri="{C3380CC4-5D6E-409C-BE32-E72D297353CC}">
              <c16:uniqueId val="{00000002-990E-4573-BB35-5306C7C8AC2D}"/>
            </c:ext>
          </c:extLst>
        </c:ser>
        <c:dLbls>
          <c:showLegendKey val="0"/>
          <c:showVal val="0"/>
          <c:showCatName val="0"/>
          <c:showSerName val="0"/>
          <c:showPercent val="0"/>
          <c:showBubbleSize val="0"/>
        </c:dLbls>
        <c:gapWidth val="150"/>
        <c:axId val="188575744"/>
        <c:axId val="188577280"/>
      </c:barChart>
      <c:catAx>
        <c:axId val="18857574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88577280"/>
        <c:crosses val="autoZero"/>
        <c:auto val="1"/>
        <c:lblAlgn val="ctr"/>
        <c:lblOffset val="100"/>
        <c:noMultiLvlLbl val="0"/>
      </c:catAx>
      <c:valAx>
        <c:axId val="1885772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188575744"/>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AA43-4E3B-B628-B1EA86C724DB}"/>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'F93'!$B$6:$B$17</c:f>
              <c:strCache>
                <c:ptCount val="12"/>
                <c:pt idx="0">
                  <c:v>2008/12</c:v>
                </c:pt>
                <c:pt idx="1">
                  <c:v>2009/12</c:v>
                </c:pt>
                <c:pt idx="2">
                  <c:v>2010/12</c:v>
                </c:pt>
                <c:pt idx="3">
                  <c:v>2011/12</c:v>
                </c:pt>
                <c:pt idx="4">
                  <c:v>2012/12</c:v>
                </c:pt>
                <c:pt idx="5">
                  <c:v>2013/12</c:v>
                </c:pt>
                <c:pt idx="6">
                  <c:v>2014/12</c:v>
                </c:pt>
                <c:pt idx="7">
                  <c:v>2015/12</c:v>
                </c:pt>
                <c:pt idx="8">
                  <c:v>2016/12</c:v>
                </c:pt>
                <c:pt idx="9">
                  <c:v>2017/12</c:v>
                </c:pt>
                <c:pt idx="10">
                  <c:v>2018/12</c:v>
                </c:pt>
                <c:pt idx="11">
                  <c:v>2019/12</c:v>
                </c:pt>
              </c:strCache>
            </c:strRef>
          </c:cat>
          <c:val>
            <c:numRef>
              <c:f>'F93'!$C$6:$C$17</c:f>
              <c:numCache>
                <c:formatCode>_-* #,##0_-;\-* #,##0_-;_-* "-"??_-;_-@_-</c:formatCode>
                <c:ptCount val="12"/>
                <c:pt idx="0">
                  <c:v>16928</c:v>
                </c:pt>
                <c:pt idx="1">
                  <c:v>16581</c:v>
                </c:pt>
                <c:pt idx="2">
                  <c:v>18510</c:v>
                </c:pt>
                <c:pt idx="3">
                  <c:v>19096</c:v>
                </c:pt>
                <c:pt idx="4">
                  <c:v>16348</c:v>
                </c:pt>
                <c:pt idx="5">
                  <c:v>15405</c:v>
                </c:pt>
                <c:pt idx="6">
                  <c:v>13483</c:v>
                </c:pt>
                <c:pt idx="7">
                  <c:v>14249</c:v>
                </c:pt>
                <c:pt idx="8">
                  <c:v>14751</c:v>
                </c:pt>
                <c:pt idx="9">
                  <c:v>14900</c:v>
                </c:pt>
                <c:pt idx="10">
                  <c:v>16769</c:v>
                </c:pt>
                <c:pt idx="11">
                  <c:v>16495</c:v>
                </c:pt>
              </c:numCache>
            </c:numRef>
          </c:val>
          <c:extLst>
            <c:ext xmlns:c16="http://schemas.microsoft.com/office/drawing/2014/chart" uri="{C3380CC4-5D6E-409C-BE32-E72D297353CC}">
              <c16:uniqueId val="{00000002-AA43-4E3B-B628-B1EA86C724DB}"/>
            </c:ext>
          </c:extLst>
        </c:ser>
        <c:dLbls>
          <c:showLegendKey val="0"/>
          <c:showVal val="0"/>
          <c:showCatName val="0"/>
          <c:showSerName val="0"/>
          <c:showPercent val="0"/>
          <c:showBubbleSize val="0"/>
        </c:dLbls>
        <c:gapWidth val="150"/>
        <c:axId val="188316672"/>
        <c:axId val="188322560"/>
      </c:barChart>
      <c:catAx>
        <c:axId val="18831667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88322560"/>
        <c:crosses val="autoZero"/>
        <c:auto val="1"/>
        <c:lblAlgn val="ctr"/>
        <c:lblOffset val="100"/>
        <c:noMultiLvlLbl val="0"/>
      </c:catAx>
      <c:valAx>
        <c:axId val="18832256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8831667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A42D-4632-A149-0CD801BC863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'F94'!$B$5:$B$16</c:f>
              <c:strCache>
                <c:ptCount val="12"/>
                <c:pt idx="0">
                  <c:v>ene-dic 2008</c:v>
                </c:pt>
                <c:pt idx="1">
                  <c:v>ene-dic 2009</c:v>
                </c:pt>
                <c:pt idx="2">
                  <c:v>ene-dic 2010</c:v>
                </c:pt>
                <c:pt idx="3">
                  <c:v>ene-dic 2011</c:v>
                </c:pt>
                <c:pt idx="4">
                  <c:v>ene-dic 2012</c:v>
                </c:pt>
                <c:pt idx="5">
                  <c:v>ene-dic 2013</c:v>
                </c:pt>
                <c:pt idx="6">
                  <c:v>ene-dic 2014</c:v>
                </c:pt>
                <c:pt idx="7">
                  <c:v>ene-dic 2015</c:v>
                </c:pt>
                <c:pt idx="8">
                  <c:v>ene-dic 2016</c:v>
                </c:pt>
                <c:pt idx="9">
                  <c:v>ene-dic 2017</c:v>
                </c:pt>
                <c:pt idx="10">
                  <c:v>ene-dic 2018</c:v>
                </c:pt>
                <c:pt idx="11">
                  <c:v>ene-dic 2019</c:v>
                </c:pt>
              </c:strCache>
            </c:strRef>
          </c:cat>
          <c:val>
            <c:numRef>
              <c:f>'F94'!$C$5:$C$16</c:f>
              <c:numCache>
                <c:formatCode>#,##0</c:formatCode>
                <c:ptCount val="12"/>
                <c:pt idx="0">
                  <c:v>1413735</c:v>
                </c:pt>
                <c:pt idx="1">
                  <c:v>1324054</c:v>
                </c:pt>
                <c:pt idx="2">
                  <c:v>1352529</c:v>
                </c:pt>
                <c:pt idx="3">
                  <c:v>1393912</c:v>
                </c:pt>
                <c:pt idx="4">
                  <c:v>1371884</c:v>
                </c:pt>
                <c:pt idx="5">
                  <c:v>1276568</c:v>
                </c:pt>
                <c:pt idx="6">
                  <c:v>1109846</c:v>
                </c:pt>
                <c:pt idx="7">
                  <c:v>1068608</c:v>
                </c:pt>
                <c:pt idx="8">
                  <c:v>1132486</c:v>
                </c:pt>
                <c:pt idx="9">
                  <c:v>1153138</c:v>
                </c:pt>
                <c:pt idx="10">
                  <c:v>1251973</c:v>
                </c:pt>
                <c:pt idx="11">
                  <c:v>1314042</c:v>
                </c:pt>
              </c:numCache>
            </c:numRef>
          </c:val>
          <c:extLst>
            <c:ext xmlns:c16="http://schemas.microsoft.com/office/drawing/2014/chart" uri="{C3380CC4-5D6E-409C-BE32-E72D297353CC}">
              <c16:uniqueId val="{00000002-A42D-4632-A149-0CD801BC863F}"/>
            </c:ext>
          </c:extLst>
        </c:ser>
        <c:dLbls>
          <c:showLegendKey val="0"/>
          <c:showVal val="0"/>
          <c:showCatName val="0"/>
          <c:showSerName val="0"/>
          <c:showPercent val="0"/>
          <c:showBubbleSize val="0"/>
        </c:dLbls>
        <c:gapWidth val="150"/>
        <c:axId val="188422400"/>
        <c:axId val="188432384"/>
      </c:barChart>
      <c:catAx>
        <c:axId val="18842240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88432384"/>
        <c:crosses val="autoZero"/>
        <c:auto val="1"/>
        <c:lblAlgn val="ctr"/>
        <c:lblOffset val="100"/>
        <c:noMultiLvlLbl val="0"/>
      </c:catAx>
      <c:valAx>
        <c:axId val="18843238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8842240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3E8C-4BD1-A12C-12DE5262ADA6}"/>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'F95'!$B$6:$B$17</c:f>
              <c:strCache>
                <c:ptCount val="12"/>
                <c:pt idx="0">
                  <c:v>ene-dic 2008</c:v>
                </c:pt>
                <c:pt idx="1">
                  <c:v>ene-dic 2009</c:v>
                </c:pt>
                <c:pt idx="2">
                  <c:v>ene-dic 2010</c:v>
                </c:pt>
                <c:pt idx="3">
                  <c:v>ene-dic 2011</c:v>
                </c:pt>
                <c:pt idx="4">
                  <c:v>ene-dic 2012</c:v>
                </c:pt>
                <c:pt idx="5">
                  <c:v>ene-dic 2013</c:v>
                </c:pt>
                <c:pt idx="6">
                  <c:v>ene-dic 2014</c:v>
                </c:pt>
                <c:pt idx="7">
                  <c:v>ene-dic 2015</c:v>
                </c:pt>
                <c:pt idx="8">
                  <c:v>ene-dic 2016</c:v>
                </c:pt>
                <c:pt idx="9">
                  <c:v>ene-dic 2017</c:v>
                </c:pt>
                <c:pt idx="10">
                  <c:v>ene-dic 2018</c:v>
                </c:pt>
                <c:pt idx="11">
                  <c:v>ene-dic 2019</c:v>
                </c:pt>
              </c:strCache>
            </c:strRef>
          </c:cat>
          <c:val>
            <c:numRef>
              <c:f>'F95'!$C$6:$C$17</c:f>
              <c:numCache>
                <c:formatCode>#,##0</c:formatCode>
                <c:ptCount val="12"/>
                <c:pt idx="0">
                  <c:v>172975</c:v>
                </c:pt>
                <c:pt idx="1">
                  <c:v>171882</c:v>
                </c:pt>
                <c:pt idx="2">
                  <c:v>184111</c:v>
                </c:pt>
                <c:pt idx="3">
                  <c:v>189388</c:v>
                </c:pt>
                <c:pt idx="4">
                  <c:v>185315</c:v>
                </c:pt>
                <c:pt idx="5">
                  <c:v>165869</c:v>
                </c:pt>
                <c:pt idx="6">
                  <c:v>140982</c:v>
                </c:pt>
                <c:pt idx="7">
                  <c:v>134610</c:v>
                </c:pt>
                <c:pt idx="8">
                  <c:v>139887</c:v>
                </c:pt>
                <c:pt idx="9">
                  <c:v>142402</c:v>
                </c:pt>
                <c:pt idx="10">
                  <c:v>157896</c:v>
                </c:pt>
                <c:pt idx="11">
                  <c:v>171215</c:v>
                </c:pt>
              </c:numCache>
            </c:numRef>
          </c:val>
          <c:extLst>
            <c:ext xmlns:c16="http://schemas.microsoft.com/office/drawing/2014/chart" uri="{C3380CC4-5D6E-409C-BE32-E72D297353CC}">
              <c16:uniqueId val="{00000002-3E8C-4BD1-A12C-12DE5262ADA6}"/>
            </c:ext>
          </c:extLst>
        </c:ser>
        <c:dLbls>
          <c:showLegendKey val="0"/>
          <c:showVal val="0"/>
          <c:showCatName val="0"/>
          <c:showSerName val="0"/>
          <c:showPercent val="0"/>
          <c:showBubbleSize val="0"/>
        </c:dLbls>
        <c:gapWidth val="150"/>
        <c:axId val="188380672"/>
        <c:axId val="188382208"/>
      </c:barChart>
      <c:catAx>
        <c:axId val="18838067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88382208"/>
        <c:crosses val="autoZero"/>
        <c:auto val="1"/>
        <c:lblAlgn val="ctr"/>
        <c:lblOffset val="100"/>
        <c:noMultiLvlLbl val="0"/>
      </c:catAx>
      <c:valAx>
        <c:axId val="18838220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8838067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'F96'!$B$8</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E082-47AA-8BB7-891433CFF568}"/>
              </c:ext>
            </c:extLst>
          </c:dPt>
          <c:dPt>
            <c:idx val="1"/>
            <c:invertIfNegative val="0"/>
            <c:bubble3D val="0"/>
            <c:extLst>
              <c:ext xmlns:c16="http://schemas.microsoft.com/office/drawing/2014/chart" uri="{C3380CC4-5D6E-409C-BE32-E72D297353CC}">
                <c16:uniqueId val="{00000001-E082-47AA-8BB7-891433CFF568}"/>
              </c:ext>
            </c:extLst>
          </c:dPt>
          <c:dPt>
            <c:idx val="2"/>
            <c:invertIfNegative val="0"/>
            <c:bubble3D val="0"/>
            <c:extLst>
              <c:ext xmlns:c16="http://schemas.microsoft.com/office/drawing/2014/chart" uri="{C3380CC4-5D6E-409C-BE32-E72D297353CC}">
                <c16:uniqueId val="{00000002-E082-47AA-8BB7-891433CFF568}"/>
              </c:ext>
            </c:extLst>
          </c:dPt>
          <c:dPt>
            <c:idx val="3"/>
            <c:invertIfNegative val="0"/>
            <c:bubble3D val="0"/>
            <c:extLst>
              <c:ext xmlns:c16="http://schemas.microsoft.com/office/drawing/2014/chart" uri="{C3380CC4-5D6E-409C-BE32-E72D297353CC}">
                <c16:uniqueId val="{00000003-E082-47AA-8BB7-891433CFF568}"/>
              </c:ext>
            </c:extLst>
          </c:dPt>
          <c:dPt>
            <c:idx val="4"/>
            <c:invertIfNegative val="0"/>
            <c:bubble3D val="0"/>
            <c:extLst>
              <c:ext xmlns:c16="http://schemas.microsoft.com/office/drawing/2014/chart" uri="{C3380CC4-5D6E-409C-BE32-E72D297353CC}">
                <c16:uniqueId val="{00000004-E082-47AA-8BB7-891433CFF568}"/>
              </c:ext>
            </c:extLst>
          </c:dPt>
          <c:dPt>
            <c:idx val="5"/>
            <c:invertIfNegative val="0"/>
            <c:bubble3D val="0"/>
            <c:extLst>
              <c:ext xmlns:c16="http://schemas.microsoft.com/office/drawing/2014/chart" uri="{C3380CC4-5D6E-409C-BE32-E72D297353CC}">
                <c16:uniqueId val="{00000005-E082-47AA-8BB7-891433CFF568}"/>
              </c:ext>
            </c:extLst>
          </c:dPt>
          <c:dPt>
            <c:idx val="6"/>
            <c:invertIfNegative val="0"/>
            <c:bubble3D val="0"/>
            <c:extLst>
              <c:ext xmlns:c16="http://schemas.microsoft.com/office/drawing/2014/chart" uri="{C3380CC4-5D6E-409C-BE32-E72D297353CC}">
                <c16:uniqueId val="{00000006-E082-47AA-8BB7-891433CFF568}"/>
              </c:ext>
            </c:extLst>
          </c:dPt>
          <c:dPt>
            <c:idx val="7"/>
            <c:invertIfNegative val="0"/>
            <c:bubble3D val="0"/>
            <c:extLst>
              <c:ext xmlns:c16="http://schemas.microsoft.com/office/drawing/2014/chart" uri="{C3380CC4-5D6E-409C-BE32-E72D297353CC}">
                <c16:uniqueId val="{00000007-E082-47AA-8BB7-891433CFF568}"/>
              </c:ext>
            </c:extLst>
          </c:dPt>
          <c:dPt>
            <c:idx val="8"/>
            <c:invertIfNegative val="0"/>
            <c:bubble3D val="0"/>
            <c:extLst>
              <c:ext xmlns:c16="http://schemas.microsoft.com/office/drawing/2014/chart" uri="{C3380CC4-5D6E-409C-BE32-E72D297353CC}">
                <c16:uniqueId val="{00000008-E082-47AA-8BB7-891433CFF568}"/>
              </c:ext>
            </c:extLst>
          </c:dPt>
          <c:dPt>
            <c:idx val="9"/>
            <c:invertIfNegative val="0"/>
            <c:bubble3D val="0"/>
            <c:extLst>
              <c:ext xmlns:c16="http://schemas.microsoft.com/office/drawing/2014/chart" uri="{C3380CC4-5D6E-409C-BE32-E72D297353CC}">
                <c16:uniqueId val="{00000009-E082-47AA-8BB7-891433CFF568}"/>
              </c:ext>
            </c:extLst>
          </c:dPt>
          <c:dPt>
            <c:idx val="10"/>
            <c:invertIfNegative val="0"/>
            <c:bubble3D val="0"/>
            <c:extLst>
              <c:ext xmlns:c16="http://schemas.microsoft.com/office/drawing/2014/chart" uri="{C3380CC4-5D6E-409C-BE32-E72D297353CC}">
                <c16:uniqueId val="{0000000A-E082-47AA-8BB7-891433CFF568}"/>
              </c:ext>
            </c:extLst>
          </c:dPt>
          <c:dPt>
            <c:idx val="11"/>
            <c:invertIfNegative val="0"/>
            <c:bubble3D val="0"/>
            <c:extLst>
              <c:ext xmlns:c16="http://schemas.microsoft.com/office/drawing/2014/chart" uri="{C3380CC4-5D6E-409C-BE32-E72D297353CC}">
                <c16:uniqueId val="{0000000B-E082-47AA-8BB7-891433CFF568}"/>
              </c:ext>
            </c:extLst>
          </c:dPt>
          <c:dPt>
            <c:idx val="12"/>
            <c:invertIfNegative val="0"/>
            <c:bubble3D val="0"/>
            <c:extLst>
              <c:ext xmlns:c16="http://schemas.microsoft.com/office/drawing/2014/chart" uri="{C3380CC4-5D6E-409C-BE32-E72D297353CC}">
                <c16:uniqueId val="{0000000C-E082-47AA-8BB7-891433CFF568}"/>
              </c:ext>
            </c:extLst>
          </c:dPt>
          <c:dPt>
            <c:idx val="13"/>
            <c:invertIfNegative val="0"/>
            <c:bubble3D val="0"/>
            <c:extLst>
              <c:ext xmlns:c16="http://schemas.microsoft.com/office/drawing/2014/chart" uri="{C3380CC4-5D6E-409C-BE32-E72D297353CC}">
                <c16:uniqueId val="{0000000D-E082-47AA-8BB7-891433CFF568}"/>
              </c:ext>
            </c:extLst>
          </c:dPt>
          <c:dPt>
            <c:idx val="14"/>
            <c:invertIfNegative val="0"/>
            <c:bubble3D val="0"/>
            <c:extLst>
              <c:ext xmlns:c16="http://schemas.microsoft.com/office/drawing/2014/chart" uri="{C3380CC4-5D6E-409C-BE32-E72D297353CC}">
                <c16:uniqueId val="{0000000E-E082-47AA-8BB7-891433CFF568}"/>
              </c:ext>
            </c:extLst>
          </c:dPt>
          <c:dPt>
            <c:idx val="15"/>
            <c:invertIfNegative val="0"/>
            <c:bubble3D val="0"/>
            <c:extLst>
              <c:ext xmlns:c16="http://schemas.microsoft.com/office/drawing/2014/chart" uri="{C3380CC4-5D6E-409C-BE32-E72D297353CC}">
                <c16:uniqueId val="{0000000F-E082-47AA-8BB7-891433CFF568}"/>
              </c:ext>
            </c:extLst>
          </c:dPt>
          <c:dPt>
            <c:idx val="16"/>
            <c:invertIfNegative val="0"/>
            <c:bubble3D val="0"/>
            <c:extLst>
              <c:ext xmlns:c16="http://schemas.microsoft.com/office/drawing/2014/chart" uri="{C3380CC4-5D6E-409C-BE32-E72D297353CC}">
                <c16:uniqueId val="{00000010-E082-47AA-8BB7-891433CFF568}"/>
              </c:ext>
            </c:extLst>
          </c:dPt>
          <c:dPt>
            <c:idx val="17"/>
            <c:invertIfNegative val="0"/>
            <c:bubble3D val="0"/>
            <c:extLst>
              <c:ext xmlns:c16="http://schemas.microsoft.com/office/drawing/2014/chart" uri="{C3380CC4-5D6E-409C-BE32-E72D297353CC}">
                <c16:uniqueId val="{00000011-E082-47AA-8BB7-891433CFF568}"/>
              </c:ext>
            </c:extLst>
          </c:dPt>
          <c:dPt>
            <c:idx val="18"/>
            <c:invertIfNegative val="0"/>
            <c:bubble3D val="0"/>
            <c:extLst>
              <c:ext xmlns:c16="http://schemas.microsoft.com/office/drawing/2014/chart" uri="{C3380CC4-5D6E-409C-BE32-E72D297353CC}">
                <c16:uniqueId val="{00000012-E082-47AA-8BB7-891433CFF568}"/>
              </c:ext>
            </c:extLst>
          </c:dPt>
          <c:dPt>
            <c:idx val="19"/>
            <c:invertIfNegative val="0"/>
            <c:bubble3D val="0"/>
            <c:extLst>
              <c:ext xmlns:c16="http://schemas.microsoft.com/office/drawing/2014/chart" uri="{C3380CC4-5D6E-409C-BE32-E72D297353CC}">
                <c16:uniqueId val="{00000013-E082-47AA-8BB7-891433CFF568}"/>
              </c:ext>
            </c:extLst>
          </c:dPt>
          <c:dPt>
            <c:idx val="20"/>
            <c:invertIfNegative val="0"/>
            <c:bubble3D val="0"/>
            <c:extLst>
              <c:ext xmlns:c16="http://schemas.microsoft.com/office/drawing/2014/chart" uri="{C3380CC4-5D6E-409C-BE32-E72D297353CC}">
                <c16:uniqueId val="{00000014-E082-47AA-8BB7-891433CFF568}"/>
              </c:ext>
            </c:extLst>
          </c:dPt>
          <c:dPt>
            <c:idx val="21"/>
            <c:invertIfNegative val="0"/>
            <c:bubble3D val="0"/>
            <c:extLst>
              <c:ext xmlns:c16="http://schemas.microsoft.com/office/drawing/2014/chart" uri="{C3380CC4-5D6E-409C-BE32-E72D297353CC}">
                <c16:uniqueId val="{00000015-E082-47AA-8BB7-891433CFF568}"/>
              </c:ext>
            </c:extLst>
          </c:dPt>
          <c:dPt>
            <c:idx val="22"/>
            <c:invertIfNegative val="0"/>
            <c:bubble3D val="0"/>
            <c:extLst>
              <c:ext xmlns:c16="http://schemas.microsoft.com/office/drawing/2014/chart" uri="{C3380CC4-5D6E-409C-BE32-E72D297353CC}">
                <c16:uniqueId val="{00000016-E082-47AA-8BB7-891433CFF568}"/>
              </c:ext>
            </c:extLst>
          </c:dPt>
          <c:dPt>
            <c:idx val="23"/>
            <c:invertIfNegative val="0"/>
            <c:bubble3D val="0"/>
            <c:extLst>
              <c:ext xmlns:c16="http://schemas.microsoft.com/office/drawing/2014/chart" uri="{C3380CC4-5D6E-409C-BE32-E72D297353CC}">
                <c16:uniqueId val="{00000017-E082-47AA-8BB7-891433CFF568}"/>
              </c:ext>
            </c:extLst>
          </c:dPt>
          <c:dPt>
            <c:idx val="24"/>
            <c:invertIfNegative val="0"/>
            <c:bubble3D val="0"/>
            <c:extLst>
              <c:ext xmlns:c16="http://schemas.microsoft.com/office/drawing/2014/chart" uri="{C3380CC4-5D6E-409C-BE32-E72D297353CC}">
                <c16:uniqueId val="{00000018-E082-47AA-8BB7-891433CFF568}"/>
              </c:ext>
            </c:extLst>
          </c:dPt>
          <c:dPt>
            <c:idx val="25"/>
            <c:invertIfNegative val="0"/>
            <c:bubble3D val="0"/>
            <c:extLst>
              <c:ext xmlns:c16="http://schemas.microsoft.com/office/drawing/2014/chart" uri="{C3380CC4-5D6E-409C-BE32-E72D297353CC}">
                <c16:uniqueId val="{00000019-E082-47AA-8BB7-891433CFF568}"/>
              </c:ext>
            </c:extLst>
          </c:dPt>
          <c:dPt>
            <c:idx val="26"/>
            <c:invertIfNegative val="0"/>
            <c:bubble3D val="0"/>
            <c:extLst>
              <c:ext xmlns:c16="http://schemas.microsoft.com/office/drawing/2014/chart" uri="{C3380CC4-5D6E-409C-BE32-E72D297353CC}">
                <c16:uniqueId val="{0000001A-E082-47AA-8BB7-891433CFF568}"/>
              </c:ext>
            </c:extLst>
          </c:dPt>
          <c:dPt>
            <c:idx val="27"/>
            <c:invertIfNegative val="0"/>
            <c:bubble3D val="0"/>
            <c:extLst>
              <c:ext xmlns:c16="http://schemas.microsoft.com/office/drawing/2014/chart" uri="{C3380CC4-5D6E-409C-BE32-E72D297353CC}">
                <c16:uniqueId val="{0000001B-E082-47AA-8BB7-891433CFF568}"/>
              </c:ext>
            </c:extLst>
          </c:dPt>
          <c:dPt>
            <c:idx val="28"/>
            <c:invertIfNegative val="0"/>
            <c:bubble3D val="0"/>
            <c:extLst>
              <c:ext xmlns:c16="http://schemas.microsoft.com/office/drawing/2014/chart" uri="{C3380CC4-5D6E-409C-BE32-E72D297353CC}">
                <c16:uniqueId val="{0000001C-E082-47AA-8BB7-891433CFF568}"/>
              </c:ext>
            </c:extLst>
          </c:dPt>
          <c:dPt>
            <c:idx val="29"/>
            <c:invertIfNegative val="0"/>
            <c:bubble3D val="0"/>
            <c:extLst>
              <c:ext xmlns:c16="http://schemas.microsoft.com/office/drawing/2014/chart" uri="{C3380CC4-5D6E-409C-BE32-E72D297353CC}">
                <c16:uniqueId val="{0000001D-E082-47AA-8BB7-891433CFF568}"/>
              </c:ext>
            </c:extLst>
          </c:dPt>
          <c:dPt>
            <c:idx val="30"/>
            <c:invertIfNegative val="0"/>
            <c:bubble3D val="0"/>
            <c:spPr>
              <a:solidFill>
                <a:srgbClr val="FBBB27"/>
              </a:solidFill>
            </c:spPr>
            <c:extLst>
              <c:ext xmlns:c16="http://schemas.microsoft.com/office/drawing/2014/chart" uri="{C3380CC4-5D6E-409C-BE32-E72D297353CC}">
                <c16:uniqueId val="{0000001F-E082-47AA-8BB7-891433CFF56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82-47AA-8BB7-891433CFF56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'F96'!$A$9:$A$39</c:f>
              <c:strCache>
                <c:ptCount val="31"/>
                <c:pt idx="0">
                  <c:v>Baja California</c:v>
                </c:pt>
                <c:pt idx="1">
                  <c:v>Tlaxcala</c:v>
                </c:pt>
                <c:pt idx="2">
                  <c:v>Quintana Roo</c:v>
                </c:pt>
                <c:pt idx="3">
                  <c:v>Campeche</c:v>
                </c:pt>
                <c:pt idx="4">
                  <c:v>Nuevo León</c:v>
                </c:pt>
                <c:pt idx="5">
                  <c:v>Yucatán</c:v>
                </c:pt>
                <c:pt idx="6">
                  <c:v>Baja California Sur</c:v>
                </c:pt>
                <c:pt idx="7">
                  <c:v>Colima</c:v>
                </c:pt>
                <c:pt idx="8">
                  <c:v>Morelos</c:v>
                </c:pt>
                <c:pt idx="9">
                  <c:v>Sonora</c:v>
                </c:pt>
                <c:pt idx="10">
                  <c:v>Nayarit</c:v>
                </c:pt>
                <c:pt idx="11">
                  <c:v>Tabasco</c:v>
                </c:pt>
                <c:pt idx="12">
                  <c:v>Oaxaca</c:v>
                </c:pt>
                <c:pt idx="13">
                  <c:v>Sinaloa</c:v>
                </c:pt>
                <c:pt idx="14">
                  <c:v>Tamaulipas</c:v>
                </c:pt>
                <c:pt idx="15">
                  <c:v>Aguascalientes</c:v>
                </c:pt>
                <c:pt idx="16">
                  <c:v>Puebla</c:v>
                </c:pt>
                <c:pt idx="17">
                  <c:v>Zacatecas</c:v>
                </c:pt>
                <c:pt idx="18">
                  <c:v>Durango</c:v>
                </c:pt>
                <c:pt idx="19">
                  <c:v>Hidalgo</c:v>
                </c:pt>
                <c:pt idx="20">
                  <c:v>Querétaro</c:v>
                </c:pt>
                <c:pt idx="21">
                  <c:v>Guerrero</c:v>
                </c:pt>
                <c:pt idx="22">
                  <c:v>San Luis Potosí</c:v>
                </c:pt>
                <c:pt idx="23">
                  <c:v>Chihuahua</c:v>
                </c:pt>
                <c:pt idx="24">
                  <c:v>Chiapas</c:v>
                </c:pt>
                <c:pt idx="25">
                  <c:v>Veracruz</c:v>
                </c:pt>
                <c:pt idx="26">
                  <c:v>Coahuila</c:v>
                </c:pt>
                <c:pt idx="27">
                  <c:v>Estado de México</c:v>
                </c:pt>
                <c:pt idx="28">
                  <c:v>Guanajuato</c:v>
                </c:pt>
                <c:pt idx="29">
                  <c:v>Michoacán</c:v>
                </c:pt>
                <c:pt idx="30">
                  <c:v>Jalisco</c:v>
                </c:pt>
              </c:strCache>
            </c:strRef>
          </c:cat>
          <c:val>
            <c:numRef>
              <c:f>'F96'!$B$9:$B$39</c:f>
              <c:numCache>
                <c:formatCode>_-* #,##0_-;\-* #,##0_-;_-* "-"??_-;_-@_-</c:formatCode>
                <c:ptCount val="31"/>
                <c:pt idx="0">
                  <c:v>128</c:v>
                </c:pt>
                <c:pt idx="1">
                  <c:v>156</c:v>
                </c:pt>
                <c:pt idx="2">
                  <c:v>202</c:v>
                </c:pt>
                <c:pt idx="3">
                  <c:v>236</c:v>
                </c:pt>
                <c:pt idx="4">
                  <c:v>252</c:v>
                </c:pt>
                <c:pt idx="5">
                  <c:v>289</c:v>
                </c:pt>
                <c:pt idx="6">
                  <c:v>319</c:v>
                </c:pt>
                <c:pt idx="7">
                  <c:v>349</c:v>
                </c:pt>
                <c:pt idx="8">
                  <c:v>357</c:v>
                </c:pt>
                <c:pt idx="9">
                  <c:v>625</c:v>
                </c:pt>
                <c:pt idx="10">
                  <c:v>672</c:v>
                </c:pt>
                <c:pt idx="11">
                  <c:v>732</c:v>
                </c:pt>
                <c:pt idx="12">
                  <c:v>773</c:v>
                </c:pt>
                <c:pt idx="13">
                  <c:v>840</c:v>
                </c:pt>
                <c:pt idx="14">
                  <c:v>873</c:v>
                </c:pt>
                <c:pt idx="15">
                  <c:v>925</c:v>
                </c:pt>
                <c:pt idx="16">
                  <c:v>936</c:v>
                </c:pt>
                <c:pt idx="17">
                  <c:v>1071</c:v>
                </c:pt>
                <c:pt idx="18">
                  <c:v>1114</c:v>
                </c:pt>
                <c:pt idx="19">
                  <c:v>1151</c:v>
                </c:pt>
                <c:pt idx="20">
                  <c:v>1253</c:v>
                </c:pt>
                <c:pt idx="21">
                  <c:v>1296</c:v>
                </c:pt>
                <c:pt idx="22">
                  <c:v>1656</c:v>
                </c:pt>
                <c:pt idx="23">
                  <c:v>1781</c:v>
                </c:pt>
                <c:pt idx="24">
                  <c:v>1789</c:v>
                </c:pt>
                <c:pt idx="25">
                  <c:v>2246</c:v>
                </c:pt>
                <c:pt idx="26">
                  <c:v>2397</c:v>
                </c:pt>
                <c:pt idx="27">
                  <c:v>3491</c:v>
                </c:pt>
                <c:pt idx="28">
                  <c:v>4020</c:v>
                </c:pt>
                <c:pt idx="29">
                  <c:v>5711</c:v>
                </c:pt>
                <c:pt idx="30">
                  <c:v>9759</c:v>
                </c:pt>
              </c:numCache>
            </c:numRef>
          </c:val>
          <c:extLst>
            <c:ext xmlns:c16="http://schemas.microsoft.com/office/drawing/2014/chart" uri="{C3380CC4-5D6E-409C-BE32-E72D297353CC}">
              <c16:uniqueId val="{00000020-E082-47AA-8BB7-891433CFF568}"/>
            </c:ext>
          </c:extLst>
        </c:ser>
        <c:dLbls>
          <c:showLegendKey val="0"/>
          <c:showVal val="0"/>
          <c:showCatName val="0"/>
          <c:showSerName val="0"/>
          <c:showPercent val="0"/>
          <c:showBubbleSize val="0"/>
        </c:dLbls>
        <c:gapWidth val="150"/>
        <c:axId val="187217408"/>
        <c:axId val="187218944"/>
      </c:barChart>
      <c:catAx>
        <c:axId val="18721740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87218944"/>
        <c:crosses val="autoZero"/>
        <c:auto val="1"/>
        <c:lblAlgn val="ctr"/>
        <c:lblOffset val="100"/>
        <c:noMultiLvlLbl val="0"/>
      </c:catAx>
      <c:valAx>
        <c:axId val="187218944"/>
        <c:scaling>
          <c:orientation val="minMax"/>
        </c:scaling>
        <c:delete val="1"/>
        <c:axPos val="b"/>
        <c:numFmt formatCode="_-* #,##0_-;\-* #,##0_-;_-* &quot;-&quot;??_-;_-@_-" sourceLinked="1"/>
        <c:majorTickMark val="out"/>
        <c:minorTickMark val="none"/>
        <c:tickLblPos val="nextTo"/>
        <c:crossAx val="18721740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'F97'!$B$9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D8DF-45FA-87F7-52C00BD7B35A}"/>
              </c:ext>
            </c:extLst>
          </c:dPt>
          <c:dPt>
            <c:idx val="1"/>
            <c:invertIfNegative val="0"/>
            <c:bubble3D val="0"/>
            <c:extLst>
              <c:ext xmlns:c16="http://schemas.microsoft.com/office/drawing/2014/chart" uri="{C3380CC4-5D6E-409C-BE32-E72D297353CC}">
                <c16:uniqueId val="{00000001-D8DF-45FA-87F7-52C00BD7B35A}"/>
              </c:ext>
            </c:extLst>
          </c:dPt>
          <c:dPt>
            <c:idx val="2"/>
            <c:invertIfNegative val="0"/>
            <c:bubble3D val="0"/>
            <c:extLst>
              <c:ext xmlns:c16="http://schemas.microsoft.com/office/drawing/2014/chart" uri="{C3380CC4-5D6E-409C-BE32-E72D297353CC}">
                <c16:uniqueId val="{00000002-D8DF-45FA-87F7-52C00BD7B35A}"/>
              </c:ext>
            </c:extLst>
          </c:dPt>
          <c:dPt>
            <c:idx val="3"/>
            <c:invertIfNegative val="0"/>
            <c:bubble3D val="0"/>
            <c:extLst>
              <c:ext xmlns:c16="http://schemas.microsoft.com/office/drawing/2014/chart" uri="{C3380CC4-5D6E-409C-BE32-E72D297353CC}">
                <c16:uniqueId val="{00000003-D8DF-45FA-87F7-52C00BD7B35A}"/>
              </c:ext>
            </c:extLst>
          </c:dPt>
          <c:dPt>
            <c:idx val="4"/>
            <c:invertIfNegative val="0"/>
            <c:bubble3D val="0"/>
            <c:extLst>
              <c:ext xmlns:c16="http://schemas.microsoft.com/office/drawing/2014/chart" uri="{C3380CC4-5D6E-409C-BE32-E72D297353CC}">
                <c16:uniqueId val="{00000004-D8DF-45FA-87F7-52C00BD7B35A}"/>
              </c:ext>
            </c:extLst>
          </c:dPt>
          <c:dPt>
            <c:idx val="5"/>
            <c:invertIfNegative val="0"/>
            <c:bubble3D val="0"/>
            <c:extLst>
              <c:ext xmlns:c16="http://schemas.microsoft.com/office/drawing/2014/chart" uri="{C3380CC4-5D6E-409C-BE32-E72D297353CC}">
                <c16:uniqueId val="{00000005-D8DF-45FA-87F7-52C00BD7B35A}"/>
              </c:ext>
            </c:extLst>
          </c:dPt>
          <c:dPt>
            <c:idx val="6"/>
            <c:invertIfNegative val="0"/>
            <c:bubble3D val="0"/>
            <c:extLst>
              <c:ext xmlns:c16="http://schemas.microsoft.com/office/drawing/2014/chart" uri="{C3380CC4-5D6E-409C-BE32-E72D297353CC}">
                <c16:uniqueId val="{00000006-D8DF-45FA-87F7-52C00BD7B35A}"/>
              </c:ext>
            </c:extLst>
          </c:dPt>
          <c:dPt>
            <c:idx val="7"/>
            <c:invertIfNegative val="0"/>
            <c:bubble3D val="0"/>
            <c:extLst>
              <c:ext xmlns:c16="http://schemas.microsoft.com/office/drawing/2014/chart" uri="{C3380CC4-5D6E-409C-BE32-E72D297353CC}">
                <c16:uniqueId val="{00000007-D8DF-45FA-87F7-52C00BD7B35A}"/>
              </c:ext>
            </c:extLst>
          </c:dPt>
          <c:dPt>
            <c:idx val="8"/>
            <c:invertIfNegative val="0"/>
            <c:bubble3D val="0"/>
            <c:extLst>
              <c:ext xmlns:c16="http://schemas.microsoft.com/office/drawing/2014/chart" uri="{C3380CC4-5D6E-409C-BE32-E72D297353CC}">
                <c16:uniqueId val="{00000008-D8DF-45FA-87F7-52C00BD7B35A}"/>
              </c:ext>
            </c:extLst>
          </c:dPt>
          <c:dPt>
            <c:idx val="9"/>
            <c:invertIfNegative val="0"/>
            <c:bubble3D val="0"/>
            <c:extLst>
              <c:ext xmlns:c16="http://schemas.microsoft.com/office/drawing/2014/chart" uri="{C3380CC4-5D6E-409C-BE32-E72D297353CC}">
                <c16:uniqueId val="{00000009-D8DF-45FA-87F7-52C00BD7B35A}"/>
              </c:ext>
            </c:extLst>
          </c:dPt>
          <c:dPt>
            <c:idx val="10"/>
            <c:invertIfNegative val="0"/>
            <c:bubble3D val="0"/>
            <c:extLst>
              <c:ext xmlns:c16="http://schemas.microsoft.com/office/drawing/2014/chart" uri="{C3380CC4-5D6E-409C-BE32-E72D297353CC}">
                <c16:uniqueId val="{0000000A-D8DF-45FA-87F7-52C00BD7B35A}"/>
              </c:ext>
            </c:extLst>
          </c:dPt>
          <c:dPt>
            <c:idx val="11"/>
            <c:invertIfNegative val="0"/>
            <c:bubble3D val="0"/>
            <c:extLst>
              <c:ext xmlns:c16="http://schemas.microsoft.com/office/drawing/2014/chart" uri="{C3380CC4-5D6E-409C-BE32-E72D297353CC}">
                <c16:uniqueId val="{0000000B-D8DF-45FA-87F7-52C00BD7B35A}"/>
              </c:ext>
            </c:extLst>
          </c:dPt>
          <c:dPt>
            <c:idx val="12"/>
            <c:invertIfNegative val="0"/>
            <c:bubble3D val="0"/>
            <c:extLst>
              <c:ext xmlns:c16="http://schemas.microsoft.com/office/drawing/2014/chart" uri="{C3380CC4-5D6E-409C-BE32-E72D297353CC}">
                <c16:uniqueId val="{0000000C-D8DF-45FA-87F7-52C00BD7B35A}"/>
              </c:ext>
            </c:extLst>
          </c:dPt>
          <c:dPt>
            <c:idx val="13"/>
            <c:invertIfNegative val="0"/>
            <c:bubble3D val="0"/>
            <c:extLst>
              <c:ext xmlns:c16="http://schemas.microsoft.com/office/drawing/2014/chart" uri="{C3380CC4-5D6E-409C-BE32-E72D297353CC}">
                <c16:uniqueId val="{0000000D-D8DF-45FA-87F7-52C00BD7B35A}"/>
              </c:ext>
            </c:extLst>
          </c:dPt>
          <c:dPt>
            <c:idx val="14"/>
            <c:invertIfNegative val="0"/>
            <c:bubble3D val="0"/>
            <c:extLst>
              <c:ext xmlns:c16="http://schemas.microsoft.com/office/drawing/2014/chart" uri="{C3380CC4-5D6E-409C-BE32-E72D297353CC}">
                <c16:uniqueId val="{0000000E-D8DF-45FA-87F7-52C00BD7B35A}"/>
              </c:ext>
            </c:extLst>
          </c:dPt>
          <c:dPt>
            <c:idx val="15"/>
            <c:invertIfNegative val="0"/>
            <c:bubble3D val="0"/>
            <c:extLst>
              <c:ext xmlns:c16="http://schemas.microsoft.com/office/drawing/2014/chart" uri="{C3380CC4-5D6E-409C-BE32-E72D297353CC}">
                <c16:uniqueId val="{0000000F-D8DF-45FA-87F7-52C00BD7B35A}"/>
              </c:ext>
            </c:extLst>
          </c:dPt>
          <c:dPt>
            <c:idx val="16"/>
            <c:invertIfNegative val="0"/>
            <c:bubble3D val="0"/>
            <c:extLst>
              <c:ext xmlns:c16="http://schemas.microsoft.com/office/drawing/2014/chart" uri="{C3380CC4-5D6E-409C-BE32-E72D297353CC}">
                <c16:uniqueId val="{00000010-D8DF-45FA-87F7-52C00BD7B35A}"/>
              </c:ext>
            </c:extLst>
          </c:dPt>
          <c:dPt>
            <c:idx val="17"/>
            <c:invertIfNegative val="0"/>
            <c:bubble3D val="0"/>
            <c:extLst>
              <c:ext xmlns:c16="http://schemas.microsoft.com/office/drawing/2014/chart" uri="{C3380CC4-5D6E-409C-BE32-E72D297353CC}">
                <c16:uniqueId val="{00000011-D8DF-45FA-87F7-52C00BD7B35A}"/>
              </c:ext>
            </c:extLst>
          </c:dPt>
          <c:dPt>
            <c:idx val="18"/>
            <c:invertIfNegative val="0"/>
            <c:bubble3D val="0"/>
            <c:extLst>
              <c:ext xmlns:c16="http://schemas.microsoft.com/office/drawing/2014/chart" uri="{C3380CC4-5D6E-409C-BE32-E72D297353CC}">
                <c16:uniqueId val="{00000012-D8DF-45FA-87F7-52C00BD7B35A}"/>
              </c:ext>
            </c:extLst>
          </c:dPt>
          <c:dPt>
            <c:idx val="19"/>
            <c:invertIfNegative val="0"/>
            <c:bubble3D val="0"/>
            <c:extLst>
              <c:ext xmlns:c16="http://schemas.microsoft.com/office/drawing/2014/chart" uri="{C3380CC4-5D6E-409C-BE32-E72D297353CC}">
                <c16:uniqueId val="{00000013-D8DF-45FA-87F7-52C00BD7B35A}"/>
              </c:ext>
            </c:extLst>
          </c:dPt>
          <c:dPt>
            <c:idx val="20"/>
            <c:invertIfNegative val="0"/>
            <c:bubble3D val="0"/>
            <c:extLst>
              <c:ext xmlns:c16="http://schemas.microsoft.com/office/drawing/2014/chart" uri="{C3380CC4-5D6E-409C-BE32-E72D297353CC}">
                <c16:uniqueId val="{00000014-D8DF-45FA-87F7-52C00BD7B35A}"/>
              </c:ext>
            </c:extLst>
          </c:dPt>
          <c:dPt>
            <c:idx val="21"/>
            <c:invertIfNegative val="0"/>
            <c:bubble3D val="0"/>
            <c:extLst>
              <c:ext xmlns:c16="http://schemas.microsoft.com/office/drawing/2014/chart" uri="{C3380CC4-5D6E-409C-BE32-E72D297353CC}">
                <c16:uniqueId val="{00000015-D8DF-45FA-87F7-52C00BD7B35A}"/>
              </c:ext>
            </c:extLst>
          </c:dPt>
          <c:dPt>
            <c:idx val="22"/>
            <c:invertIfNegative val="0"/>
            <c:bubble3D val="0"/>
            <c:extLst>
              <c:ext xmlns:c16="http://schemas.microsoft.com/office/drawing/2014/chart" uri="{C3380CC4-5D6E-409C-BE32-E72D297353CC}">
                <c16:uniqueId val="{00000016-D8DF-45FA-87F7-52C00BD7B35A}"/>
              </c:ext>
            </c:extLst>
          </c:dPt>
          <c:dPt>
            <c:idx val="23"/>
            <c:invertIfNegative val="0"/>
            <c:bubble3D val="0"/>
            <c:extLst>
              <c:ext xmlns:c16="http://schemas.microsoft.com/office/drawing/2014/chart" uri="{C3380CC4-5D6E-409C-BE32-E72D297353CC}">
                <c16:uniqueId val="{00000017-D8DF-45FA-87F7-52C00BD7B35A}"/>
              </c:ext>
            </c:extLst>
          </c:dPt>
          <c:dPt>
            <c:idx val="24"/>
            <c:invertIfNegative val="0"/>
            <c:bubble3D val="0"/>
            <c:extLst>
              <c:ext xmlns:c16="http://schemas.microsoft.com/office/drawing/2014/chart" uri="{C3380CC4-5D6E-409C-BE32-E72D297353CC}">
                <c16:uniqueId val="{00000018-D8DF-45FA-87F7-52C00BD7B35A}"/>
              </c:ext>
            </c:extLst>
          </c:dPt>
          <c:dPt>
            <c:idx val="25"/>
            <c:invertIfNegative val="0"/>
            <c:bubble3D val="0"/>
            <c:extLst>
              <c:ext xmlns:c16="http://schemas.microsoft.com/office/drawing/2014/chart" uri="{C3380CC4-5D6E-409C-BE32-E72D297353CC}">
                <c16:uniqueId val="{00000019-D8DF-45FA-87F7-52C00BD7B35A}"/>
              </c:ext>
            </c:extLst>
          </c:dPt>
          <c:dPt>
            <c:idx val="26"/>
            <c:invertIfNegative val="0"/>
            <c:bubble3D val="0"/>
            <c:extLst>
              <c:ext xmlns:c16="http://schemas.microsoft.com/office/drawing/2014/chart" uri="{C3380CC4-5D6E-409C-BE32-E72D297353CC}">
                <c16:uniqueId val="{0000001A-D8DF-45FA-87F7-52C00BD7B35A}"/>
              </c:ext>
            </c:extLst>
          </c:dPt>
          <c:dPt>
            <c:idx val="27"/>
            <c:invertIfNegative val="0"/>
            <c:bubble3D val="0"/>
            <c:extLst>
              <c:ext xmlns:c16="http://schemas.microsoft.com/office/drawing/2014/chart" uri="{C3380CC4-5D6E-409C-BE32-E72D297353CC}">
                <c16:uniqueId val="{0000001B-D8DF-45FA-87F7-52C00BD7B35A}"/>
              </c:ext>
            </c:extLst>
          </c:dPt>
          <c:dPt>
            <c:idx val="28"/>
            <c:invertIfNegative val="0"/>
            <c:bubble3D val="0"/>
            <c:extLst>
              <c:ext xmlns:c16="http://schemas.microsoft.com/office/drawing/2014/chart" uri="{C3380CC4-5D6E-409C-BE32-E72D297353CC}">
                <c16:uniqueId val="{0000001C-D8DF-45FA-87F7-52C00BD7B35A}"/>
              </c:ext>
            </c:extLst>
          </c:dPt>
          <c:dPt>
            <c:idx val="29"/>
            <c:invertIfNegative val="0"/>
            <c:bubble3D val="0"/>
            <c:extLst>
              <c:ext xmlns:c16="http://schemas.microsoft.com/office/drawing/2014/chart" uri="{C3380CC4-5D6E-409C-BE32-E72D297353CC}">
                <c16:uniqueId val="{0000001D-D8DF-45FA-87F7-52C00BD7B35A}"/>
              </c:ext>
            </c:extLst>
          </c:dPt>
          <c:dPt>
            <c:idx val="30"/>
            <c:invertIfNegative val="0"/>
            <c:bubble3D val="0"/>
            <c:spPr>
              <a:solidFill>
                <a:srgbClr val="FBBB27"/>
              </a:solidFill>
            </c:spPr>
            <c:extLst>
              <c:ext xmlns:c16="http://schemas.microsoft.com/office/drawing/2014/chart" uri="{C3380CC4-5D6E-409C-BE32-E72D297353CC}">
                <c16:uniqueId val="{0000001F-D8DF-45FA-87F7-52C00BD7B35A}"/>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8DF-45FA-87F7-52C00BD7B35A}"/>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'F97'!$A$10:$A$40</c:f>
              <c:strCache>
                <c:ptCount val="31"/>
                <c:pt idx="0">
                  <c:v>Nuevo León</c:v>
                </c:pt>
                <c:pt idx="1">
                  <c:v>Baja California</c:v>
                </c:pt>
                <c:pt idx="2">
                  <c:v>Tabasco</c:v>
                </c:pt>
                <c:pt idx="3">
                  <c:v>Durango</c:v>
                </c:pt>
                <c:pt idx="4">
                  <c:v>Chiapas</c:v>
                </c:pt>
                <c:pt idx="5">
                  <c:v>Baja California Sur</c:v>
                </c:pt>
                <c:pt idx="6">
                  <c:v>Tamaulipas</c:v>
                </c:pt>
                <c:pt idx="7">
                  <c:v>Tlaxcala</c:v>
                </c:pt>
                <c:pt idx="8">
                  <c:v>Campeche</c:v>
                </c:pt>
                <c:pt idx="9">
                  <c:v>Chihuahua</c:v>
                </c:pt>
                <c:pt idx="10">
                  <c:v>Oaxaca</c:v>
                </c:pt>
                <c:pt idx="11">
                  <c:v>Coahuila</c:v>
                </c:pt>
                <c:pt idx="12">
                  <c:v>Quintana Roo</c:v>
                </c:pt>
                <c:pt idx="13">
                  <c:v>Nayarit</c:v>
                </c:pt>
                <c:pt idx="14">
                  <c:v>Sonora</c:v>
                </c:pt>
                <c:pt idx="15">
                  <c:v>Sinaloa</c:v>
                </c:pt>
                <c:pt idx="16">
                  <c:v>Zacatecas</c:v>
                </c:pt>
                <c:pt idx="17">
                  <c:v>Colima</c:v>
                </c:pt>
                <c:pt idx="18">
                  <c:v>San Luis Potosí</c:v>
                </c:pt>
                <c:pt idx="19">
                  <c:v>Aguascalientes</c:v>
                </c:pt>
                <c:pt idx="20">
                  <c:v>Guerrero</c:v>
                </c:pt>
                <c:pt idx="21">
                  <c:v>Hidalgo</c:v>
                </c:pt>
                <c:pt idx="22">
                  <c:v>Morelos</c:v>
                </c:pt>
                <c:pt idx="23">
                  <c:v>Querétaro</c:v>
                </c:pt>
                <c:pt idx="24">
                  <c:v>Yucatán</c:v>
                </c:pt>
                <c:pt idx="25">
                  <c:v>Veracruz</c:v>
                </c:pt>
                <c:pt idx="26">
                  <c:v>Michoacán</c:v>
                </c:pt>
                <c:pt idx="27">
                  <c:v>Puebla</c:v>
                </c:pt>
                <c:pt idx="28">
                  <c:v>Guanajuato</c:v>
                </c:pt>
                <c:pt idx="29">
                  <c:v>Estado de México</c:v>
                </c:pt>
                <c:pt idx="30">
                  <c:v>Jalisco</c:v>
                </c:pt>
              </c:strCache>
            </c:strRef>
          </c:cat>
          <c:val>
            <c:numRef>
              <c:f>'F97'!$B$10:$B$40</c:f>
              <c:numCache>
                <c:formatCode>_-* #,##0_-;\-* #,##0_-;_-* "-"??_-;_-@_-</c:formatCode>
                <c:ptCount val="31"/>
                <c:pt idx="0">
                  <c:v>39</c:v>
                </c:pt>
                <c:pt idx="1">
                  <c:v>46</c:v>
                </c:pt>
                <c:pt idx="2">
                  <c:v>49</c:v>
                </c:pt>
                <c:pt idx="3">
                  <c:v>60</c:v>
                </c:pt>
                <c:pt idx="4">
                  <c:v>69</c:v>
                </c:pt>
                <c:pt idx="5">
                  <c:v>77</c:v>
                </c:pt>
                <c:pt idx="6">
                  <c:v>127</c:v>
                </c:pt>
                <c:pt idx="7">
                  <c:v>266</c:v>
                </c:pt>
                <c:pt idx="8">
                  <c:v>276</c:v>
                </c:pt>
                <c:pt idx="9">
                  <c:v>292</c:v>
                </c:pt>
                <c:pt idx="10">
                  <c:v>337</c:v>
                </c:pt>
                <c:pt idx="11">
                  <c:v>355</c:v>
                </c:pt>
                <c:pt idx="12">
                  <c:v>451</c:v>
                </c:pt>
                <c:pt idx="13">
                  <c:v>493</c:v>
                </c:pt>
                <c:pt idx="14">
                  <c:v>527</c:v>
                </c:pt>
                <c:pt idx="15">
                  <c:v>548</c:v>
                </c:pt>
                <c:pt idx="16">
                  <c:v>560</c:v>
                </c:pt>
                <c:pt idx="17">
                  <c:v>636</c:v>
                </c:pt>
                <c:pt idx="18">
                  <c:v>790</c:v>
                </c:pt>
                <c:pt idx="19">
                  <c:v>1149</c:v>
                </c:pt>
                <c:pt idx="20">
                  <c:v>1151</c:v>
                </c:pt>
                <c:pt idx="21">
                  <c:v>1249</c:v>
                </c:pt>
                <c:pt idx="22">
                  <c:v>1430</c:v>
                </c:pt>
                <c:pt idx="23">
                  <c:v>1724</c:v>
                </c:pt>
                <c:pt idx="24">
                  <c:v>1865</c:v>
                </c:pt>
                <c:pt idx="25">
                  <c:v>2191</c:v>
                </c:pt>
                <c:pt idx="26">
                  <c:v>2537</c:v>
                </c:pt>
                <c:pt idx="27">
                  <c:v>2638</c:v>
                </c:pt>
                <c:pt idx="28">
                  <c:v>3110</c:v>
                </c:pt>
                <c:pt idx="29">
                  <c:v>5978</c:v>
                </c:pt>
                <c:pt idx="30">
                  <c:v>6700</c:v>
                </c:pt>
              </c:numCache>
            </c:numRef>
          </c:val>
          <c:extLst>
            <c:ext xmlns:c16="http://schemas.microsoft.com/office/drawing/2014/chart" uri="{C3380CC4-5D6E-409C-BE32-E72D297353CC}">
              <c16:uniqueId val="{00000020-D8DF-45FA-87F7-52C00BD7B35A}"/>
            </c:ext>
          </c:extLst>
        </c:ser>
        <c:dLbls>
          <c:showLegendKey val="0"/>
          <c:showVal val="0"/>
          <c:showCatName val="0"/>
          <c:showSerName val="0"/>
          <c:showPercent val="0"/>
          <c:showBubbleSize val="0"/>
        </c:dLbls>
        <c:gapWidth val="150"/>
        <c:axId val="188232832"/>
        <c:axId val="188234368"/>
      </c:barChart>
      <c:catAx>
        <c:axId val="18823283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88234368"/>
        <c:crosses val="autoZero"/>
        <c:auto val="1"/>
        <c:lblAlgn val="ctr"/>
        <c:lblOffset val="100"/>
        <c:noMultiLvlLbl val="0"/>
      </c:catAx>
      <c:valAx>
        <c:axId val="188234368"/>
        <c:scaling>
          <c:orientation val="minMax"/>
        </c:scaling>
        <c:delete val="1"/>
        <c:axPos val="b"/>
        <c:numFmt formatCode="_-* #,##0_-;\-* #,##0_-;_-* &quot;-&quot;??_-;_-@_-" sourceLinked="1"/>
        <c:majorTickMark val="out"/>
        <c:minorTickMark val="none"/>
        <c:tickLblPos val="nextTo"/>
        <c:crossAx val="18823283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'F98'!$B$9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29A1-40BF-A6D0-112A22222A66}"/>
              </c:ext>
            </c:extLst>
          </c:dPt>
          <c:dPt>
            <c:idx val="1"/>
            <c:invertIfNegative val="0"/>
            <c:bubble3D val="0"/>
            <c:extLst>
              <c:ext xmlns:c16="http://schemas.microsoft.com/office/drawing/2014/chart" uri="{C3380CC4-5D6E-409C-BE32-E72D297353CC}">
                <c16:uniqueId val="{00000001-29A1-40BF-A6D0-112A22222A66}"/>
              </c:ext>
            </c:extLst>
          </c:dPt>
          <c:dPt>
            <c:idx val="2"/>
            <c:invertIfNegative val="0"/>
            <c:bubble3D val="0"/>
            <c:extLst>
              <c:ext xmlns:c16="http://schemas.microsoft.com/office/drawing/2014/chart" uri="{C3380CC4-5D6E-409C-BE32-E72D297353CC}">
                <c16:uniqueId val="{00000002-29A1-40BF-A6D0-112A22222A66}"/>
              </c:ext>
            </c:extLst>
          </c:dPt>
          <c:dPt>
            <c:idx val="3"/>
            <c:invertIfNegative val="0"/>
            <c:bubble3D val="0"/>
            <c:extLst>
              <c:ext xmlns:c16="http://schemas.microsoft.com/office/drawing/2014/chart" uri="{C3380CC4-5D6E-409C-BE32-E72D297353CC}">
                <c16:uniqueId val="{00000003-29A1-40BF-A6D0-112A22222A66}"/>
              </c:ext>
            </c:extLst>
          </c:dPt>
          <c:dPt>
            <c:idx val="4"/>
            <c:invertIfNegative val="0"/>
            <c:bubble3D val="0"/>
            <c:extLst>
              <c:ext xmlns:c16="http://schemas.microsoft.com/office/drawing/2014/chart" uri="{C3380CC4-5D6E-409C-BE32-E72D297353CC}">
                <c16:uniqueId val="{00000004-29A1-40BF-A6D0-112A22222A66}"/>
              </c:ext>
            </c:extLst>
          </c:dPt>
          <c:dPt>
            <c:idx val="5"/>
            <c:invertIfNegative val="0"/>
            <c:bubble3D val="0"/>
            <c:extLst>
              <c:ext xmlns:c16="http://schemas.microsoft.com/office/drawing/2014/chart" uri="{C3380CC4-5D6E-409C-BE32-E72D297353CC}">
                <c16:uniqueId val="{00000005-29A1-40BF-A6D0-112A22222A66}"/>
              </c:ext>
            </c:extLst>
          </c:dPt>
          <c:dPt>
            <c:idx val="6"/>
            <c:invertIfNegative val="0"/>
            <c:bubble3D val="0"/>
            <c:extLst>
              <c:ext xmlns:c16="http://schemas.microsoft.com/office/drawing/2014/chart" uri="{C3380CC4-5D6E-409C-BE32-E72D297353CC}">
                <c16:uniqueId val="{00000006-29A1-40BF-A6D0-112A22222A66}"/>
              </c:ext>
            </c:extLst>
          </c:dPt>
          <c:dPt>
            <c:idx val="7"/>
            <c:invertIfNegative val="0"/>
            <c:bubble3D val="0"/>
            <c:extLst>
              <c:ext xmlns:c16="http://schemas.microsoft.com/office/drawing/2014/chart" uri="{C3380CC4-5D6E-409C-BE32-E72D297353CC}">
                <c16:uniqueId val="{00000007-29A1-40BF-A6D0-112A22222A66}"/>
              </c:ext>
            </c:extLst>
          </c:dPt>
          <c:dPt>
            <c:idx val="8"/>
            <c:invertIfNegative val="0"/>
            <c:bubble3D val="0"/>
            <c:extLst>
              <c:ext xmlns:c16="http://schemas.microsoft.com/office/drawing/2014/chart" uri="{C3380CC4-5D6E-409C-BE32-E72D297353CC}">
                <c16:uniqueId val="{00000008-29A1-40BF-A6D0-112A22222A66}"/>
              </c:ext>
            </c:extLst>
          </c:dPt>
          <c:dPt>
            <c:idx val="9"/>
            <c:invertIfNegative val="0"/>
            <c:bubble3D val="0"/>
            <c:extLst>
              <c:ext xmlns:c16="http://schemas.microsoft.com/office/drawing/2014/chart" uri="{C3380CC4-5D6E-409C-BE32-E72D297353CC}">
                <c16:uniqueId val="{00000009-29A1-40BF-A6D0-112A22222A66}"/>
              </c:ext>
            </c:extLst>
          </c:dPt>
          <c:dPt>
            <c:idx val="10"/>
            <c:invertIfNegative val="0"/>
            <c:bubble3D val="0"/>
            <c:extLst>
              <c:ext xmlns:c16="http://schemas.microsoft.com/office/drawing/2014/chart" uri="{C3380CC4-5D6E-409C-BE32-E72D297353CC}">
                <c16:uniqueId val="{0000000A-29A1-40BF-A6D0-112A22222A66}"/>
              </c:ext>
            </c:extLst>
          </c:dPt>
          <c:dPt>
            <c:idx val="11"/>
            <c:invertIfNegative val="0"/>
            <c:bubble3D val="0"/>
            <c:extLst>
              <c:ext xmlns:c16="http://schemas.microsoft.com/office/drawing/2014/chart" uri="{C3380CC4-5D6E-409C-BE32-E72D297353CC}">
                <c16:uniqueId val="{0000000B-29A1-40BF-A6D0-112A22222A66}"/>
              </c:ext>
            </c:extLst>
          </c:dPt>
          <c:dPt>
            <c:idx val="12"/>
            <c:invertIfNegative val="0"/>
            <c:bubble3D val="0"/>
            <c:extLst>
              <c:ext xmlns:c16="http://schemas.microsoft.com/office/drawing/2014/chart" uri="{C3380CC4-5D6E-409C-BE32-E72D297353CC}">
                <c16:uniqueId val="{0000000C-29A1-40BF-A6D0-112A22222A66}"/>
              </c:ext>
            </c:extLst>
          </c:dPt>
          <c:dPt>
            <c:idx val="13"/>
            <c:invertIfNegative val="0"/>
            <c:bubble3D val="0"/>
            <c:extLst>
              <c:ext xmlns:c16="http://schemas.microsoft.com/office/drawing/2014/chart" uri="{C3380CC4-5D6E-409C-BE32-E72D297353CC}">
                <c16:uniqueId val="{0000000D-29A1-40BF-A6D0-112A22222A66}"/>
              </c:ext>
            </c:extLst>
          </c:dPt>
          <c:dPt>
            <c:idx val="14"/>
            <c:invertIfNegative val="0"/>
            <c:bubble3D val="0"/>
            <c:extLst>
              <c:ext xmlns:c16="http://schemas.microsoft.com/office/drawing/2014/chart" uri="{C3380CC4-5D6E-409C-BE32-E72D297353CC}">
                <c16:uniqueId val="{0000000E-29A1-40BF-A6D0-112A22222A66}"/>
              </c:ext>
            </c:extLst>
          </c:dPt>
          <c:dPt>
            <c:idx val="15"/>
            <c:invertIfNegative val="0"/>
            <c:bubble3D val="0"/>
            <c:extLst>
              <c:ext xmlns:c16="http://schemas.microsoft.com/office/drawing/2014/chart" uri="{C3380CC4-5D6E-409C-BE32-E72D297353CC}">
                <c16:uniqueId val="{0000000F-29A1-40BF-A6D0-112A22222A66}"/>
              </c:ext>
            </c:extLst>
          </c:dPt>
          <c:dPt>
            <c:idx val="16"/>
            <c:invertIfNegative val="0"/>
            <c:bubble3D val="0"/>
            <c:extLst>
              <c:ext xmlns:c16="http://schemas.microsoft.com/office/drawing/2014/chart" uri="{C3380CC4-5D6E-409C-BE32-E72D297353CC}">
                <c16:uniqueId val="{00000010-29A1-40BF-A6D0-112A22222A66}"/>
              </c:ext>
            </c:extLst>
          </c:dPt>
          <c:dPt>
            <c:idx val="17"/>
            <c:invertIfNegative val="0"/>
            <c:bubble3D val="0"/>
            <c:extLst>
              <c:ext xmlns:c16="http://schemas.microsoft.com/office/drawing/2014/chart" uri="{C3380CC4-5D6E-409C-BE32-E72D297353CC}">
                <c16:uniqueId val="{00000011-29A1-40BF-A6D0-112A22222A66}"/>
              </c:ext>
            </c:extLst>
          </c:dPt>
          <c:dPt>
            <c:idx val="18"/>
            <c:invertIfNegative val="0"/>
            <c:bubble3D val="0"/>
            <c:extLst>
              <c:ext xmlns:c16="http://schemas.microsoft.com/office/drawing/2014/chart" uri="{C3380CC4-5D6E-409C-BE32-E72D297353CC}">
                <c16:uniqueId val="{00000012-29A1-40BF-A6D0-112A22222A66}"/>
              </c:ext>
            </c:extLst>
          </c:dPt>
          <c:dPt>
            <c:idx val="19"/>
            <c:invertIfNegative val="0"/>
            <c:bubble3D val="0"/>
            <c:extLst>
              <c:ext xmlns:c16="http://schemas.microsoft.com/office/drawing/2014/chart" uri="{C3380CC4-5D6E-409C-BE32-E72D297353CC}">
                <c16:uniqueId val="{00000013-29A1-40BF-A6D0-112A22222A66}"/>
              </c:ext>
            </c:extLst>
          </c:dPt>
          <c:dPt>
            <c:idx val="20"/>
            <c:invertIfNegative val="0"/>
            <c:bubble3D val="0"/>
            <c:extLst>
              <c:ext xmlns:c16="http://schemas.microsoft.com/office/drawing/2014/chart" uri="{C3380CC4-5D6E-409C-BE32-E72D297353CC}">
                <c16:uniqueId val="{00000014-29A1-40BF-A6D0-112A22222A66}"/>
              </c:ext>
            </c:extLst>
          </c:dPt>
          <c:dPt>
            <c:idx val="21"/>
            <c:invertIfNegative val="0"/>
            <c:bubble3D val="0"/>
            <c:extLst>
              <c:ext xmlns:c16="http://schemas.microsoft.com/office/drawing/2014/chart" uri="{C3380CC4-5D6E-409C-BE32-E72D297353CC}">
                <c16:uniqueId val="{00000015-29A1-40BF-A6D0-112A22222A66}"/>
              </c:ext>
            </c:extLst>
          </c:dPt>
          <c:dPt>
            <c:idx val="22"/>
            <c:invertIfNegative val="0"/>
            <c:bubble3D val="0"/>
            <c:extLst>
              <c:ext xmlns:c16="http://schemas.microsoft.com/office/drawing/2014/chart" uri="{C3380CC4-5D6E-409C-BE32-E72D297353CC}">
                <c16:uniqueId val="{00000016-29A1-40BF-A6D0-112A22222A66}"/>
              </c:ext>
            </c:extLst>
          </c:dPt>
          <c:dPt>
            <c:idx val="23"/>
            <c:invertIfNegative val="0"/>
            <c:bubble3D val="0"/>
            <c:extLst>
              <c:ext xmlns:c16="http://schemas.microsoft.com/office/drawing/2014/chart" uri="{C3380CC4-5D6E-409C-BE32-E72D297353CC}">
                <c16:uniqueId val="{00000017-29A1-40BF-A6D0-112A22222A66}"/>
              </c:ext>
            </c:extLst>
          </c:dPt>
          <c:dPt>
            <c:idx val="24"/>
            <c:invertIfNegative val="0"/>
            <c:bubble3D val="0"/>
            <c:extLst>
              <c:ext xmlns:c16="http://schemas.microsoft.com/office/drawing/2014/chart" uri="{C3380CC4-5D6E-409C-BE32-E72D297353CC}">
                <c16:uniqueId val="{00000018-29A1-40BF-A6D0-112A22222A66}"/>
              </c:ext>
            </c:extLst>
          </c:dPt>
          <c:dPt>
            <c:idx val="25"/>
            <c:invertIfNegative val="0"/>
            <c:bubble3D val="0"/>
            <c:extLst>
              <c:ext xmlns:c16="http://schemas.microsoft.com/office/drawing/2014/chart" uri="{C3380CC4-5D6E-409C-BE32-E72D297353CC}">
                <c16:uniqueId val="{00000019-29A1-40BF-A6D0-112A22222A66}"/>
              </c:ext>
            </c:extLst>
          </c:dPt>
          <c:dPt>
            <c:idx val="26"/>
            <c:invertIfNegative val="0"/>
            <c:bubble3D val="0"/>
            <c:extLst>
              <c:ext xmlns:c16="http://schemas.microsoft.com/office/drawing/2014/chart" uri="{C3380CC4-5D6E-409C-BE32-E72D297353CC}">
                <c16:uniqueId val="{0000001A-29A1-40BF-A6D0-112A22222A66}"/>
              </c:ext>
            </c:extLst>
          </c:dPt>
          <c:dPt>
            <c:idx val="27"/>
            <c:invertIfNegative val="0"/>
            <c:bubble3D val="0"/>
            <c:extLst>
              <c:ext xmlns:c16="http://schemas.microsoft.com/office/drawing/2014/chart" uri="{C3380CC4-5D6E-409C-BE32-E72D297353CC}">
                <c16:uniqueId val="{0000001B-29A1-40BF-A6D0-112A22222A66}"/>
              </c:ext>
            </c:extLst>
          </c:dPt>
          <c:dPt>
            <c:idx val="28"/>
            <c:invertIfNegative val="0"/>
            <c:bubble3D val="0"/>
            <c:spPr>
              <a:solidFill>
                <a:srgbClr val="FBBB27"/>
              </a:solidFill>
            </c:spPr>
            <c:extLst>
              <c:ext xmlns:c16="http://schemas.microsoft.com/office/drawing/2014/chart" uri="{C3380CC4-5D6E-409C-BE32-E72D297353CC}">
                <c16:uniqueId val="{0000001D-29A1-40BF-A6D0-112A22222A66}"/>
              </c:ext>
            </c:extLst>
          </c:dPt>
          <c:dPt>
            <c:idx val="29"/>
            <c:invertIfNegative val="0"/>
            <c:bubble3D val="0"/>
            <c:extLst>
              <c:ext xmlns:c16="http://schemas.microsoft.com/office/drawing/2014/chart" uri="{C3380CC4-5D6E-409C-BE32-E72D297353CC}">
                <c16:uniqueId val="{0000001E-29A1-40BF-A6D0-112A22222A66}"/>
              </c:ext>
            </c:extLst>
          </c:dPt>
          <c:dPt>
            <c:idx val="30"/>
            <c:invertIfNegative val="0"/>
            <c:bubble3D val="0"/>
            <c:extLst>
              <c:ext xmlns:c16="http://schemas.microsoft.com/office/drawing/2014/chart" uri="{C3380CC4-5D6E-409C-BE32-E72D297353CC}">
                <c16:uniqueId val="{0000001F-29A1-40BF-A6D0-112A22222A66}"/>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'F98'!$A$10:$A$40</c:f>
              <c:strCache>
                <c:ptCount val="31"/>
                <c:pt idx="0">
                  <c:v>Baja California</c:v>
                </c:pt>
                <c:pt idx="1">
                  <c:v>Baja California Sur</c:v>
                </c:pt>
                <c:pt idx="2">
                  <c:v>Campeche</c:v>
                </c:pt>
                <c:pt idx="3">
                  <c:v>Chiapas</c:v>
                </c:pt>
                <c:pt idx="4">
                  <c:v>Durango</c:v>
                </c:pt>
                <c:pt idx="5">
                  <c:v>Guerrero</c:v>
                </c:pt>
                <c:pt idx="6">
                  <c:v>Morelos</c:v>
                </c:pt>
                <c:pt idx="7">
                  <c:v>Nayarit</c:v>
                </c:pt>
                <c:pt idx="8">
                  <c:v>Tabasco</c:v>
                </c:pt>
                <c:pt idx="9">
                  <c:v>Veracruz</c:v>
                </c:pt>
                <c:pt idx="10">
                  <c:v>Coahuila</c:v>
                </c:pt>
                <c:pt idx="11">
                  <c:v>Nuevo León</c:v>
                </c:pt>
                <c:pt idx="12">
                  <c:v>Tamaulipas</c:v>
                </c:pt>
                <c:pt idx="13">
                  <c:v>Quintana Roo</c:v>
                </c:pt>
                <c:pt idx="14">
                  <c:v>Sonora</c:v>
                </c:pt>
                <c:pt idx="15">
                  <c:v>Colima</c:v>
                </c:pt>
                <c:pt idx="16">
                  <c:v>Chihuahua</c:v>
                </c:pt>
                <c:pt idx="17">
                  <c:v>Oaxaca</c:v>
                </c:pt>
                <c:pt idx="18">
                  <c:v>Puebla</c:v>
                </c:pt>
                <c:pt idx="19">
                  <c:v>Tlaxcala</c:v>
                </c:pt>
                <c:pt idx="20">
                  <c:v>Yucatán</c:v>
                </c:pt>
                <c:pt idx="21">
                  <c:v>Hidalgo</c:v>
                </c:pt>
                <c:pt idx="22">
                  <c:v>San Luis Potosí</c:v>
                </c:pt>
                <c:pt idx="23">
                  <c:v>Sinaloa</c:v>
                </c:pt>
                <c:pt idx="24">
                  <c:v>Zacatecas</c:v>
                </c:pt>
                <c:pt idx="25">
                  <c:v>Michoacán</c:v>
                </c:pt>
                <c:pt idx="26">
                  <c:v>Guanajuato</c:v>
                </c:pt>
                <c:pt idx="27">
                  <c:v>Querétaro</c:v>
                </c:pt>
                <c:pt idx="28">
                  <c:v>Jalisco</c:v>
                </c:pt>
                <c:pt idx="29">
                  <c:v>Estado de México</c:v>
                </c:pt>
                <c:pt idx="30">
                  <c:v>Aguascalientes</c:v>
                </c:pt>
              </c:strCache>
            </c:strRef>
          </c:cat>
          <c:val>
            <c:numRef>
              <c:f>'F98'!$B$10:$B$40</c:f>
              <c:numCache>
                <c:formatCode>General</c:formatCode>
                <c:ptCount val="31"/>
                <c:pt idx="0">
                  <c:v>0</c:v>
                </c:pt>
                <c:pt idx="1">
                  <c:v>0</c:v>
                </c:pt>
                <c:pt idx="2">
                  <c:v>0</c:v>
                </c:pt>
                <c:pt idx="3">
                  <c:v>0</c:v>
                </c:pt>
                <c:pt idx="4">
                  <c:v>0</c:v>
                </c:pt>
                <c:pt idx="5">
                  <c:v>0</c:v>
                </c:pt>
                <c:pt idx="6">
                  <c:v>0</c:v>
                </c:pt>
                <c:pt idx="7">
                  <c:v>0</c:v>
                </c:pt>
                <c:pt idx="8">
                  <c:v>0</c:v>
                </c:pt>
                <c:pt idx="9">
                  <c:v>0</c:v>
                </c:pt>
                <c:pt idx="10">
                  <c:v>1</c:v>
                </c:pt>
                <c:pt idx="11">
                  <c:v>1</c:v>
                </c:pt>
                <c:pt idx="12">
                  <c:v>1</c:v>
                </c:pt>
                <c:pt idx="13">
                  <c:v>2</c:v>
                </c:pt>
                <c:pt idx="14">
                  <c:v>2</c:v>
                </c:pt>
                <c:pt idx="15">
                  <c:v>3</c:v>
                </c:pt>
                <c:pt idx="16">
                  <c:v>3</c:v>
                </c:pt>
                <c:pt idx="17">
                  <c:v>3</c:v>
                </c:pt>
                <c:pt idx="18">
                  <c:v>3</c:v>
                </c:pt>
                <c:pt idx="19">
                  <c:v>3</c:v>
                </c:pt>
                <c:pt idx="20">
                  <c:v>7</c:v>
                </c:pt>
                <c:pt idx="21">
                  <c:v>8</c:v>
                </c:pt>
                <c:pt idx="22">
                  <c:v>9</c:v>
                </c:pt>
                <c:pt idx="23">
                  <c:v>10</c:v>
                </c:pt>
                <c:pt idx="24">
                  <c:v>10</c:v>
                </c:pt>
                <c:pt idx="25">
                  <c:v>11</c:v>
                </c:pt>
                <c:pt idx="26">
                  <c:v>19</c:v>
                </c:pt>
                <c:pt idx="27">
                  <c:v>24</c:v>
                </c:pt>
                <c:pt idx="28">
                  <c:v>27</c:v>
                </c:pt>
                <c:pt idx="29">
                  <c:v>46</c:v>
                </c:pt>
                <c:pt idx="30">
                  <c:v>91</c:v>
                </c:pt>
              </c:numCache>
            </c:numRef>
          </c:val>
          <c:extLst>
            <c:ext xmlns:c16="http://schemas.microsoft.com/office/drawing/2014/chart" uri="{C3380CC4-5D6E-409C-BE32-E72D297353CC}">
              <c16:uniqueId val="{00000020-29A1-40BF-A6D0-112A22222A66}"/>
            </c:ext>
          </c:extLst>
        </c:ser>
        <c:dLbls>
          <c:showLegendKey val="0"/>
          <c:showVal val="0"/>
          <c:showCatName val="0"/>
          <c:showSerName val="0"/>
          <c:showPercent val="0"/>
          <c:showBubbleSize val="0"/>
        </c:dLbls>
        <c:gapWidth val="150"/>
        <c:axId val="188629376"/>
        <c:axId val="188630912"/>
      </c:barChart>
      <c:catAx>
        <c:axId val="18862937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88630912"/>
        <c:crosses val="autoZero"/>
        <c:auto val="1"/>
        <c:lblAlgn val="ctr"/>
        <c:lblOffset val="100"/>
        <c:noMultiLvlLbl val="0"/>
      </c:catAx>
      <c:valAx>
        <c:axId val="188630912"/>
        <c:scaling>
          <c:orientation val="minMax"/>
        </c:scaling>
        <c:delete val="1"/>
        <c:axPos val="b"/>
        <c:numFmt formatCode="General" sourceLinked="1"/>
        <c:majorTickMark val="out"/>
        <c:minorTickMark val="none"/>
        <c:tickLblPos val="nextTo"/>
        <c:crossAx val="18862937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'F99'!$B$9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9EC9-456C-BC25-3AC77FB99EAA}"/>
              </c:ext>
            </c:extLst>
          </c:dPt>
          <c:dPt>
            <c:idx val="1"/>
            <c:invertIfNegative val="0"/>
            <c:bubble3D val="0"/>
            <c:extLst>
              <c:ext xmlns:c16="http://schemas.microsoft.com/office/drawing/2014/chart" uri="{C3380CC4-5D6E-409C-BE32-E72D297353CC}">
                <c16:uniqueId val="{00000001-9EC9-456C-BC25-3AC77FB99EAA}"/>
              </c:ext>
            </c:extLst>
          </c:dPt>
          <c:dPt>
            <c:idx val="2"/>
            <c:invertIfNegative val="0"/>
            <c:bubble3D val="0"/>
            <c:extLst>
              <c:ext xmlns:c16="http://schemas.microsoft.com/office/drawing/2014/chart" uri="{C3380CC4-5D6E-409C-BE32-E72D297353CC}">
                <c16:uniqueId val="{00000002-9EC9-456C-BC25-3AC77FB99EAA}"/>
              </c:ext>
            </c:extLst>
          </c:dPt>
          <c:dPt>
            <c:idx val="3"/>
            <c:invertIfNegative val="0"/>
            <c:bubble3D val="0"/>
            <c:extLst>
              <c:ext xmlns:c16="http://schemas.microsoft.com/office/drawing/2014/chart" uri="{C3380CC4-5D6E-409C-BE32-E72D297353CC}">
                <c16:uniqueId val="{00000003-9EC9-456C-BC25-3AC77FB99EAA}"/>
              </c:ext>
            </c:extLst>
          </c:dPt>
          <c:dPt>
            <c:idx val="4"/>
            <c:invertIfNegative val="0"/>
            <c:bubble3D val="0"/>
            <c:extLst>
              <c:ext xmlns:c16="http://schemas.microsoft.com/office/drawing/2014/chart" uri="{C3380CC4-5D6E-409C-BE32-E72D297353CC}">
                <c16:uniqueId val="{00000004-9EC9-456C-BC25-3AC77FB99EAA}"/>
              </c:ext>
            </c:extLst>
          </c:dPt>
          <c:dPt>
            <c:idx val="5"/>
            <c:invertIfNegative val="0"/>
            <c:bubble3D val="0"/>
            <c:extLst>
              <c:ext xmlns:c16="http://schemas.microsoft.com/office/drawing/2014/chart" uri="{C3380CC4-5D6E-409C-BE32-E72D297353CC}">
                <c16:uniqueId val="{00000005-9EC9-456C-BC25-3AC77FB99EAA}"/>
              </c:ext>
            </c:extLst>
          </c:dPt>
          <c:dPt>
            <c:idx val="6"/>
            <c:invertIfNegative val="0"/>
            <c:bubble3D val="0"/>
            <c:extLst>
              <c:ext xmlns:c16="http://schemas.microsoft.com/office/drawing/2014/chart" uri="{C3380CC4-5D6E-409C-BE32-E72D297353CC}">
                <c16:uniqueId val="{00000006-9EC9-456C-BC25-3AC77FB99EAA}"/>
              </c:ext>
            </c:extLst>
          </c:dPt>
          <c:dPt>
            <c:idx val="7"/>
            <c:invertIfNegative val="0"/>
            <c:bubble3D val="0"/>
            <c:extLst>
              <c:ext xmlns:c16="http://schemas.microsoft.com/office/drawing/2014/chart" uri="{C3380CC4-5D6E-409C-BE32-E72D297353CC}">
                <c16:uniqueId val="{00000007-9EC9-456C-BC25-3AC77FB99EAA}"/>
              </c:ext>
            </c:extLst>
          </c:dPt>
          <c:dPt>
            <c:idx val="8"/>
            <c:invertIfNegative val="0"/>
            <c:bubble3D val="0"/>
            <c:extLst>
              <c:ext xmlns:c16="http://schemas.microsoft.com/office/drawing/2014/chart" uri="{C3380CC4-5D6E-409C-BE32-E72D297353CC}">
                <c16:uniqueId val="{00000008-9EC9-456C-BC25-3AC77FB99EAA}"/>
              </c:ext>
            </c:extLst>
          </c:dPt>
          <c:dPt>
            <c:idx val="9"/>
            <c:invertIfNegative val="0"/>
            <c:bubble3D val="0"/>
            <c:extLst>
              <c:ext xmlns:c16="http://schemas.microsoft.com/office/drawing/2014/chart" uri="{C3380CC4-5D6E-409C-BE32-E72D297353CC}">
                <c16:uniqueId val="{00000009-9EC9-456C-BC25-3AC77FB99EAA}"/>
              </c:ext>
            </c:extLst>
          </c:dPt>
          <c:dPt>
            <c:idx val="10"/>
            <c:invertIfNegative val="0"/>
            <c:bubble3D val="0"/>
            <c:extLst>
              <c:ext xmlns:c16="http://schemas.microsoft.com/office/drawing/2014/chart" uri="{C3380CC4-5D6E-409C-BE32-E72D297353CC}">
                <c16:uniqueId val="{0000000A-9EC9-456C-BC25-3AC77FB99EAA}"/>
              </c:ext>
            </c:extLst>
          </c:dPt>
          <c:dPt>
            <c:idx val="11"/>
            <c:invertIfNegative val="0"/>
            <c:bubble3D val="0"/>
            <c:extLst>
              <c:ext xmlns:c16="http://schemas.microsoft.com/office/drawing/2014/chart" uri="{C3380CC4-5D6E-409C-BE32-E72D297353CC}">
                <c16:uniqueId val="{0000000B-9EC9-456C-BC25-3AC77FB99EAA}"/>
              </c:ext>
            </c:extLst>
          </c:dPt>
          <c:dPt>
            <c:idx val="12"/>
            <c:invertIfNegative val="0"/>
            <c:bubble3D val="0"/>
            <c:extLst>
              <c:ext xmlns:c16="http://schemas.microsoft.com/office/drawing/2014/chart" uri="{C3380CC4-5D6E-409C-BE32-E72D297353CC}">
                <c16:uniqueId val="{0000000C-9EC9-456C-BC25-3AC77FB99EAA}"/>
              </c:ext>
            </c:extLst>
          </c:dPt>
          <c:dPt>
            <c:idx val="13"/>
            <c:invertIfNegative val="0"/>
            <c:bubble3D val="0"/>
            <c:extLst>
              <c:ext xmlns:c16="http://schemas.microsoft.com/office/drawing/2014/chart" uri="{C3380CC4-5D6E-409C-BE32-E72D297353CC}">
                <c16:uniqueId val="{0000000D-9EC9-456C-BC25-3AC77FB99EAA}"/>
              </c:ext>
            </c:extLst>
          </c:dPt>
          <c:dPt>
            <c:idx val="14"/>
            <c:invertIfNegative val="0"/>
            <c:bubble3D val="0"/>
            <c:extLst>
              <c:ext xmlns:c16="http://schemas.microsoft.com/office/drawing/2014/chart" uri="{C3380CC4-5D6E-409C-BE32-E72D297353CC}">
                <c16:uniqueId val="{0000000E-9EC9-456C-BC25-3AC77FB99EAA}"/>
              </c:ext>
            </c:extLst>
          </c:dPt>
          <c:dPt>
            <c:idx val="15"/>
            <c:invertIfNegative val="0"/>
            <c:bubble3D val="0"/>
            <c:extLst>
              <c:ext xmlns:c16="http://schemas.microsoft.com/office/drawing/2014/chart" uri="{C3380CC4-5D6E-409C-BE32-E72D297353CC}">
                <c16:uniqueId val="{0000000F-9EC9-456C-BC25-3AC77FB99EAA}"/>
              </c:ext>
            </c:extLst>
          </c:dPt>
          <c:dPt>
            <c:idx val="16"/>
            <c:invertIfNegative val="0"/>
            <c:bubble3D val="0"/>
            <c:extLst>
              <c:ext xmlns:c16="http://schemas.microsoft.com/office/drawing/2014/chart" uri="{C3380CC4-5D6E-409C-BE32-E72D297353CC}">
                <c16:uniqueId val="{00000010-9EC9-456C-BC25-3AC77FB99EAA}"/>
              </c:ext>
            </c:extLst>
          </c:dPt>
          <c:dPt>
            <c:idx val="17"/>
            <c:invertIfNegative val="0"/>
            <c:bubble3D val="0"/>
            <c:extLst>
              <c:ext xmlns:c16="http://schemas.microsoft.com/office/drawing/2014/chart" uri="{C3380CC4-5D6E-409C-BE32-E72D297353CC}">
                <c16:uniqueId val="{00000011-9EC9-456C-BC25-3AC77FB99EAA}"/>
              </c:ext>
            </c:extLst>
          </c:dPt>
          <c:dPt>
            <c:idx val="18"/>
            <c:invertIfNegative val="0"/>
            <c:bubble3D val="0"/>
            <c:extLst>
              <c:ext xmlns:c16="http://schemas.microsoft.com/office/drawing/2014/chart" uri="{C3380CC4-5D6E-409C-BE32-E72D297353CC}">
                <c16:uniqueId val="{00000012-9EC9-456C-BC25-3AC77FB99EAA}"/>
              </c:ext>
            </c:extLst>
          </c:dPt>
          <c:dPt>
            <c:idx val="19"/>
            <c:invertIfNegative val="0"/>
            <c:bubble3D val="0"/>
            <c:extLst>
              <c:ext xmlns:c16="http://schemas.microsoft.com/office/drawing/2014/chart" uri="{C3380CC4-5D6E-409C-BE32-E72D297353CC}">
                <c16:uniqueId val="{00000013-9EC9-456C-BC25-3AC77FB99EAA}"/>
              </c:ext>
            </c:extLst>
          </c:dPt>
          <c:dPt>
            <c:idx val="20"/>
            <c:invertIfNegative val="0"/>
            <c:bubble3D val="0"/>
            <c:extLst>
              <c:ext xmlns:c16="http://schemas.microsoft.com/office/drawing/2014/chart" uri="{C3380CC4-5D6E-409C-BE32-E72D297353CC}">
                <c16:uniqueId val="{00000014-9EC9-456C-BC25-3AC77FB99EAA}"/>
              </c:ext>
            </c:extLst>
          </c:dPt>
          <c:dPt>
            <c:idx val="21"/>
            <c:invertIfNegative val="0"/>
            <c:bubble3D val="0"/>
            <c:extLst>
              <c:ext xmlns:c16="http://schemas.microsoft.com/office/drawing/2014/chart" uri="{C3380CC4-5D6E-409C-BE32-E72D297353CC}">
                <c16:uniqueId val="{00000015-9EC9-456C-BC25-3AC77FB99EAA}"/>
              </c:ext>
            </c:extLst>
          </c:dPt>
          <c:dPt>
            <c:idx val="22"/>
            <c:invertIfNegative val="0"/>
            <c:bubble3D val="0"/>
            <c:extLst>
              <c:ext xmlns:c16="http://schemas.microsoft.com/office/drawing/2014/chart" uri="{C3380CC4-5D6E-409C-BE32-E72D297353CC}">
                <c16:uniqueId val="{00000016-9EC9-456C-BC25-3AC77FB99EAA}"/>
              </c:ext>
            </c:extLst>
          </c:dPt>
          <c:dPt>
            <c:idx val="23"/>
            <c:invertIfNegative val="0"/>
            <c:bubble3D val="0"/>
            <c:extLst>
              <c:ext xmlns:c16="http://schemas.microsoft.com/office/drawing/2014/chart" uri="{C3380CC4-5D6E-409C-BE32-E72D297353CC}">
                <c16:uniqueId val="{00000017-9EC9-456C-BC25-3AC77FB99EAA}"/>
              </c:ext>
            </c:extLst>
          </c:dPt>
          <c:dPt>
            <c:idx val="24"/>
            <c:invertIfNegative val="0"/>
            <c:bubble3D val="0"/>
            <c:extLst>
              <c:ext xmlns:c16="http://schemas.microsoft.com/office/drawing/2014/chart" uri="{C3380CC4-5D6E-409C-BE32-E72D297353CC}">
                <c16:uniqueId val="{00000018-9EC9-456C-BC25-3AC77FB99EAA}"/>
              </c:ext>
            </c:extLst>
          </c:dPt>
          <c:dPt>
            <c:idx val="25"/>
            <c:invertIfNegative val="0"/>
            <c:bubble3D val="0"/>
            <c:extLst>
              <c:ext xmlns:c16="http://schemas.microsoft.com/office/drawing/2014/chart" uri="{C3380CC4-5D6E-409C-BE32-E72D297353CC}">
                <c16:uniqueId val="{00000019-9EC9-456C-BC25-3AC77FB99EAA}"/>
              </c:ext>
            </c:extLst>
          </c:dPt>
          <c:dPt>
            <c:idx val="26"/>
            <c:invertIfNegative val="0"/>
            <c:bubble3D val="0"/>
            <c:extLst>
              <c:ext xmlns:c16="http://schemas.microsoft.com/office/drawing/2014/chart" uri="{C3380CC4-5D6E-409C-BE32-E72D297353CC}">
                <c16:uniqueId val="{0000001A-9EC9-456C-BC25-3AC77FB99EAA}"/>
              </c:ext>
            </c:extLst>
          </c:dPt>
          <c:dPt>
            <c:idx val="27"/>
            <c:invertIfNegative val="0"/>
            <c:bubble3D val="0"/>
            <c:extLst>
              <c:ext xmlns:c16="http://schemas.microsoft.com/office/drawing/2014/chart" uri="{C3380CC4-5D6E-409C-BE32-E72D297353CC}">
                <c16:uniqueId val="{0000001B-9EC9-456C-BC25-3AC77FB99EAA}"/>
              </c:ext>
            </c:extLst>
          </c:dPt>
          <c:dPt>
            <c:idx val="28"/>
            <c:invertIfNegative val="0"/>
            <c:bubble3D val="0"/>
            <c:spPr>
              <a:solidFill>
                <a:srgbClr val="FBBB27"/>
              </a:solidFill>
            </c:spPr>
            <c:extLst>
              <c:ext xmlns:c16="http://schemas.microsoft.com/office/drawing/2014/chart" uri="{C3380CC4-5D6E-409C-BE32-E72D297353CC}">
                <c16:uniqueId val="{0000001D-9EC9-456C-BC25-3AC77FB99EAA}"/>
              </c:ext>
            </c:extLst>
          </c:dPt>
          <c:dPt>
            <c:idx val="29"/>
            <c:invertIfNegative val="0"/>
            <c:bubble3D val="0"/>
            <c:spPr>
              <a:solidFill>
                <a:srgbClr val="A6A6A6"/>
              </a:solidFill>
            </c:spPr>
            <c:extLst>
              <c:ext xmlns:c16="http://schemas.microsoft.com/office/drawing/2014/chart" uri="{C3380CC4-5D6E-409C-BE32-E72D297353CC}">
                <c16:uniqueId val="{0000001F-9EC9-456C-BC25-3AC77FB99EAA}"/>
              </c:ext>
            </c:extLst>
          </c:dPt>
          <c:dPt>
            <c:idx val="30"/>
            <c:invertIfNegative val="0"/>
            <c:bubble3D val="0"/>
            <c:extLst>
              <c:ext xmlns:c16="http://schemas.microsoft.com/office/drawing/2014/chart" uri="{C3380CC4-5D6E-409C-BE32-E72D297353CC}">
                <c16:uniqueId val="{00000020-9EC9-456C-BC25-3AC77FB99EAA}"/>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'F99'!$A$10:$A$40</c:f>
              <c:strCache>
                <c:ptCount val="31"/>
                <c:pt idx="0">
                  <c:v>Baja California Sur</c:v>
                </c:pt>
                <c:pt idx="1">
                  <c:v>Campeche</c:v>
                </c:pt>
                <c:pt idx="2">
                  <c:v>Coahuila</c:v>
                </c:pt>
                <c:pt idx="3">
                  <c:v>Chiapas</c:v>
                </c:pt>
                <c:pt idx="4">
                  <c:v>Chihuahua</c:v>
                </c:pt>
                <c:pt idx="5">
                  <c:v>Durango</c:v>
                </c:pt>
                <c:pt idx="6">
                  <c:v>Guerrero</c:v>
                </c:pt>
                <c:pt idx="7">
                  <c:v>Hidalgo</c:v>
                </c:pt>
                <c:pt idx="8">
                  <c:v>Estado de México</c:v>
                </c:pt>
                <c:pt idx="9">
                  <c:v>Nayarit</c:v>
                </c:pt>
                <c:pt idx="10">
                  <c:v>Nuevo León</c:v>
                </c:pt>
                <c:pt idx="11">
                  <c:v>Querétaro</c:v>
                </c:pt>
                <c:pt idx="12">
                  <c:v>Quintana Roo</c:v>
                </c:pt>
                <c:pt idx="13">
                  <c:v>San Luis Potosí</c:v>
                </c:pt>
                <c:pt idx="14">
                  <c:v>Tabasco</c:v>
                </c:pt>
                <c:pt idx="15">
                  <c:v>Tlaxcala</c:v>
                </c:pt>
                <c:pt idx="16">
                  <c:v>Veracruz</c:v>
                </c:pt>
                <c:pt idx="17">
                  <c:v>Yucatán</c:v>
                </c:pt>
                <c:pt idx="18">
                  <c:v>Morelos</c:v>
                </c:pt>
                <c:pt idx="19">
                  <c:v>Oaxaca</c:v>
                </c:pt>
                <c:pt idx="20">
                  <c:v>Puebla</c:v>
                </c:pt>
                <c:pt idx="21">
                  <c:v>Baja California</c:v>
                </c:pt>
                <c:pt idx="22">
                  <c:v>Sonora</c:v>
                </c:pt>
                <c:pt idx="23">
                  <c:v>Colima</c:v>
                </c:pt>
                <c:pt idx="24">
                  <c:v>Zacatecas</c:v>
                </c:pt>
                <c:pt idx="25">
                  <c:v>Sinaloa</c:v>
                </c:pt>
                <c:pt idx="26">
                  <c:v>Tamaulipas</c:v>
                </c:pt>
                <c:pt idx="27">
                  <c:v>Aguascalientes</c:v>
                </c:pt>
                <c:pt idx="28">
                  <c:v>Jalisco</c:v>
                </c:pt>
                <c:pt idx="29">
                  <c:v>Michoacán</c:v>
                </c:pt>
                <c:pt idx="30">
                  <c:v>Guanajuato</c:v>
                </c:pt>
              </c:strCache>
            </c:strRef>
          </c:cat>
          <c:val>
            <c:numRef>
              <c:f>'F99'!$B$10:$B$40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1</c:v>
                </c:pt>
                <c:pt idx="21">
                  <c:v>2</c:v>
                </c:pt>
                <c:pt idx="22">
                  <c:v>2</c:v>
                </c:pt>
                <c:pt idx="23">
                  <c:v>3</c:v>
                </c:pt>
                <c:pt idx="24">
                  <c:v>3</c:v>
                </c:pt>
                <c:pt idx="25">
                  <c:v>6</c:v>
                </c:pt>
                <c:pt idx="26">
                  <c:v>6</c:v>
                </c:pt>
                <c:pt idx="27">
                  <c:v>7</c:v>
                </c:pt>
                <c:pt idx="28">
                  <c:v>9</c:v>
                </c:pt>
                <c:pt idx="29">
                  <c:v>15</c:v>
                </c:pt>
                <c:pt idx="30">
                  <c:v>23</c:v>
                </c:pt>
              </c:numCache>
            </c:numRef>
          </c:val>
          <c:extLst>
            <c:ext xmlns:c16="http://schemas.microsoft.com/office/drawing/2014/chart" uri="{C3380CC4-5D6E-409C-BE32-E72D297353CC}">
              <c16:uniqueId val="{00000021-9EC9-456C-BC25-3AC77FB99EAA}"/>
            </c:ext>
          </c:extLst>
        </c:ser>
        <c:dLbls>
          <c:showLegendKey val="0"/>
          <c:showVal val="0"/>
          <c:showCatName val="0"/>
          <c:showSerName val="0"/>
          <c:showPercent val="0"/>
          <c:showBubbleSize val="0"/>
        </c:dLbls>
        <c:gapWidth val="150"/>
        <c:axId val="188731392"/>
        <c:axId val="188732928"/>
      </c:barChart>
      <c:catAx>
        <c:axId val="18873139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88732928"/>
        <c:crosses val="autoZero"/>
        <c:auto val="1"/>
        <c:lblAlgn val="ctr"/>
        <c:lblOffset val="100"/>
        <c:noMultiLvlLbl val="0"/>
      </c:catAx>
      <c:valAx>
        <c:axId val="188732928"/>
        <c:scaling>
          <c:orientation val="minMax"/>
        </c:scaling>
        <c:delete val="1"/>
        <c:axPos val="b"/>
        <c:numFmt formatCode="General" sourceLinked="1"/>
        <c:majorTickMark val="out"/>
        <c:minorTickMark val="none"/>
        <c:tickLblPos val="nextTo"/>
        <c:crossAx val="18873139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'F100-1'!$J$22</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8A3A-4D28-A856-87E223F9A22B}"/>
              </c:ext>
            </c:extLst>
          </c:dPt>
          <c:dPt>
            <c:idx val="13"/>
            <c:invertIfNegative val="0"/>
            <c:bubble3D val="0"/>
            <c:extLst>
              <c:ext xmlns:c16="http://schemas.microsoft.com/office/drawing/2014/chart" uri="{C3380CC4-5D6E-409C-BE32-E72D297353CC}">
                <c16:uniqueId val="{00000001-8A3A-4D28-A856-87E223F9A22B}"/>
              </c:ext>
            </c:extLst>
          </c:dPt>
          <c:dPt>
            <c:idx val="14"/>
            <c:invertIfNegative val="0"/>
            <c:bubble3D val="0"/>
            <c:extLst>
              <c:ext xmlns:c16="http://schemas.microsoft.com/office/drawing/2014/chart" uri="{C3380CC4-5D6E-409C-BE32-E72D297353CC}">
                <c16:uniqueId val="{00000002-8A3A-4D28-A856-87E223F9A22B}"/>
              </c:ext>
            </c:extLst>
          </c:dPt>
          <c:dPt>
            <c:idx val="15"/>
            <c:invertIfNegative val="0"/>
            <c:bubble3D val="0"/>
            <c:extLst>
              <c:ext xmlns:c16="http://schemas.microsoft.com/office/drawing/2014/chart" uri="{C3380CC4-5D6E-409C-BE32-E72D297353CC}">
                <c16:uniqueId val="{00000003-8A3A-4D28-A856-87E223F9A22B}"/>
              </c:ext>
            </c:extLst>
          </c:dPt>
          <c:dPt>
            <c:idx val="16"/>
            <c:invertIfNegative val="0"/>
            <c:bubble3D val="0"/>
            <c:extLst>
              <c:ext xmlns:c16="http://schemas.microsoft.com/office/drawing/2014/chart" uri="{C3380CC4-5D6E-409C-BE32-E72D297353CC}">
                <c16:uniqueId val="{00000004-8A3A-4D28-A856-87E223F9A22B}"/>
              </c:ext>
            </c:extLst>
          </c:dPt>
          <c:dPt>
            <c:idx val="17"/>
            <c:invertIfNegative val="0"/>
            <c:bubble3D val="0"/>
            <c:extLst>
              <c:ext xmlns:c16="http://schemas.microsoft.com/office/drawing/2014/chart" uri="{C3380CC4-5D6E-409C-BE32-E72D297353CC}">
                <c16:uniqueId val="{00000005-8A3A-4D28-A856-87E223F9A22B}"/>
              </c:ext>
            </c:extLst>
          </c:dPt>
          <c:dPt>
            <c:idx val="18"/>
            <c:invertIfNegative val="0"/>
            <c:bubble3D val="0"/>
            <c:extLst>
              <c:ext xmlns:c16="http://schemas.microsoft.com/office/drawing/2014/chart" uri="{C3380CC4-5D6E-409C-BE32-E72D297353CC}">
                <c16:uniqueId val="{00000006-8A3A-4D28-A856-87E223F9A22B}"/>
              </c:ext>
            </c:extLst>
          </c:dPt>
          <c:dPt>
            <c:idx val="19"/>
            <c:invertIfNegative val="0"/>
            <c:bubble3D val="0"/>
            <c:extLst>
              <c:ext xmlns:c16="http://schemas.microsoft.com/office/drawing/2014/chart" uri="{C3380CC4-5D6E-409C-BE32-E72D297353CC}">
                <c16:uniqueId val="{00000007-8A3A-4D28-A856-87E223F9A22B}"/>
              </c:ext>
            </c:extLst>
          </c:dPt>
          <c:dPt>
            <c:idx val="20"/>
            <c:invertIfNegative val="0"/>
            <c:bubble3D val="0"/>
            <c:extLst>
              <c:ext xmlns:c16="http://schemas.microsoft.com/office/drawing/2014/chart" uri="{C3380CC4-5D6E-409C-BE32-E72D297353CC}">
                <c16:uniqueId val="{00000008-8A3A-4D28-A856-87E223F9A22B}"/>
              </c:ext>
            </c:extLst>
          </c:dPt>
          <c:dPt>
            <c:idx val="21"/>
            <c:invertIfNegative val="0"/>
            <c:bubble3D val="0"/>
            <c:extLst>
              <c:ext xmlns:c16="http://schemas.microsoft.com/office/drawing/2014/chart" uri="{C3380CC4-5D6E-409C-BE32-E72D297353CC}">
                <c16:uniqueId val="{00000009-8A3A-4D28-A856-87E223F9A22B}"/>
              </c:ext>
            </c:extLst>
          </c:dPt>
          <c:dPt>
            <c:idx val="22"/>
            <c:invertIfNegative val="0"/>
            <c:bubble3D val="0"/>
            <c:extLst>
              <c:ext xmlns:c16="http://schemas.microsoft.com/office/drawing/2014/chart" uri="{C3380CC4-5D6E-409C-BE32-E72D297353CC}">
                <c16:uniqueId val="{0000000B-8A3A-4D28-A856-87E223F9A22B}"/>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'F100-1'!$G$23:$H$46</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2017 - 2018</c:v>
                  </c:pt>
                  <c:pt idx="12">
                    <c:v>2018 - 2019</c:v>
                  </c:pt>
                </c:lvl>
              </c:multiLvlStrCache>
            </c:multiLvlStrRef>
          </c:cat>
          <c:val>
            <c:numRef>
              <c:f>'F100-1'!$J$23:$J$46</c:f>
              <c:numCache>
                <c:formatCode>0.0%</c:formatCode>
                <c:ptCount val="24"/>
                <c:pt idx="0">
                  <c:v>3.43723907598108E-2</c:v>
                </c:pt>
                <c:pt idx="1">
                  <c:v>0.16418722786647311</c:v>
                </c:pt>
                <c:pt idx="2">
                  <c:v>-6.0515278609946099E-2</c:v>
                </c:pt>
                <c:pt idx="3">
                  <c:v>0.35261936339522548</c:v>
                </c:pt>
                <c:pt idx="4">
                  <c:v>8.5543674489654276E-2</c:v>
                </c:pt>
                <c:pt idx="5">
                  <c:v>0.21594982078853042</c:v>
                </c:pt>
                <c:pt idx="6">
                  <c:v>0.14645379183297513</c:v>
                </c:pt>
                <c:pt idx="7">
                  <c:v>0.24854160270187298</c:v>
                </c:pt>
                <c:pt idx="8">
                  <c:v>0.17117647058823526</c:v>
                </c:pt>
                <c:pt idx="9">
                  <c:v>0.21284251314696934</c:v>
                </c:pt>
                <c:pt idx="10">
                  <c:v>6.6054542962861396E-2</c:v>
                </c:pt>
                <c:pt idx="11">
                  <c:v>0.1858022455632018</c:v>
                </c:pt>
                <c:pt idx="12">
                  <c:v>0.17825911475850931</c:v>
                </c:pt>
                <c:pt idx="13">
                  <c:v>0.17032881408757983</c:v>
                </c:pt>
                <c:pt idx="14">
                  <c:v>0.203125</c:v>
                </c:pt>
                <c:pt idx="15">
                  <c:v>-5.8830739061159432E-2</c:v>
                </c:pt>
                <c:pt idx="16">
                  <c:v>0.14276576691825515</c:v>
                </c:pt>
                <c:pt idx="17">
                  <c:v>9.6782117415868285E-2</c:v>
                </c:pt>
                <c:pt idx="18">
                  <c:v>0.19349223352972689</c:v>
                </c:pt>
                <c:pt idx="19">
                  <c:v>0.12910365178900784</c:v>
                </c:pt>
                <c:pt idx="20">
                  <c:v>5.097940733299855E-2</c:v>
                </c:pt>
                <c:pt idx="21">
                  <c:v>6.5038795070744282E-3</c:v>
                </c:pt>
                <c:pt idx="22">
                  <c:v>0.14192055534130343</c:v>
                </c:pt>
                <c:pt idx="23">
                  <c:v>-6.4141722663408895E-3</c:v>
                </c:pt>
              </c:numCache>
            </c:numRef>
          </c:val>
          <c:extLst>
            <c:ext xmlns:c16="http://schemas.microsoft.com/office/drawing/2014/chart" uri="{C3380CC4-5D6E-409C-BE32-E72D297353CC}">
              <c16:uniqueId val="{0000000C-8A3A-4D28-A856-87E223F9A22B}"/>
            </c:ext>
          </c:extLst>
        </c:ser>
        <c:dLbls>
          <c:showLegendKey val="0"/>
          <c:showVal val="0"/>
          <c:showCatName val="0"/>
          <c:showSerName val="0"/>
          <c:showPercent val="0"/>
          <c:showBubbleSize val="0"/>
        </c:dLbls>
        <c:gapWidth val="150"/>
        <c:axId val="188795904"/>
        <c:axId val="188801792"/>
      </c:barChart>
      <c:catAx>
        <c:axId val="18879590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88801792"/>
        <c:crosses val="autoZero"/>
        <c:auto val="1"/>
        <c:lblAlgn val="ctr"/>
        <c:lblOffset val="100"/>
        <c:noMultiLvlLbl val="0"/>
      </c:catAx>
      <c:valAx>
        <c:axId val="188801792"/>
        <c:scaling>
          <c:orientation val="minMax"/>
        </c:scaling>
        <c:delete val="1"/>
        <c:axPos val="l"/>
        <c:numFmt formatCode="0.0%" sourceLinked="1"/>
        <c:majorTickMark val="none"/>
        <c:minorTickMark val="none"/>
        <c:tickLblPos val="nextTo"/>
        <c:crossAx val="18879590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42191163604549431"/>
          <c:y val="2.7072753227946188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'F100-2'!$J$23</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3B10-4081-928B-E69CA01829CC}"/>
              </c:ext>
            </c:extLst>
          </c:dPt>
          <c:dPt>
            <c:idx val="14"/>
            <c:invertIfNegative val="0"/>
            <c:bubble3D val="0"/>
            <c:extLst>
              <c:ext xmlns:c16="http://schemas.microsoft.com/office/drawing/2014/chart" uri="{C3380CC4-5D6E-409C-BE32-E72D297353CC}">
                <c16:uniqueId val="{00000001-3B10-4081-928B-E69CA01829CC}"/>
              </c:ext>
            </c:extLst>
          </c:dPt>
          <c:dPt>
            <c:idx val="15"/>
            <c:invertIfNegative val="0"/>
            <c:bubble3D val="0"/>
            <c:extLst>
              <c:ext xmlns:c16="http://schemas.microsoft.com/office/drawing/2014/chart" uri="{C3380CC4-5D6E-409C-BE32-E72D297353CC}">
                <c16:uniqueId val="{00000002-3B10-4081-928B-E69CA01829CC}"/>
              </c:ext>
            </c:extLst>
          </c:dPt>
          <c:dPt>
            <c:idx val="16"/>
            <c:invertIfNegative val="0"/>
            <c:bubble3D val="0"/>
            <c:extLst>
              <c:ext xmlns:c16="http://schemas.microsoft.com/office/drawing/2014/chart" uri="{C3380CC4-5D6E-409C-BE32-E72D297353CC}">
                <c16:uniqueId val="{00000003-3B10-4081-928B-E69CA01829CC}"/>
              </c:ext>
            </c:extLst>
          </c:dPt>
          <c:dPt>
            <c:idx val="17"/>
            <c:invertIfNegative val="0"/>
            <c:bubble3D val="0"/>
            <c:extLst>
              <c:ext xmlns:c16="http://schemas.microsoft.com/office/drawing/2014/chart" uri="{C3380CC4-5D6E-409C-BE32-E72D297353CC}">
                <c16:uniqueId val="{00000004-3B10-4081-928B-E69CA01829CC}"/>
              </c:ext>
            </c:extLst>
          </c:dPt>
          <c:dPt>
            <c:idx val="18"/>
            <c:invertIfNegative val="0"/>
            <c:bubble3D val="0"/>
            <c:extLst>
              <c:ext xmlns:c16="http://schemas.microsoft.com/office/drawing/2014/chart" uri="{C3380CC4-5D6E-409C-BE32-E72D297353CC}">
                <c16:uniqueId val="{00000005-3B10-4081-928B-E69CA01829CC}"/>
              </c:ext>
            </c:extLst>
          </c:dPt>
          <c:dPt>
            <c:idx val="22"/>
            <c:invertIfNegative val="0"/>
            <c:bubble3D val="0"/>
            <c:extLst>
              <c:ext xmlns:c16="http://schemas.microsoft.com/office/drawing/2014/chart" uri="{C3380CC4-5D6E-409C-BE32-E72D297353CC}">
                <c16:uniqueId val="{00000007-3B10-4081-928B-E69CA01829CC}"/>
              </c:ext>
            </c:extLst>
          </c:dPt>
          <c:dLbls>
            <c:dLbl>
              <c:idx val="6"/>
              <c:layout>
                <c:manualLayout>
                  <c:x val="5.9912161920094089E-17"/>
                  <c:y val="2.707275322794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10-4081-928B-E69CA01829CC}"/>
                </c:ext>
              </c:extLst>
            </c:dLbl>
            <c:dLbl>
              <c:idx val="7"/>
              <c:layout>
                <c:manualLayout>
                  <c:x val="-5.9912161920094089E-17"/>
                  <c:y val="1.8048502151964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10-4081-928B-E69CA01829CC}"/>
                </c:ext>
              </c:extLst>
            </c:dLbl>
            <c:dLbl>
              <c:idx val="12"/>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0-4081-928B-E69CA01829CC}"/>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'F100-2'!$G$24:$H$47</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2017 - 2018</c:v>
                  </c:pt>
                  <c:pt idx="12">
                    <c:v>2018-2019</c:v>
                  </c:pt>
                </c:lvl>
              </c:multiLvlStrCache>
            </c:multiLvlStrRef>
          </c:cat>
          <c:val>
            <c:numRef>
              <c:f>'F100-2'!$J$24:$J$47</c:f>
              <c:numCache>
                <c:formatCode>0.0%</c:formatCode>
                <c:ptCount val="24"/>
                <c:pt idx="0">
                  <c:v>7.6923076923076872E-2</c:v>
                </c:pt>
                <c:pt idx="1">
                  <c:v>-0.15384615384615385</c:v>
                </c:pt>
                <c:pt idx="2">
                  <c:v>0.30000000000000004</c:v>
                </c:pt>
                <c:pt idx="3">
                  <c:v>0.39999999999999991</c:v>
                </c:pt>
                <c:pt idx="4">
                  <c:v>0.36363636363636354</c:v>
                </c:pt>
                <c:pt idx="5">
                  <c:v>0</c:v>
                </c:pt>
                <c:pt idx="6">
                  <c:v>-0.4</c:v>
                </c:pt>
                <c:pt idx="7">
                  <c:v>-0.4375</c:v>
                </c:pt>
                <c:pt idx="8">
                  <c:v>-0.33333333333333337</c:v>
                </c:pt>
                <c:pt idx="9">
                  <c:v>-0.30769230769230771</c:v>
                </c:pt>
                <c:pt idx="10">
                  <c:v>-0.16666666666666663</c:v>
                </c:pt>
                <c:pt idx="11">
                  <c:v>-9.9999999999999978E-2</c:v>
                </c:pt>
                <c:pt idx="12">
                  <c:v>-0.1428571428571429</c:v>
                </c:pt>
                <c:pt idx="13">
                  <c:v>0</c:v>
                </c:pt>
                <c:pt idx="14">
                  <c:v>-0.38461538461538458</c:v>
                </c:pt>
                <c:pt idx="15">
                  <c:v>-0.4285714285714286</c:v>
                </c:pt>
                <c:pt idx="16">
                  <c:v>-0.26666666666666672</c:v>
                </c:pt>
                <c:pt idx="17">
                  <c:v>-0.30769230769230771</c:v>
                </c:pt>
                <c:pt idx="18">
                  <c:v>-0.11111111111111116</c:v>
                </c:pt>
                <c:pt idx="19">
                  <c:v>0</c:v>
                </c:pt>
                <c:pt idx="20">
                  <c:v>0</c:v>
                </c:pt>
                <c:pt idx="21">
                  <c:v>0</c:v>
                </c:pt>
                <c:pt idx="22">
                  <c:v>-0.30000000000000004</c:v>
                </c:pt>
                <c:pt idx="23">
                  <c:v>-0.5</c:v>
                </c:pt>
              </c:numCache>
            </c:numRef>
          </c:val>
          <c:extLst>
            <c:ext xmlns:c16="http://schemas.microsoft.com/office/drawing/2014/chart" uri="{C3380CC4-5D6E-409C-BE32-E72D297353CC}">
              <c16:uniqueId val="{0000000A-3B10-4081-928B-E69CA01829CC}"/>
            </c:ext>
          </c:extLst>
        </c:ser>
        <c:dLbls>
          <c:showLegendKey val="0"/>
          <c:showVal val="0"/>
          <c:showCatName val="0"/>
          <c:showSerName val="0"/>
          <c:showPercent val="0"/>
          <c:showBubbleSize val="0"/>
        </c:dLbls>
        <c:gapWidth val="150"/>
        <c:axId val="189606144"/>
        <c:axId val="189612032"/>
      </c:barChart>
      <c:catAx>
        <c:axId val="18960614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89612032"/>
        <c:crosses val="autoZero"/>
        <c:auto val="1"/>
        <c:lblAlgn val="ctr"/>
        <c:lblOffset val="100"/>
        <c:noMultiLvlLbl val="0"/>
      </c:catAx>
      <c:valAx>
        <c:axId val="189612032"/>
        <c:scaling>
          <c:orientation val="minMax"/>
        </c:scaling>
        <c:delete val="1"/>
        <c:axPos val="l"/>
        <c:numFmt formatCode="0.0%" sourceLinked="1"/>
        <c:majorTickMark val="none"/>
        <c:minorTickMark val="none"/>
        <c:tickLblPos val="nextTo"/>
        <c:crossAx val="18960614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1.xml"/></Relationships>
</file>

<file path=xl/drawings/drawing1.xml><?xml version="1.0" encoding="utf-8"?>
<xdr:wsDr xmlns:xdr="http://schemas.openxmlformats.org/drawingml/2006/spreadsheetDrawing" xmlns:a="http://schemas.openxmlformats.org/drawingml/2006/main">
  <xdr:twoCellAnchor editAs="oneCell">
    <xdr:from>
      <xdr:col>0</xdr:col>
      <xdr:colOff>22412</xdr:colOff>
      <xdr:row>3</xdr:row>
      <xdr:rowOff>145676</xdr:rowOff>
    </xdr:from>
    <xdr:to>
      <xdr:col>5</xdr:col>
      <xdr:colOff>419100</xdr:colOff>
      <xdr:row>35</xdr:row>
      <xdr:rowOff>2241</xdr:rowOff>
    </xdr:to>
    <xdr:pic>
      <xdr:nvPicPr>
        <xdr:cNvPr id="3" name="Imagen 2">
          <a:extLst>
            <a:ext uri="{FF2B5EF4-FFF2-40B4-BE49-F238E27FC236}">
              <a16:creationId xmlns:a16="http://schemas.microsoft.com/office/drawing/2014/main" id="{BD808AB9-CF60-4E6D-9696-65F113AE23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649941"/>
          <a:ext cx="6134100" cy="4876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742949</xdr:colOff>
      <xdr:row>68</xdr:row>
      <xdr:rowOff>171448</xdr:rowOff>
    </xdr:from>
    <xdr:to>
      <xdr:col>14</xdr:col>
      <xdr:colOff>619349</xdr:colOff>
      <xdr:row>86</xdr:row>
      <xdr:rowOff>180448</xdr:rowOff>
    </xdr:to>
    <xdr:graphicFrame macro="">
      <xdr:nvGraphicFramePr>
        <xdr:cNvPr id="2" name="Gráfico 1">
          <a:extLst>
            <a:ext uri="{FF2B5EF4-FFF2-40B4-BE49-F238E27FC236}">
              <a16:creationId xmlns:a16="http://schemas.microsoft.com/office/drawing/2014/main" id="{81B1F09A-427B-418A-A6D1-0CD8B378C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704850</xdr:colOff>
      <xdr:row>5</xdr:row>
      <xdr:rowOff>114300</xdr:rowOff>
    </xdr:from>
    <xdr:to>
      <xdr:col>15</xdr:col>
      <xdr:colOff>676275</xdr:colOff>
      <xdr:row>38</xdr:row>
      <xdr:rowOff>133350</xdr:rowOff>
    </xdr:to>
    <xdr:graphicFrame macro="">
      <xdr:nvGraphicFramePr>
        <xdr:cNvPr id="2" name="Gráfico 1">
          <a:extLst>
            <a:ext uri="{FF2B5EF4-FFF2-40B4-BE49-F238E27FC236}">
              <a16:creationId xmlns:a16="http://schemas.microsoft.com/office/drawing/2014/main" id="{D00800BA-3671-45BF-A1E7-159D26671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342900</xdr:colOff>
      <xdr:row>6</xdr:row>
      <xdr:rowOff>66675</xdr:rowOff>
    </xdr:from>
    <xdr:to>
      <xdr:col>16</xdr:col>
      <xdr:colOff>215475</xdr:colOff>
      <xdr:row>34</xdr:row>
      <xdr:rowOff>132675</xdr:rowOff>
    </xdr:to>
    <xdr:graphicFrame macro="">
      <xdr:nvGraphicFramePr>
        <xdr:cNvPr id="2" name="Gráfico 1">
          <a:extLst>
            <a:ext uri="{FF2B5EF4-FFF2-40B4-BE49-F238E27FC236}">
              <a16:creationId xmlns:a16="http://schemas.microsoft.com/office/drawing/2014/main" id="{E070C1AB-A726-405B-AF97-F36E4B8A4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619125</xdr:colOff>
      <xdr:row>4</xdr:row>
      <xdr:rowOff>142875</xdr:rowOff>
    </xdr:from>
    <xdr:to>
      <xdr:col>11</xdr:col>
      <xdr:colOff>619125</xdr:colOff>
      <xdr:row>21</xdr:row>
      <xdr:rowOff>133350</xdr:rowOff>
    </xdr:to>
    <xdr:graphicFrame macro="">
      <xdr:nvGraphicFramePr>
        <xdr:cNvPr id="2" name="Gráfico 1">
          <a:extLst>
            <a:ext uri="{FF2B5EF4-FFF2-40B4-BE49-F238E27FC236}">
              <a16:creationId xmlns:a16="http://schemas.microsoft.com/office/drawing/2014/main" id="{D004CF96-7CC5-47CF-B093-E533F8B742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523875</xdr:colOff>
      <xdr:row>5</xdr:row>
      <xdr:rowOff>152400</xdr:rowOff>
    </xdr:from>
    <xdr:to>
      <xdr:col>14</xdr:col>
      <xdr:colOff>123825</xdr:colOff>
      <xdr:row>22</xdr:row>
      <xdr:rowOff>76200</xdr:rowOff>
    </xdr:to>
    <xdr:graphicFrame macro="">
      <xdr:nvGraphicFramePr>
        <xdr:cNvPr id="3" name="Gráfico 2">
          <a:extLst>
            <a:ext uri="{FF2B5EF4-FFF2-40B4-BE49-F238E27FC236}">
              <a16:creationId xmlns:a16="http://schemas.microsoft.com/office/drawing/2014/main" id="{3E12BB55-3EF1-4139-B73D-771EA5D4DA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390525</xdr:colOff>
      <xdr:row>5</xdr:row>
      <xdr:rowOff>28575</xdr:rowOff>
    </xdr:from>
    <xdr:to>
      <xdr:col>11</xdr:col>
      <xdr:colOff>390525</xdr:colOff>
      <xdr:row>22</xdr:row>
      <xdr:rowOff>19050</xdr:rowOff>
    </xdr:to>
    <xdr:graphicFrame macro="">
      <xdr:nvGraphicFramePr>
        <xdr:cNvPr id="2" name="Gráfico 1">
          <a:extLst>
            <a:ext uri="{FF2B5EF4-FFF2-40B4-BE49-F238E27FC236}">
              <a16:creationId xmlns:a16="http://schemas.microsoft.com/office/drawing/2014/main" id="{07FE8ADB-2E3C-4DD7-ACF9-3E87F89B0F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238123</xdr:colOff>
      <xdr:row>5</xdr:row>
      <xdr:rowOff>9525</xdr:rowOff>
    </xdr:from>
    <xdr:to>
      <xdr:col>15</xdr:col>
      <xdr:colOff>78523</xdr:colOff>
      <xdr:row>42</xdr:row>
      <xdr:rowOff>105900</xdr:rowOff>
    </xdr:to>
    <xdr:graphicFrame macro="">
      <xdr:nvGraphicFramePr>
        <xdr:cNvPr id="2" name="Gráfico 1">
          <a:extLst>
            <a:ext uri="{FF2B5EF4-FFF2-40B4-BE49-F238E27FC236}">
              <a16:creationId xmlns:a16="http://schemas.microsoft.com/office/drawing/2014/main" id="{E174FCDD-017D-4AC7-A825-0951CFE4A0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5</xdr:row>
      <xdr:rowOff>76200</xdr:rowOff>
    </xdr:from>
    <xdr:to>
      <xdr:col>9</xdr:col>
      <xdr:colOff>0</xdr:colOff>
      <xdr:row>23</xdr:row>
      <xdr:rowOff>176212</xdr:rowOff>
    </xdr:to>
    <xdr:graphicFrame macro="">
      <xdr:nvGraphicFramePr>
        <xdr:cNvPr id="2" name="Gráfico 1">
          <a:extLst>
            <a:ext uri="{FF2B5EF4-FFF2-40B4-BE49-F238E27FC236}">
              <a16:creationId xmlns:a16="http://schemas.microsoft.com/office/drawing/2014/main" id="{2A2BE520-B078-4EA4-A21F-C3330A716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1007643</xdr:colOff>
      <xdr:row>92</xdr:row>
      <xdr:rowOff>22208</xdr:rowOff>
    </xdr:from>
    <xdr:to>
      <xdr:col>9</xdr:col>
      <xdr:colOff>1257300</xdr:colOff>
      <xdr:row>115</xdr:row>
      <xdr:rowOff>114301</xdr:rowOff>
    </xdr:to>
    <xdr:graphicFrame macro="">
      <xdr:nvGraphicFramePr>
        <xdr:cNvPr id="2" name="Gráfico 1">
          <a:extLst>
            <a:ext uri="{FF2B5EF4-FFF2-40B4-BE49-F238E27FC236}">
              <a16:creationId xmlns:a16="http://schemas.microsoft.com/office/drawing/2014/main" id="{AB8A6D1D-7719-46CF-A0E9-9C4A7C0CE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9525</xdr:colOff>
      <xdr:row>5</xdr:row>
      <xdr:rowOff>4761</xdr:rowOff>
    </xdr:from>
    <xdr:to>
      <xdr:col>16</xdr:col>
      <xdr:colOff>573525</xdr:colOff>
      <xdr:row>40</xdr:row>
      <xdr:rowOff>177261</xdr:rowOff>
    </xdr:to>
    <xdr:graphicFrame macro="">
      <xdr:nvGraphicFramePr>
        <xdr:cNvPr id="2" name="Gráfico 1">
          <a:extLst>
            <a:ext uri="{FF2B5EF4-FFF2-40B4-BE49-F238E27FC236}">
              <a16:creationId xmlns:a16="http://schemas.microsoft.com/office/drawing/2014/main" id="{339D526D-2226-4285-B417-199A40FB8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390524</xdr:colOff>
      <xdr:row>5</xdr:row>
      <xdr:rowOff>161923</xdr:rowOff>
    </xdr:from>
    <xdr:to>
      <xdr:col>23</xdr:col>
      <xdr:colOff>247650</xdr:colOff>
      <xdr:row>31</xdr:row>
      <xdr:rowOff>161924</xdr:rowOff>
    </xdr:to>
    <xdr:graphicFrame macro="">
      <xdr:nvGraphicFramePr>
        <xdr:cNvPr id="2" name="Gráfico 1">
          <a:extLst>
            <a:ext uri="{FF2B5EF4-FFF2-40B4-BE49-F238E27FC236}">
              <a16:creationId xmlns:a16="http://schemas.microsoft.com/office/drawing/2014/main" id="{8DA986E0-3B37-4B6D-8678-B2020CC84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144779</xdr:colOff>
      <xdr:row>16</xdr:row>
      <xdr:rowOff>111442</xdr:rowOff>
    </xdr:from>
    <xdr:to>
      <xdr:col>9</xdr:col>
      <xdr:colOff>280034</xdr:colOff>
      <xdr:row>32</xdr:row>
      <xdr:rowOff>106680</xdr:rowOff>
    </xdr:to>
    <xdr:graphicFrame macro="">
      <xdr:nvGraphicFramePr>
        <xdr:cNvPr id="2" name="Gráfico 1">
          <a:extLst>
            <a:ext uri="{FF2B5EF4-FFF2-40B4-BE49-F238E27FC236}">
              <a16:creationId xmlns:a16="http://schemas.microsoft.com/office/drawing/2014/main" id="{EEB16994-4CA0-4265-B8D0-D0CF59D90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790573</xdr:colOff>
      <xdr:row>5</xdr:row>
      <xdr:rowOff>185737</xdr:rowOff>
    </xdr:from>
    <xdr:to>
      <xdr:col>12</xdr:col>
      <xdr:colOff>520273</xdr:colOff>
      <xdr:row>37</xdr:row>
      <xdr:rowOff>180975</xdr:rowOff>
    </xdr:to>
    <xdr:graphicFrame macro="">
      <xdr:nvGraphicFramePr>
        <xdr:cNvPr id="2" name="Gráfico 1">
          <a:extLst>
            <a:ext uri="{FF2B5EF4-FFF2-40B4-BE49-F238E27FC236}">
              <a16:creationId xmlns:a16="http://schemas.microsoft.com/office/drawing/2014/main" id="{31245E84-0E8E-4FB8-B7F2-8E073629F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733425</xdr:colOff>
      <xdr:row>6</xdr:row>
      <xdr:rowOff>4761</xdr:rowOff>
    </xdr:from>
    <xdr:to>
      <xdr:col>12</xdr:col>
      <xdr:colOff>577425</xdr:colOff>
      <xdr:row>38</xdr:row>
      <xdr:rowOff>9524</xdr:rowOff>
    </xdr:to>
    <xdr:graphicFrame macro="">
      <xdr:nvGraphicFramePr>
        <xdr:cNvPr id="2" name="Gráfico 1">
          <a:extLst>
            <a:ext uri="{FF2B5EF4-FFF2-40B4-BE49-F238E27FC236}">
              <a16:creationId xmlns:a16="http://schemas.microsoft.com/office/drawing/2014/main" id="{BFDDAE0E-6CC2-491B-84F2-F328B9919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5</xdr:row>
      <xdr:rowOff>157162</xdr:rowOff>
    </xdr:from>
    <xdr:to>
      <xdr:col>11</xdr:col>
      <xdr:colOff>0</xdr:colOff>
      <xdr:row>34</xdr:row>
      <xdr:rowOff>142875</xdr:rowOff>
    </xdr:to>
    <xdr:graphicFrame macro="">
      <xdr:nvGraphicFramePr>
        <xdr:cNvPr id="2" name="Gráfico 1">
          <a:extLst>
            <a:ext uri="{FF2B5EF4-FFF2-40B4-BE49-F238E27FC236}">
              <a16:creationId xmlns:a16="http://schemas.microsoft.com/office/drawing/2014/main" id="{ED2113ED-B8E4-4349-BF6A-1D4848272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752475</xdr:colOff>
      <xdr:row>5</xdr:row>
      <xdr:rowOff>166686</xdr:rowOff>
    </xdr:from>
    <xdr:to>
      <xdr:col>12</xdr:col>
      <xdr:colOff>596475</xdr:colOff>
      <xdr:row>33</xdr:row>
      <xdr:rowOff>171450</xdr:rowOff>
    </xdr:to>
    <xdr:graphicFrame macro="">
      <xdr:nvGraphicFramePr>
        <xdr:cNvPr id="2" name="Gráfico 1">
          <a:extLst>
            <a:ext uri="{FF2B5EF4-FFF2-40B4-BE49-F238E27FC236}">
              <a16:creationId xmlns:a16="http://schemas.microsoft.com/office/drawing/2014/main" id="{8D2E149D-0066-4E46-9ABE-54EEAB35F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0</xdr:colOff>
      <xdr:row>32</xdr:row>
      <xdr:rowOff>149543</xdr:rowOff>
    </xdr:to>
    <xdr:graphicFrame macro="">
      <xdr:nvGraphicFramePr>
        <xdr:cNvPr id="2" name="Gráfico 1">
          <a:extLst>
            <a:ext uri="{FF2B5EF4-FFF2-40B4-BE49-F238E27FC236}">
              <a16:creationId xmlns:a16="http://schemas.microsoft.com/office/drawing/2014/main" id="{1AE63A73-E8DC-483E-92D9-57E7F6EC7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10</xdr:col>
      <xdr:colOff>733425</xdr:colOff>
      <xdr:row>32</xdr:row>
      <xdr:rowOff>142874</xdr:rowOff>
    </xdr:to>
    <xdr:graphicFrame macro="">
      <xdr:nvGraphicFramePr>
        <xdr:cNvPr id="2" name="Gráfico 1">
          <a:extLst>
            <a:ext uri="{FF2B5EF4-FFF2-40B4-BE49-F238E27FC236}">
              <a16:creationId xmlns:a16="http://schemas.microsoft.com/office/drawing/2014/main" id="{217DA7F7-0D3A-4763-8F76-6C3BFB36F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33</xdr:row>
      <xdr:rowOff>52387</xdr:rowOff>
    </xdr:to>
    <xdr:graphicFrame macro="">
      <xdr:nvGraphicFramePr>
        <xdr:cNvPr id="2" name="Gráfico 1">
          <a:extLst>
            <a:ext uri="{FF2B5EF4-FFF2-40B4-BE49-F238E27FC236}">
              <a16:creationId xmlns:a16="http://schemas.microsoft.com/office/drawing/2014/main" id="{B2AC7700-68B8-4EE2-9A7D-2A8547745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476249</xdr:colOff>
      <xdr:row>6</xdr:row>
      <xdr:rowOff>23811</xdr:rowOff>
    </xdr:from>
    <xdr:to>
      <xdr:col>11</xdr:col>
      <xdr:colOff>66674</xdr:colOff>
      <xdr:row>33</xdr:row>
      <xdr:rowOff>142874</xdr:rowOff>
    </xdr:to>
    <xdr:graphicFrame macro="">
      <xdr:nvGraphicFramePr>
        <xdr:cNvPr id="2" name="Gráfico 1">
          <a:extLst>
            <a:ext uri="{FF2B5EF4-FFF2-40B4-BE49-F238E27FC236}">
              <a16:creationId xmlns:a16="http://schemas.microsoft.com/office/drawing/2014/main" id="{98F2A3DD-C1B0-4264-8FCC-6F68A72E8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11</xdr:col>
      <xdr:colOff>409575</xdr:colOff>
      <xdr:row>32</xdr:row>
      <xdr:rowOff>171449</xdr:rowOff>
    </xdr:to>
    <xdr:graphicFrame macro="">
      <xdr:nvGraphicFramePr>
        <xdr:cNvPr id="2" name="Gráfico 1">
          <a:extLst>
            <a:ext uri="{FF2B5EF4-FFF2-40B4-BE49-F238E27FC236}">
              <a16:creationId xmlns:a16="http://schemas.microsoft.com/office/drawing/2014/main" id="{272CE0C6-25E6-4281-91D5-A16E02756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6</xdr:row>
      <xdr:rowOff>95249</xdr:rowOff>
    </xdr:from>
    <xdr:to>
      <xdr:col>11</xdr:col>
      <xdr:colOff>304800</xdr:colOff>
      <xdr:row>44</xdr:row>
      <xdr:rowOff>38100</xdr:rowOff>
    </xdr:to>
    <xdr:graphicFrame macro="">
      <xdr:nvGraphicFramePr>
        <xdr:cNvPr id="2" name="Gráfico 1">
          <a:extLst>
            <a:ext uri="{FF2B5EF4-FFF2-40B4-BE49-F238E27FC236}">
              <a16:creationId xmlns:a16="http://schemas.microsoft.com/office/drawing/2014/main" id="{A820CDB9-25D2-4AB7-AAD6-D45452B55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246000</xdr:colOff>
      <xdr:row>21</xdr:row>
      <xdr:rowOff>58575</xdr:rowOff>
    </xdr:to>
    <xdr:graphicFrame macro="">
      <xdr:nvGraphicFramePr>
        <xdr:cNvPr id="2" name="Gráfico 1">
          <a:extLst>
            <a:ext uri="{FF2B5EF4-FFF2-40B4-BE49-F238E27FC236}">
              <a16:creationId xmlns:a16="http://schemas.microsoft.com/office/drawing/2014/main" id="{3AFBBF31-A051-4D25-8592-AF575DD99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552450</xdr:colOff>
      <xdr:row>17</xdr:row>
      <xdr:rowOff>147636</xdr:rowOff>
    </xdr:from>
    <xdr:to>
      <xdr:col>18</xdr:col>
      <xdr:colOff>647700</xdr:colOff>
      <xdr:row>35</xdr:row>
      <xdr:rowOff>133349</xdr:rowOff>
    </xdr:to>
    <xdr:graphicFrame macro="">
      <xdr:nvGraphicFramePr>
        <xdr:cNvPr id="3" name="Gráfico 2">
          <a:extLst>
            <a:ext uri="{FF2B5EF4-FFF2-40B4-BE49-F238E27FC236}">
              <a16:creationId xmlns:a16="http://schemas.microsoft.com/office/drawing/2014/main" id="{871EF840-58AD-448F-B061-B029FFD1B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485774</xdr:colOff>
      <xdr:row>17</xdr:row>
      <xdr:rowOff>4762</xdr:rowOff>
    </xdr:from>
    <xdr:to>
      <xdr:col>18</xdr:col>
      <xdr:colOff>171449</xdr:colOff>
      <xdr:row>34</xdr:row>
      <xdr:rowOff>114300</xdr:rowOff>
    </xdr:to>
    <xdr:graphicFrame macro="">
      <xdr:nvGraphicFramePr>
        <xdr:cNvPr id="2" name="Gráfico 1">
          <a:extLst>
            <a:ext uri="{FF2B5EF4-FFF2-40B4-BE49-F238E27FC236}">
              <a16:creationId xmlns:a16="http://schemas.microsoft.com/office/drawing/2014/main" id="{13A5C98D-9A43-4BB3-BCF2-8BD1274E2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452437</xdr:colOff>
      <xdr:row>24</xdr:row>
      <xdr:rowOff>14287</xdr:rowOff>
    </xdr:from>
    <xdr:to>
      <xdr:col>18</xdr:col>
      <xdr:colOff>409575</xdr:colOff>
      <xdr:row>40</xdr:row>
      <xdr:rowOff>104775</xdr:rowOff>
    </xdr:to>
    <xdr:graphicFrame macro="">
      <xdr:nvGraphicFramePr>
        <xdr:cNvPr id="2" name="Gráfico 1">
          <a:extLst>
            <a:ext uri="{FF2B5EF4-FFF2-40B4-BE49-F238E27FC236}">
              <a16:creationId xmlns:a16="http://schemas.microsoft.com/office/drawing/2014/main" id="{813FA05C-6450-477C-8BCB-495E4A716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295275</xdr:colOff>
      <xdr:row>8</xdr:row>
      <xdr:rowOff>142874</xdr:rowOff>
    </xdr:from>
    <xdr:to>
      <xdr:col>17</xdr:col>
      <xdr:colOff>573675</xdr:colOff>
      <xdr:row>42</xdr:row>
      <xdr:rowOff>76200</xdr:rowOff>
    </xdr:to>
    <xdr:graphicFrame macro="">
      <xdr:nvGraphicFramePr>
        <xdr:cNvPr id="2" name="Gráfico 1">
          <a:extLst>
            <a:ext uri="{FF2B5EF4-FFF2-40B4-BE49-F238E27FC236}">
              <a16:creationId xmlns:a16="http://schemas.microsoft.com/office/drawing/2014/main" id="{4D2815DD-62F5-4CFF-9122-9F4947D0A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0</xdr:colOff>
      <xdr:row>6</xdr:row>
      <xdr:rowOff>171450</xdr:rowOff>
    </xdr:from>
    <xdr:to>
      <xdr:col>16</xdr:col>
      <xdr:colOff>219075</xdr:colOff>
      <xdr:row>26</xdr:row>
      <xdr:rowOff>38100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5</xdr:row>
      <xdr:rowOff>161925</xdr:rowOff>
    </xdr:from>
    <xdr:to>
      <xdr:col>14</xdr:col>
      <xdr:colOff>639699</xdr:colOff>
      <xdr:row>36</xdr:row>
      <xdr:rowOff>17145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9525</xdr:colOff>
      <xdr:row>7</xdr:row>
      <xdr:rowOff>0</xdr:rowOff>
    </xdr:from>
    <xdr:to>
      <xdr:col>14</xdr:col>
      <xdr:colOff>649224</xdr:colOff>
      <xdr:row>37</xdr:row>
      <xdr:rowOff>45720</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781050</xdr:colOff>
      <xdr:row>7</xdr:row>
      <xdr:rowOff>438150</xdr:rowOff>
    </xdr:from>
    <xdr:to>
      <xdr:col>14</xdr:col>
      <xdr:colOff>609600</xdr:colOff>
      <xdr:row>36</xdr:row>
      <xdr:rowOff>179070</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577851</xdr:colOff>
      <xdr:row>6</xdr:row>
      <xdr:rowOff>21695</xdr:rowOff>
    </xdr:from>
    <xdr:to>
      <xdr:col>28</xdr:col>
      <xdr:colOff>240875</xdr:colOff>
      <xdr:row>34</xdr:row>
      <xdr:rowOff>87695</xdr:rowOff>
    </xdr:to>
    <xdr:graphicFrame macro="">
      <xdr:nvGraphicFramePr>
        <xdr:cNvPr id="2" name="Gráfico 1">
          <a:extLst>
            <a:ext uri="{FF2B5EF4-FFF2-40B4-BE49-F238E27FC236}">
              <a16:creationId xmlns:a16="http://schemas.microsoft.com/office/drawing/2014/main" id="{3E73D58E-9C4F-44F9-93BE-116C84629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740303</xdr:colOff>
      <xdr:row>5</xdr:row>
      <xdr:rowOff>157162</xdr:rowOff>
    </xdr:from>
    <xdr:to>
      <xdr:col>18</xdr:col>
      <xdr:colOff>349251</xdr:colOff>
      <xdr:row>34</xdr:row>
      <xdr:rowOff>19050</xdr:rowOff>
    </xdr:to>
    <xdr:graphicFrame macro="">
      <xdr:nvGraphicFramePr>
        <xdr:cNvPr id="3" name="Gráfico 2">
          <a:extLst>
            <a:ext uri="{FF2B5EF4-FFF2-40B4-BE49-F238E27FC236}">
              <a16:creationId xmlns:a16="http://schemas.microsoft.com/office/drawing/2014/main" id="{E666F40F-DBB8-44DB-A62F-AF9EB9769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342900</xdr:colOff>
      <xdr:row>7</xdr:row>
      <xdr:rowOff>9524</xdr:rowOff>
    </xdr:from>
    <xdr:to>
      <xdr:col>11</xdr:col>
      <xdr:colOff>381000</xdr:colOff>
      <xdr:row>40</xdr:row>
      <xdr:rowOff>142874</xdr:rowOff>
    </xdr:to>
    <xdr:graphicFrame macro="">
      <xdr:nvGraphicFramePr>
        <xdr:cNvPr id="2" name="Gráfico 1">
          <a:extLst>
            <a:ext uri="{FF2B5EF4-FFF2-40B4-BE49-F238E27FC236}">
              <a16:creationId xmlns:a16="http://schemas.microsoft.com/office/drawing/2014/main" id="{1F873BBD-4256-4683-94D1-28EFE679E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195262</xdr:colOff>
      <xdr:row>5</xdr:row>
      <xdr:rowOff>33337</xdr:rowOff>
    </xdr:from>
    <xdr:to>
      <xdr:col>19</xdr:col>
      <xdr:colOff>39262</xdr:colOff>
      <xdr:row>40</xdr:row>
      <xdr:rowOff>76201</xdr:rowOff>
    </xdr:to>
    <xdr:graphicFrame macro="">
      <xdr:nvGraphicFramePr>
        <xdr:cNvPr id="2" name="Gráfico 1">
          <a:extLst>
            <a:ext uri="{FF2B5EF4-FFF2-40B4-BE49-F238E27FC236}">
              <a16:creationId xmlns:a16="http://schemas.microsoft.com/office/drawing/2014/main" id="{CF8284DA-AFCA-4E5E-B49A-293C1E3BD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42862</xdr:colOff>
      <xdr:row>6</xdr:row>
      <xdr:rowOff>52387</xdr:rowOff>
    </xdr:from>
    <xdr:to>
      <xdr:col>28</xdr:col>
      <xdr:colOff>496462</xdr:colOff>
      <xdr:row>34</xdr:row>
      <xdr:rowOff>118387</xdr:rowOff>
    </xdr:to>
    <xdr:graphicFrame macro="">
      <xdr:nvGraphicFramePr>
        <xdr:cNvPr id="3" name="Gráfico 2">
          <a:extLst>
            <a:ext uri="{FF2B5EF4-FFF2-40B4-BE49-F238E27FC236}">
              <a16:creationId xmlns:a16="http://schemas.microsoft.com/office/drawing/2014/main" id="{BADAE1F0-EF67-4856-93FF-62504DB0C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376237</xdr:colOff>
      <xdr:row>110</xdr:row>
      <xdr:rowOff>100011</xdr:rowOff>
    </xdr:from>
    <xdr:to>
      <xdr:col>17</xdr:col>
      <xdr:colOff>428625</xdr:colOff>
      <xdr:row>132</xdr:row>
      <xdr:rowOff>9524</xdr:rowOff>
    </xdr:to>
    <xdr:graphicFrame macro="">
      <xdr:nvGraphicFramePr>
        <xdr:cNvPr id="4" name="Gráfico 3">
          <a:extLst>
            <a:ext uri="{FF2B5EF4-FFF2-40B4-BE49-F238E27FC236}">
              <a16:creationId xmlns:a16="http://schemas.microsoft.com/office/drawing/2014/main" id="{1DBF336D-8420-45C0-928E-FAF52BC8D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14286</xdr:colOff>
      <xdr:row>110</xdr:row>
      <xdr:rowOff>157162</xdr:rowOff>
    </xdr:from>
    <xdr:to>
      <xdr:col>26</xdr:col>
      <xdr:colOff>476249</xdr:colOff>
      <xdr:row>132</xdr:row>
      <xdr:rowOff>57150</xdr:rowOff>
    </xdr:to>
    <xdr:graphicFrame macro="">
      <xdr:nvGraphicFramePr>
        <xdr:cNvPr id="5" name="Gráfico 4">
          <a:extLst>
            <a:ext uri="{FF2B5EF4-FFF2-40B4-BE49-F238E27FC236}">
              <a16:creationId xmlns:a16="http://schemas.microsoft.com/office/drawing/2014/main" id="{A9807FEE-1F84-444A-BEB9-EEB3B3784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304800</xdr:colOff>
      <xdr:row>18</xdr:row>
      <xdr:rowOff>190499</xdr:rowOff>
    </xdr:from>
    <xdr:to>
      <xdr:col>8</xdr:col>
      <xdr:colOff>428625</xdr:colOff>
      <xdr:row>38</xdr:row>
      <xdr:rowOff>85724</xdr:rowOff>
    </xdr:to>
    <xdr:graphicFrame macro="">
      <xdr:nvGraphicFramePr>
        <xdr:cNvPr id="2" name="Gráfico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66674</xdr:colOff>
      <xdr:row>4</xdr:row>
      <xdr:rowOff>0</xdr:rowOff>
    </xdr:from>
    <xdr:to>
      <xdr:col>11</xdr:col>
      <xdr:colOff>380999</xdr:colOff>
      <xdr:row>26</xdr:row>
      <xdr:rowOff>600</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761999</xdr:colOff>
      <xdr:row>5</xdr:row>
      <xdr:rowOff>0</xdr:rowOff>
    </xdr:from>
    <xdr:to>
      <xdr:col>11</xdr:col>
      <xdr:colOff>276224</xdr:colOff>
      <xdr:row>23</xdr:row>
      <xdr:rowOff>9525</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38100</xdr:colOff>
      <xdr:row>2</xdr:row>
      <xdr:rowOff>19050</xdr:rowOff>
    </xdr:from>
    <xdr:to>
      <xdr:col>10</xdr:col>
      <xdr:colOff>57150</xdr:colOff>
      <xdr:row>24</xdr:row>
      <xdr:rowOff>19050</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2</xdr:col>
      <xdr:colOff>685799</xdr:colOff>
      <xdr:row>2</xdr:row>
      <xdr:rowOff>47625</xdr:rowOff>
    </xdr:from>
    <xdr:to>
      <xdr:col>10</xdr:col>
      <xdr:colOff>276224</xdr:colOff>
      <xdr:row>26</xdr:row>
      <xdr:rowOff>28575</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66675</xdr:colOff>
      <xdr:row>2</xdr:row>
      <xdr:rowOff>123826</xdr:rowOff>
    </xdr:from>
    <xdr:to>
      <xdr:col>10</xdr:col>
      <xdr:colOff>485776</xdr:colOff>
      <xdr:row>43</xdr:row>
      <xdr:rowOff>95250</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752475</xdr:colOff>
      <xdr:row>1</xdr:row>
      <xdr:rowOff>171449</xdr:rowOff>
    </xdr:from>
    <xdr:to>
      <xdr:col>12</xdr:col>
      <xdr:colOff>334875</xdr:colOff>
      <xdr:row>18</xdr:row>
      <xdr:rowOff>66674</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590549</xdr:colOff>
      <xdr:row>6</xdr:row>
      <xdr:rowOff>104774</xdr:rowOff>
    </xdr:from>
    <xdr:to>
      <xdr:col>18</xdr:col>
      <xdr:colOff>571500</xdr:colOff>
      <xdr:row>24</xdr:row>
      <xdr:rowOff>52551</xdr:rowOff>
    </xdr:to>
    <xdr:graphicFrame macro="">
      <xdr:nvGraphicFramePr>
        <xdr:cNvPr id="2" name="Gráfico 1">
          <a:extLst>
            <a:ext uri="{FF2B5EF4-FFF2-40B4-BE49-F238E27FC236}">
              <a16:creationId xmlns:a16="http://schemas.microsoft.com/office/drawing/2014/main" id="{3EE0F9B8-B5DA-4BAA-8E20-B033D2409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0</xdr:colOff>
      <xdr:row>2</xdr:row>
      <xdr:rowOff>133349</xdr:rowOff>
    </xdr:from>
    <xdr:to>
      <xdr:col>11</xdr:col>
      <xdr:colOff>247650</xdr:colOff>
      <xdr:row>42</xdr:row>
      <xdr:rowOff>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609599</xdr:colOff>
      <xdr:row>1</xdr:row>
      <xdr:rowOff>47623</xdr:rowOff>
    </xdr:from>
    <xdr:to>
      <xdr:col>11</xdr:col>
      <xdr:colOff>142875</xdr:colOff>
      <xdr:row>40</xdr:row>
      <xdr:rowOff>152399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161924</xdr:colOff>
      <xdr:row>2</xdr:row>
      <xdr:rowOff>0</xdr:rowOff>
    </xdr:from>
    <xdr:to>
      <xdr:col>11</xdr:col>
      <xdr:colOff>314325</xdr:colOff>
      <xdr:row>24</xdr:row>
      <xdr:rowOff>123825</xdr:rowOff>
    </xdr:to>
    <xdr:graphicFrame macro="">
      <xdr:nvGraphicFramePr>
        <xdr:cNvPr id="2" name="2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400050</xdr:colOff>
      <xdr:row>5</xdr:row>
      <xdr:rowOff>76200</xdr:rowOff>
    </xdr:from>
    <xdr:to>
      <xdr:col>9</xdr:col>
      <xdr:colOff>361950</xdr:colOff>
      <xdr:row>19</xdr:row>
      <xdr:rowOff>19050</xdr:rowOff>
    </xdr:to>
    <xdr:graphicFrame macro="">
      <xdr:nvGraphicFramePr>
        <xdr:cNvPr id="2" name="1 Gráfico">
          <a:extLst>
            <a:ext uri="{FF2B5EF4-FFF2-40B4-BE49-F238E27FC236}">
              <a16:creationId xmlns:a16="http://schemas.microsoft.com/office/drawing/2014/main" id="{2F35F386-8ADF-491C-AA00-5A53C3E07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342900</xdr:colOff>
      <xdr:row>6</xdr:row>
      <xdr:rowOff>152400</xdr:rowOff>
    </xdr:from>
    <xdr:to>
      <xdr:col>13</xdr:col>
      <xdr:colOff>9526</xdr:colOff>
      <xdr:row>41</xdr:row>
      <xdr:rowOff>0</xdr:rowOff>
    </xdr:to>
    <xdr:graphicFrame macro="">
      <xdr:nvGraphicFramePr>
        <xdr:cNvPr id="2" name="1 Gráfico">
          <a:extLst>
            <a:ext uri="{FF2B5EF4-FFF2-40B4-BE49-F238E27FC236}">
              <a16:creationId xmlns:a16="http://schemas.microsoft.com/office/drawing/2014/main" id="{80BE9095-5099-4A4D-8590-E424EB520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504825</xdr:colOff>
      <xdr:row>34</xdr:row>
      <xdr:rowOff>114300</xdr:rowOff>
    </xdr:to>
    <xdr:graphicFrame macro="">
      <xdr:nvGraphicFramePr>
        <xdr:cNvPr id="2" name="1 Gráfico">
          <a:extLst>
            <a:ext uri="{FF2B5EF4-FFF2-40B4-BE49-F238E27FC236}">
              <a16:creationId xmlns:a16="http://schemas.microsoft.com/office/drawing/2014/main" id="{6781EAA9-A39E-4590-8750-32C156E8F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A46B7621-0264-4303-B178-FAB3A3B50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F2437C3F-67B7-4754-A47A-A00FCF486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F28B4CC8-AF65-4AB5-A03E-7ABF1D2B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1133475</xdr:colOff>
      <xdr:row>6</xdr:row>
      <xdr:rowOff>28574</xdr:rowOff>
    </xdr:from>
    <xdr:to>
      <xdr:col>9</xdr:col>
      <xdr:colOff>457200</xdr:colOff>
      <xdr:row>36</xdr:row>
      <xdr:rowOff>133349</xdr:rowOff>
    </xdr:to>
    <xdr:graphicFrame macro="">
      <xdr:nvGraphicFramePr>
        <xdr:cNvPr id="2" name="Gráfico 1">
          <a:extLst>
            <a:ext uri="{FF2B5EF4-FFF2-40B4-BE49-F238E27FC236}">
              <a16:creationId xmlns:a16="http://schemas.microsoft.com/office/drawing/2014/main" id="{39543B16-8C58-4CA2-A91A-524E75D45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D7EB0FA5-19A8-4C87-9674-56EB37E2B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B1111183-58BB-41FD-8CC7-76206E780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56035D33-059A-4CB5-A2FD-CF65BD3B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88D566CA-E0D4-4E8C-BB84-28A466F38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F90E8BEA-AC63-4E70-A354-3FB6D661E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9AE8C01C-83B3-4FAD-B1A2-31FC23F43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66F2351C-E0B9-4161-A6EF-5AC414585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A28EBCE2-B84D-4EC0-9C3D-B345D6594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B879E077-0E68-478E-B9FB-1AC136B7D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D63C4A98-DE91-457D-9B41-7D8F861FF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595312</xdr:colOff>
      <xdr:row>6</xdr:row>
      <xdr:rowOff>9524</xdr:rowOff>
    </xdr:from>
    <xdr:to>
      <xdr:col>11</xdr:col>
      <xdr:colOff>247650</xdr:colOff>
      <xdr:row>39</xdr:row>
      <xdr:rowOff>171449</xdr:rowOff>
    </xdr:to>
    <xdr:graphicFrame macro="">
      <xdr:nvGraphicFramePr>
        <xdr:cNvPr id="2" name="Gráfico 1">
          <a:extLst>
            <a:ext uri="{FF2B5EF4-FFF2-40B4-BE49-F238E27FC236}">
              <a16:creationId xmlns:a16="http://schemas.microsoft.com/office/drawing/2014/main" id="{D46D2BAF-0AF1-456C-8A3E-DB6B13E3C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785F2ADF-5C26-4414-94C2-F3AF66469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1520D48A-A033-429C-8FEC-CB3314DCC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172B1057-8A42-44C4-8EF6-7A41D914C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E4384539-334E-49CC-90C5-1313AC4DC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CA957EC-4CB3-4E1E-8DEC-B657D1572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50FB6809-492B-457A-B21D-5E34BDC69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D00AD02-2D9A-4802-909B-09788BA46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BEE899CE-74E2-453B-8166-2568FB8F0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EAC99F07-46F9-4A43-B7F7-265E6AAA5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152400</xdr:colOff>
      <xdr:row>7</xdr:row>
      <xdr:rowOff>63500</xdr:rowOff>
    </xdr:from>
    <xdr:to>
      <xdr:col>12</xdr:col>
      <xdr:colOff>304800</xdr:colOff>
      <xdr:row>40</xdr:row>
      <xdr:rowOff>127000</xdr:rowOff>
    </xdr:to>
    <xdr:graphicFrame macro="">
      <xdr:nvGraphicFramePr>
        <xdr:cNvPr id="2" name="Gráfico 1">
          <a:extLst>
            <a:ext uri="{FF2B5EF4-FFF2-40B4-BE49-F238E27FC236}">
              <a16:creationId xmlns:a16="http://schemas.microsoft.com/office/drawing/2014/main" id="{EE93CA43-8C7D-4AC3-9030-E6351266A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33337</xdr:colOff>
      <xdr:row>5</xdr:row>
      <xdr:rowOff>171449</xdr:rowOff>
    </xdr:from>
    <xdr:to>
      <xdr:col>10</xdr:col>
      <xdr:colOff>338137</xdr:colOff>
      <xdr:row>39</xdr:row>
      <xdr:rowOff>104775</xdr:rowOff>
    </xdr:to>
    <xdr:graphicFrame macro="">
      <xdr:nvGraphicFramePr>
        <xdr:cNvPr id="2" name="Gráfico 1">
          <a:extLst>
            <a:ext uri="{FF2B5EF4-FFF2-40B4-BE49-F238E27FC236}">
              <a16:creationId xmlns:a16="http://schemas.microsoft.com/office/drawing/2014/main" id="{E6BAB241-5DF0-4222-B6E7-EF1624056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152400</xdr:colOff>
      <xdr:row>7</xdr:row>
      <xdr:rowOff>63500</xdr:rowOff>
    </xdr:from>
    <xdr:to>
      <xdr:col>12</xdr:col>
      <xdr:colOff>304800</xdr:colOff>
      <xdr:row>40</xdr:row>
      <xdr:rowOff>127000</xdr:rowOff>
    </xdr:to>
    <xdr:graphicFrame macro="">
      <xdr:nvGraphicFramePr>
        <xdr:cNvPr id="2" name="Gráfico 1">
          <a:extLst>
            <a:ext uri="{FF2B5EF4-FFF2-40B4-BE49-F238E27FC236}">
              <a16:creationId xmlns:a16="http://schemas.microsoft.com/office/drawing/2014/main" id="{D46333DA-1BA1-4E26-B794-0F0DC4190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152400</xdr:colOff>
      <xdr:row>7</xdr:row>
      <xdr:rowOff>63500</xdr:rowOff>
    </xdr:from>
    <xdr:to>
      <xdr:col>12</xdr:col>
      <xdr:colOff>304800</xdr:colOff>
      <xdr:row>40</xdr:row>
      <xdr:rowOff>127000</xdr:rowOff>
    </xdr:to>
    <xdr:graphicFrame macro="">
      <xdr:nvGraphicFramePr>
        <xdr:cNvPr id="2" name="Gráfico 1">
          <a:extLst>
            <a:ext uri="{FF2B5EF4-FFF2-40B4-BE49-F238E27FC236}">
              <a16:creationId xmlns:a16="http://schemas.microsoft.com/office/drawing/2014/main" id="{1FF8340C-7BE0-4919-872A-CCBDB860B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152400</xdr:colOff>
      <xdr:row>7</xdr:row>
      <xdr:rowOff>63500</xdr:rowOff>
    </xdr:from>
    <xdr:to>
      <xdr:col>12</xdr:col>
      <xdr:colOff>304800</xdr:colOff>
      <xdr:row>40</xdr:row>
      <xdr:rowOff>127000</xdr:rowOff>
    </xdr:to>
    <xdr:graphicFrame macro="">
      <xdr:nvGraphicFramePr>
        <xdr:cNvPr id="2" name="Gráfico 1">
          <a:extLst>
            <a:ext uri="{FF2B5EF4-FFF2-40B4-BE49-F238E27FC236}">
              <a16:creationId xmlns:a16="http://schemas.microsoft.com/office/drawing/2014/main" id="{4D68E495-808B-44F3-8FDB-AD7D00F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495300</xdr:colOff>
      <xdr:row>4</xdr:row>
      <xdr:rowOff>133350</xdr:rowOff>
    </xdr:from>
    <xdr:to>
      <xdr:col>21</xdr:col>
      <xdr:colOff>228600</xdr:colOff>
      <xdr:row>24</xdr:row>
      <xdr:rowOff>154178</xdr:rowOff>
    </xdr:to>
    <xdr:graphicFrame macro="">
      <xdr:nvGraphicFramePr>
        <xdr:cNvPr id="2" name="Gráfico 1">
          <a:extLst>
            <a:ext uri="{FF2B5EF4-FFF2-40B4-BE49-F238E27FC236}">
              <a16:creationId xmlns:a16="http://schemas.microsoft.com/office/drawing/2014/main" id="{355BAFD9-E5FC-45CC-A16D-9EC2DEFD6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7</xdr:row>
      <xdr:rowOff>0</xdr:rowOff>
    </xdr:from>
    <xdr:to>
      <xdr:col>13</xdr:col>
      <xdr:colOff>639699</xdr:colOff>
      <xdr:row>31</xdr:row>
      <xdr:rowOff>155321</xdr:rowOff>
    </xdr:to>
    <xdr:graphicFrame macro="">
      <xdr:nvGraphicFramePr>
        <xdr:cNvPr id="2" name="Gráfico 1">
          <a:extLst>
            <a:ext uri="{FF2B5EF4-FFF2-40B4-BE49-F238E27FC236}">
              <a16:creationId xmlns:a16="http://schemas.microsoft.com/office/drawing/2014/main" id="{CD06F435-2400-4ACF-9493-9D30895A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0</xdr:colOff>
      <xdr:row>7</xdr:row>
      <xdr:rowOff>0</xdr:rowOff>
    </xdr:from>
    <xdr:to>
      <xdr:col>14</xdr:col>
      <xdr:colOff>639699</xdr:colOff>
      <xdr:row>36</xdr:row>
      <xdr:rowOff>171450</xdr:rowOff>
    </xdr:to>
    <xdr:graphicFrame macro="">
      <xdr:nvGraphicFramePr>
        <xdr:cNvPr id="2" name="Gráfico 1">
          <a:extLst>
            <a:ext uri="{FF2B5EF4-FFF2-40B4-BE49-F238E27FC236}">
              <a16:creationId xmlns:a16="http://schemas.microsoft.com/office/drawing/2014/main" id="{D8877F19-D189-4449-9B30-EBB280A43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639699</xdr:colOff>
      <xdr:row>34</xdr:row>
      <xdr:rowOff>171450</xdr:rowOff>
    </xdr:to>
    <xdr:graphicFrame macro="">
      <xdr:nvGraphicFramePr>
        <xdr:cNvPr id="2" name="Gráfico 1">
          <a:extLst>
            <a:ext uri="{FF2B5EF4-FFF2-40B4-BE49-F238E27FC236}">
              <a16:creationId xmlns:a16="http://schemas.microsoft.com/office/drawing/2014/main" id="{BF00F375-DC9A-44C4-AA35-2334C8C47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3458BC67-D9F5-4243-B624-D85DBC875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71F818B2-AB2D-4E35-A586-FE4CD5C47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1A374E98-4793-4DDF-BAD1-7309DEB34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33337</xdr:colOff>
      <xdr:row>7</xdr:row>
      <xdr:rowOff>180974</xdr:rowOff>
    </xdr:from>
    <xdr:to>
      <xdr:col>10</xdr:col>
      <xdr:colOff>571500</xdr:colOff>
      <xdr:row>25</xdr:row>
      <xdr:rowOff>190499</xdr:rowOff>
    </xdr:to>
    <xdr:graphicFrame macro="">
      <xdr:nvGraphicFramePr>
        <xdr:cNvPr id="2" name="Gráfico 1">
          <a:extLst>
            <a:ext uri="{FF2B5EF4-FFF2-40B4-BE49-F238E27FC236}">
              <a16:creationId xmlns:a16="http://schemas.microsoft.com/office/drawing/2014/main" id="{742E71D4-22CB-4826-8774-E3814C115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01B8A7C-03EB-4828-8BB0-13914F75E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B7C93D89-3A5E-4BDC-A1C1-8FDCBDD2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2B60D084-77B9-43F6-83D6-2D4090258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F1522EF6-CFDD-4ADF-BDEC-1B11F8666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84A9B2A-2712-4CDA-94DA-5BCB5CA5D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E7430ED9-C14A-4DF3-8CA1-E8AC69B5E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E89EC31-31F0-420D-B103-4B206DC65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B177F7-8D7A-4C1C-895A-E80FE2E82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592BA172-E2AE-4229-A0B9-C03A684C3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52353743e03a878/Documentos/IIEG/Bolet&#237;n%20econ&#243;mico/Agosto/Final/BD_Fichas/BD_empleo_agosto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052353743e03a878/Documentos/IIEG/Bolet&#237;n%20econ&#243;mico/Boletin%20eco%202020/Febrero/BD_boletin/Precios_promedio_diarios_y_mensuales_en_estaciones_de_servicio_ene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gnolia.lara\Documents\ENOE\Programa%20ENOE%20mensu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gnolia.lara\Documents\vehiculos%20hibridos\vehiculos%20hibridos%20macro\Venta%20Hibridos%20jun%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heetName val="T3"/>
      <sheetName val="F29"/>
      <sheetName val="F30"/>
      <sheetName val="F31"/>
      <sheetName val="F32"/>
      <sheetName val="F33"/>
      <sheetName val="F34"/>
      <sheetName val="F35"/>
      <sheetName val="F36"/>
      <sheetName val="F37"/>
      <sheetName val="F38"/>
      <sheetName val="F39"/>
      <sheetName val="F40"/>
      <sheetName val="F41"/>
      <sheetName val="F42"/>
      <sheetName val="F43"/>
      <sheetName val="F44"/>
      <sheetName val="F45"/>
      <sheetName val="F46"/>
      <sheetName val="F47"/>
      <sheetName val="F48"/>
      <sheetName val="F49"/>
      <sheetName val="F35 (2)"/>
      <sheetName val="F36 (2)"/>
      <sheetName val="Hoja1"/>
      <sheetName val="F5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5">
          <cell r="A5" t="str">
            <v>Patrones con 1 asegurado</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DE CUADROS"/>
      <sheetName val="Cuadro 1.1"/>
      <sheetName val="Cuadro 1.2"/>
      <sheetName val="Cuadro 1.3"/>
      <sheetName val="Cuadro 1.4"/>
      <sheetName val="serie de tiempo"/>
      <sheetName val="Fcomparacion"/>
      <sheetName val="Fregular"/>
      <sheetName val="Fpremium"/>
      <sheetName val="Fdiesel"/>
      <sheetName val="Festatal"/>
    </sheetNames>
    <sheetDataSet>
      <sheetData sheetId="0" refreshError="1"/>
      <sheetData sheetId="1" refreshError="1"/>
      <sheetData sheetId="2" refreshError="1"/>
      <sheetData sheetId="3" refreshError="1"/>
      <sheetData sheetId="4" refreshError="1"/>
      <sheetData sheetId="5">
        <row r="8">
          <cell r="C8">
            <v>16.45715030579569</v>
          </cell>
          <cell r="D8">
            <v>16.008215252259149</v>
          </cell>
          <cell r="F8">
            <v>18.306102138199691</v>
          </cell>
          <cell r="G8">
            <v>17.816575165940701</v>
          </cell>
          <cell r="I8">
            <v>17.29504158107288</v>
          </cell>
          <cell r="J8">
            <v>17.074084350562789</v>
          </cell>
        </row>
        <row r="9">
          <cell r="C9">
            <v>16.446951374512938</v>
          </cell>
          <cell r="D9">
            <v>15.93535324941981</v>
          </cell>
          <cell r="F9">
            <v>18.299669124343431</v>
          </cell>
          <cell r="G9">
            <v>17.766765937138711</v>
          </cell>
          <cell r="I9">
            <v>17.282406348573581</v>
          </cell>
          <cell r="J9">
            <v>17.063389139957991</v>
          </cell>
        </row>
        <row r="10">
          <cell r="C10">
            <v>16.355813066308428</v>
          </cell>
          <cell r="D10">
            <v>15.79049058382871</v>
          </cell>
          <cell r="F10">
            <v>18.206164308412308</v>
          </cell>
          <cell r="G10">
            <v>17.63900771497514</v>
          </cell>
          <cell r="I10">
            <v>17.165017103965312</v>
          </cell>
          <cell r="J10">
            <v>16.95016503161105</v>
          </cell>
        </row>
        <row r="11">
          <cell r="C11">
            <v>16.357008001072579</v>
          </cell>
          <cell r="D11">
            <v>15.785376172884069</v>
          </cell>
          <cell r="F11">
            <v>18.182238581505541</v>
          </cell>
          <cell r="G11">
            <v>17.602752968950661</v>
          </cell>
          <cell r="I11">
            <v>17.096567448794211</v>
          </cell>
          <cell r="J11">
            <v>16.884861004193489</v>
          </cell>
        </row>
        <row r="12">
          <cell r="C12">
            <v>16.24080758702333</v>
          </cell>
          <cell r="D12">
            <v>15.687099062837209</v>
          </cell>
          <cell r="F12">
            <v>18.110046940986429</v>
          </cell>
          <cell r="G12">
            <v>17.533792843557311</v>
          </cell>
          <cell r="I12">
            <v>16.977144997417859</v>
          </cell>
          <cell r="J12">
            <v>16.769005501677931</v>
          </cell>
        </row>
        <row r="13">
          <cell r="C13">
            <v>16.120024705872432</v>
          </cell>
          <cell r="D13">
            <v>15.58418368120987</v>
          </cell>
          <cell r="F13">
            <v>17.981130481699161</v>
          </cell>
          <cell r="G13">
            <v>17.40812512323572</v>
          </cell>
          <cell r="I13">
            <v>16.798098860527329</v>
          </cell>
          <cell r="J13">
            <v>16.596291976021469</v>
          </cell>
        </row>
        <row r="14">
          <cell r="C14">
            <v>16.030158232105581</v>
          </cell>
          <cell r="D14">
            <v>15.500057851454351</v>
          </cell>
          <cell r="F14">
            <v>17.880862914360609</v>
          </cell>
          <cell r="G14">
            <v>17.314124660332791</v>
          </cell>
          <cell r="I14">
            <v>16.67310163391986</v>
          </cell>
          <cell r="J14">
            <v>16.47503569764655</v>
          </cell>
        </row>
        <row r="15">
          <cell r="C15">
            <v>16.092096789213219</v>
          </cell>
          <cell r="D15">
            <v>15.56656301695371</v>
          </cell>
          <cell r="F15">
            <v>17.956493885412069</v>
          </cell>
          <cell r="G15">
            <v>17.390421177440579</v>
          </cell>
          <cell r="I15">
            <v>16.724186704817789</v>
          </cell>
          <cell r="J15">
            <v>16.526460474998672</v>
          </cell>
        </row>
        <row r="16">
          <cell r="C16">
            <v>16.314470781120761</v>
          </cell>
          <cell r="D16">
            <v>15.78703744050472</v>
          </cell>
          <cell r="F16">
            <v>18.205151681634089</v>
          </cell>
          <cell r="G16">
            <v>17.635991301654428</v>
          </cell>
          <cell r="I16">
            <v>16.974092088207939</v>
          </cell>
          <cell r="J16">
            <v>16.767631564541311</v>
          </cell>
        </row>
        <row r="17">
          <cell r="C17">
            <v>16.442668535004071</v>
          </cell>
          <cell r="D17">
            <v>15.921052854979671</v>
          </cell>
          <cell r="F17">
            <v>18.29621887868835</v>
          </cell>
          <cell r="G17">
            <v>17.73922445849993</v>
          </cell>
          <cell r="I17">
            <v>17.164741891937378</v>
          </cell>
          <cell r="J17">
            <v>16.956786293674451</v>
          </cell>
        </row>
        <row r="18">
          <cell r="C18">
            <v>16.52242320652207</v>
          </cell>
          <cell r="D18">
            <v>16.020247595072899</v>
          </cell>
          <cell r="F18">
            <v>18.397297485296761</v>
          </cell>
          <cell r="G18">
            <v>17.85194569884645</v>
          </cell>
          <cell r="I18">
            <v>17.28620397592946</v>
          </cell>
          <cell r="J18">
            <v>17.081183084758919</v>
          </cell>
        </row>
        <row r="19">
          <cell r="C19">
            <v>16.667992235493141</v>
          </cell>
          <cell r="D19">
            <v>16.162385422807169</v>
          </cell>
          <cell r="F19">
            <v>18.52217091201053</v>
          </cell>
          <cell r="G19">
            <v>17.975086547157549</v>
          </cell>
          <cell r="I19">
            <v>17.438814814857619</v>
          </cell>
          <cell r="J19">
            <v>17.23930150116276</v>
          </cell>
        </row>
        <row r="20">
          <cell r="C20">
            <v>17.273263893561172</v>
          </cell>
          <cell r="D20">
            <v>16.69942026318212</v>
          </cell>
          <cell r="F20">
            <v>19.01420576953285</v>
          </cell>
          <cell r="G20">
            <v>18.445137838992469</v>
          </cell>
          <cell r="I20">
            <v>18.011950528884949</v>
          </cell>
          <cell r="J20">
            <v>17.76971987010295</v>
          </cell>
        </row>
        <row r="21">
          <cell r="C21">
            <v>18.066223187695499</v>
          </cell>
          <cell r="D21">
            <v>17.343367899060691</v>
          </cell>
          <cell r="F21">
            <v>19.656221417465229</v>
          </cell>
          <cell r="G21">
            <v>18.98486838162108</v>
          </cell>
          <cell r="I21">
            <v>18.763416026440691</v>
          </cell>
          <cell r="J21">
            <v>18.427488682229381</v>
          </cell>
        </row>
        <row r="22">
          <cell r="C22">
            <v>18.32491618863148</v>
          </cell>
          <cell r="D22">
            <v>17.58040862833948</v>
          </cell>
          <cell r="F22">
            <v>19.829739709443071</v>
          </cell>
          <cell r="G22">
            <v>19.150913654052339</v>
          </cell>
          <cell r="I22">
            <v>19.039995411934889</v>
          </cell>
          <cell r="J22">
            <v>18.682696501316531</v>
          </cell>
        </row>
        <row r="23">
          <cell r="C23">
            <v>18.411042898729971</v>
          </cell>
          <cell r="D23">
            <v>17.67719537564297</v>
          </cell>
          <cell r="F23">
            <v>19.887238776161102</v>
          </cell>
          <cell r="G23">
            <v>19.225725352202591</v>
          </cell>
          <cell r="I23">
            <v>19.115374504622199</v>
          </cell>
          <cell r="J23">
            <v>18.77384268477196</v>
          </cell>
        </row>
        <row r="24">
          <cell r="C24">
            <v>18.638797392262781</v>
          </cell>
          <cell r="D24">
            <v>17.83530692248366</v>
          </cell>
          <cell r="F24">
            <v>20.087501760136021</v>
          </cell>
          <cell r="G24">
            <v>19.358831957896651</v>
          </cell>
          <cell r="I24">
            <v>19.320473765124351</v>
          </cell>
          <cell r="J24">
            <v>18.918296066307079</v>
          </cell>
        </row>
        <row r="25">
          <cell r="C25">
            <v>18.936702882444571</v>
          </cell>
          <cell r="D25">
            <v>18.09170727825127</v>
          </cell>
          <cell r="F25">
            <v>20.38399423418506</v>
          </cell>
          <cell r="G25">
            <v>19.601901359080799</v>
          </cell>
          <cell r="I25">
            <v>19.613671225689892</v>
          </cell>
          <cell r="J25">
            <v>19.165521317518792</v>
          </cell>
        </row>
        <row r="26">
          <cell r="C26">
            <v>19.21562325183405</v>
          </cell>
          <cell r="D26">
            <v>18.455215534054279</v>
          </cell>
          <cell r="F26">
            <v>20.649160115754459</v>
          </cell>
          <cell r="G26">
            <v>19.962905049928491</v>
          </cell>
          <cell r="I26">
            <v>19.9021330010569</v>
          </cell>
          <cell r="J26">
            <v>19.52668602213253</v>
          </cell>
        </row>
        <row r="27">
          <cell r="C27">
            <v>19.629370691889971</v>
          </cell>
          <cell r="D27">
            <v>18.97184779145589</v>
          </cell>
          <cell r="F27">
            <v>20.998179613396481</v>
          </cell>
          <cell r="G27">
            <v>20.46484597976476</v>
          </cell>
          <cell r="I27">
            <v>20.337231359372939</v>
          </cell>
          <cell r="J27">
            <v>20.039352656801849</v>
          </cell>
        </row>
        <row r="28">
          <cell r="C28">
            <v>19.89087048150806</v>
          </cell>
          <cell r="D28">
            <v>19.22763573900874</v>
          </cell>
          <cell r="F28">
            <v>21.23282245441191</v>
          </cell>
          <cell r="G28">
            <v>20.694277311170922</v>
          </cell>
          <cell r="I28">
            <v>20.58862846534457</v>
          </cell>
          <cell r="J28">
            <v>20.315129744863111</v>
          </cell>
        </row>
        <row r="29">
          <cell r="C29">
            <v>20.131480817943778</v>
          </cell>
          <cell r="D29">
            <v>19.429639852748309</v>
          </cell>
          <cell r="F29">
            <v>21.473507675281549</v>
          </cell>
          <cell r="G29">
            <v>20.930959649775311</v>
          </cell>
          <cell r="I29">
            <v>20.861956725190311</v>
          </cell>
          <cell r="J29">
            <v>20.602132938796451</v>
          </cell>
        </row>
        <row r="30">
          <cell r="C30">
            <v>20.18085934992143</v>
          </cell>
          <cell r="D30">
            <v>19.421190258883321</v>
          </cell>
          <cell r="F30">
            <v>21.51506732728485</v>
          </cell>
          <cell r="G30">
            <v>20.942957233095811</v>
          </cell>
          <cell r="I30">
            <v>21.03285175538732</v>
          </cell>
          <cell r="J30">
            <v>20.772260984045019</v>
          </cell>
        </row>
        <row r="31">
          <cell r="C31">
            <v>19.967345195496581</v>
          </cell>
          <cell r="D31">
            <v>19.19683131478196</v>
          </cell>
          <cell r="F31">
            <v>21.307454602514021</v>
          </cell>
          <cell r="G31">
            <v>20.71749488614924</v>
          </cell>
          <cell r="I31">
            <v>20.94155386999191</v>
          </cell>
          <cell r="J31">
            <v>20.683731901078641</v>
          </cell>
        </row>
        <row r="32">
          <cell r="C32">
            <v>19.899412159915851</v>
          </cell>
          <cell r="D32">
            <v>18.901984817879221</v>
          </cell>
          <cell r="F32">
            <v>21.129186216227762</v>
          </cell>
          <cell r="G32">
            <v>20.283992537858069</v>
          </cell>
          <cell r="I32">
            <v>20.954846124182431</v>
          </cell>
          <cell r="J32">
            <v>20.620650193942922</v>
          </cell>
        </row>
        <row r="33">
          <cell r="C33">
            <v>20.29032876105736</v>
          </cell>
          <cell r="D33">
            <v>19.252986463826751</v>
          </cell>
          <cell r="F33">
            <v>21.225339048142821</v>
          </cell>
          <cell r="G33">
            <v>20.20820580915867</v>
          </cell>
          <cell r="I33">
            <v>21.773247454581469</v>
          </cell>
          <cell r="J33">
            <v>21.401188142940711</v>
          </cell>
        </row>
        <row r="34">
          <cell r="C34">
            <v>20.762419289758601</v>
          </cell>
          <cell r="D34">
            <v>19.742628409013982</v>
          </cell>
          <cell r="F34">
            <v>21.633048055608992</v>
          </cell>
          <cell r="G34">
            <v>20.820956556015741</v>
          </cell>
          <cell r="I34">
            <v>21.917852922489931</v>
          </cell>
          <cell r="J34">
            <v>21.529828781989441</v>
          </cell>
        </row>
        <row r="35">
          <cell r="C35">
            <v>20.661136745913868</v>
          </cell>
          <cell r="D35">
            <v>19.55836850620852</v>
          </cell>
          <cell r="F35">
            <v>21.732349494394331</v>
          </cell>
          <cell r="G35">
            <v>20.929236444574862</v>
          </cell>
          <cell r="I35">
            <v>21.756098981598001</v>
          </cell>
          <cell r="J35">
            <v>21.357074914873731</v>
          </cell>
        </row>
        <row r="36">
          <cell r="C36">
            <v>20.664980707662039</v>
          </cell>
          <cell r="D36">
            <v>19.44202751523585</v>
          </cell>
          <cell r="F36">
            <v>21.76895972613605</v>
          </cell>
          <cell r="G36">
            <v>20.94668453906317</v>
          </cell>
          <cell r="I36">
            <v>21.6611315101472</v>
          </cell>
          <cell r="J36">
            <v>21.24614892955633</v>
          </cell>
        </row>
        <row r="37">
          <cell r="C37">
            <v>20.52</v>
          </cell>
          <cell r="D37">
            <v>19.329999999999998</v>
          </cell>
          <cell r="F37">
            <v>21.753220543310839</v>
          </cell>
          <cell r="G37">
            <v>20.953046321973741</v>
          </cell>
          <cell r="I37">
            <v>21.457464946027141</v>
          </cell>
          <cell r="J37">
            <v>21.040902524395051</v>
          </cell>
        </row>
        <row r="38">
          <cell r="C38">
            <v>20.529594427860381</v>
          </cell>
          <cell r="D38">
            <v>19.398964016952071</v>
          </cell>
          <cell r="F38">
            <v>21.764225174277819</v>
          </cell>
          <cell r="G38">
            <v>20.966359350314509</v>
          </cell>
          <cell r="I38">
            <v>21.498019727709242</v>
          </cell>
          <cell r="J38">
            <v>21.12607121734932</v>
          </cell>
        </row>
        <row r="39">
          <cell r="C39">
            <v>20.389455669223999</v>
          </cell>
          <cell r="D39">
            <v>19.284820126811201</v>
          </cell>
          <cell r="F39">
            <v>21.748503561531638</v>
          </cell>
          <cell r="G39">
            <v>20.94422014773841</v>
          </cell>
          <cell r="I39">
            <v>21.422779242373331</v>
          </cell>
          <cell r="J39">
            <v>21.09938028856045</v>
          </cell>
        </row>
        <row r="40">
          <cell r="C40">
            <v>20.36998043782004</v>
          </cell>
          <cell r="D40">
            <v>19.368649323395129</v>
          </cell>
          <cell r="F40">
            <v>21.755339473562849</v>
          </cell>
          <cell r="G40">
            <v>20.944041804585879</v>
          </cell>
          <cell r="I40">
            <v>21.412440982241449</v>
          </cell>
          <cell r="J40">
            <v>21.150849168087639</v>
          </cell>
        </row>
        <row r="41">
          <cell r="C41">
            <v>20.34841060255847</v>
          </cell>
          <cell r="D41">
            <v>19.327784184716791</v>
          </cell>
          <cell r="F41">
            <v>21.74499838332742</v>
          </cell>
          <cell r="G41">
            <v>20.892977023114302</v>
          </cell>
          <cell r="I41">
            <v>21.35833292231429</v>
          </cell>
          <cell r="J41">
            <v>21.08371629740591</v>
          </cell>
        </row>
        <row r="42">
          <cell r="C42">
            <v>20.339340650305029</v>
          </cell>
          <cell r="D42">
            <v>19.319981613210182</v>
          </cell>
          <cell r="F42">
            <v>21.711434564769469</v>
          </cell>
          <cell r="G42">
            <v>20.730972049745599</v>
          </cell>
          <cell r="I42">
            <v>21.317632746693359</v>
          </cell>
          <cell r="J42">
            <v>21.069014924409949</v>
          </cell>
        </row>
        <row r="43">
          <cell r="C43">
            <v>20.47344981360699</v>
          </cell>
          <cell r="D43">
            <v>19.4418210937631</v>
          </cell>
          <cell r="F43">
            <v>21.761232892709739</v>
          </cell>
          <cell r="G43">
            <v>20.776717092973531</v>
          </cell>
          <cell r="I43">
            <v>21.43809503480027</v>
          </cell>
          <cell r="J43">
            <v>21.212456015289678</v>
          </cell>
        </row>
        <row r="44">
          <cell r="C44">
            <v>20.580148468834771</v>
          </cell>
          <cell r="D44">
            <v>19.51899500386569</v>
          </cell>
          <cell r="F44">
            <v>21.814290220342109</v>
          </cell>
          <cell r="G44">
            <v>20.826132197454641</v>
          </cell>
          <cell r="I44">
            <v>21.50321853707154</v>
          </cell>
          <cell r="J44">
            <v>21.278994918898881</v>
          </cell>
        </row>
      </sheetData>
      <sheetData sheetId="6">
        <row r="6">
          <cell r="C6" t="str">
            <v>Regular</v>
          </cell>
        </row>
      </sheetData>
      <sheetData sheetId="7">
        <row r="7">
          <cell r="I7" t="str">
            <v>Jalisco</v>
          </cell>
        </row>
      </sheetData>
      <sheetData sheetId="8">
        <row r="7">
          <cell r="I7" t="str">
            <v>Jalisco</v>
          </cell>
        </row>
      </sheetData>
      <sheetData sheetId="9">
        <row r="7">
          <cell r="I7" t="str">
            <v>Jalisco</v>
          </cell>
        </row>
      </sheetData>
      <sheetData sheetId="10">
        <row r="9">
          <cell r="B9" t="str">
            <v>Regular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5"/>
      <sheetName val="Hoja4"/>
    </sheetNames>
    <sheetDataSet>
      <sheetData sheetId="0">
        <row r="2">
          <cell r="A2" t="str">
            <v>2006/01</v>
          </cell>
          <cell r="B2">
            <v>3.371448218826</v>
          </cell>
        </row>
        <row r="3">
          <cell r="A3" t="str">
            <v>2007/01</v>
          </cell>
          <cell r="B3">
            <v>3.6936648158069998</v>
          </cell>
        </row>
        <row r="4">
          <cell r="A4" t="str">
            <v>2008/01</v>
          </cell>
          <cell r="B4">
            <v>2.9533656306639999</v>
          </cell>
        </row>
        <row r="5">
          <cell r="A5" t="str">
            <v>2009/01</v>
          </cell>
          <cell r="B5">
            <v>4.1914664799169996</v>
          </cell>
        </row>
        <row r="6">
          <cell r="A6" t="str">
            <v>2010/01</v>
          </cell>
          <cell r="B6">
            <v>5.0381969784400003</v>
          </cell>
        </row>
        <row r="7">
          <cell r="A7" t="str">
            <v>2011/01</v>
          </cell>
          <cell r="B7">
            <v>5.147141998515</v>
          </cell>
        </row>
        <row r="8">
          <cell r="A8" t="str">
            <v>2012/01</v>
          </cell>
          <cell r="B8">
            <v>4.8926986831960004</v>
          </cell>
        </row>
        <row r="9">
          <cell r="A9" t="str">
            <v>2013/01</v>
          </cell>
          <cell r="B9">
            <v>4.8978600241040002</v>
          </cell>
        </row>
        <row r="10">
          <cell r="A10" t="str">
            <v>2014/01</v>
          </cell>
          <cell r="B10">
            <v>5.1515674722810001</v>
          </cell>
        </row>
        <row r="11">
          <cell r="A11" t="str">
            <v>2015/01</v>
          </cell>
          <cell r="B11">
            <v>4.5646224101159998</v>
          </cell>
        </row>
        <row r="12">
          <cell r="A12" t="str">
            <v>2016/01</v>
          </cell>
          <cell r="B12">
            <v>4.3222439109749997</v>
          </cell>
        </row>
        <row r="13">
          <cell r="A13" t="str">
            <v>2017/01</v>
          </cell>
          <cell r="B13">
            <v>3.329561430484</v>
          </cell>
        </row>
        <row r="14">
          <cell r="A14" t="str">
            <v>2018/01</v>
          </cell>
          <cell r="B14">
            <v>2.701816463333</v>
          </cell>
        </row>
        <row r="15">
          <cell r="A15" t="str">
            <v>2019/01</v>
          </cell>
          <cell r="B15">
            <v>2.4670080400000001</v>
          </cell>
        </row>
        <row r="16">
          <cell r="A16" t="str">
            <v>2020/01</v>
          </cell>
          <cell r="B16">
            <v>3.2766507366669999</v>
          </cell>
        </row>
      </sheetData>
      <sheetData sheetId="1">
        <row r="2">
          <cell r="C2" t="str">
            <v>Guerrero</v>
          </cell>
          <cell r="D2">
            <v>1.398037603333</v>
          </cell>
        </row>
        <row r="3">
          <cell r="C3" t="str">
            <v>Yucatán</v>
          </cell>
          <cell r="D3">
            <v>1.857650686667</v>
          </cell>
        </row>
        <row r="4">
          <cell r="C4" t="str">
            <v>San Luis Potosí</v>
          </cell>
          <cell r="D4">
            <v>1.9538694166670001</v>
          </cell>
        </row>
        <row r="5">
          <cell r="C5" t="str">
            <v>Morelos</v>
          </cell>
          <cell r="D5">
            <v>2.0266575699999998</v>
          </cell>
        </row>
        <row r="6">
          <cell r="C6" t="str">
            <v xml:space="preserve">Oaxaca </v>
          </cell>
          <cell r="D6">
            <v>2.248215183333</v>
          </cell>
        </row>
        <row r="7">
          <cell r="C7" t="str">
            <v>Hidalgo</v>
          </cell>
          <cell r="D7">
            <v>2.274604436667</v>
          </cell>
        </row>
        <row r="8">
          <cell r="C8" t="str">
            <v xml:space="preserve"> Baja California</v>
          </cell>
          <cell r="D8">
            <v>2.44614011</v>
          </cell>
        </row>
        <row r="9">
          <cell r="C9" t="str">
            <v>Puebla</v>
          </cell>
          <cell r="D9">
            <v>2.5061908666670001</v>
          </cell>
        </row>
        <row r="10">
          <cell r="C10" t="str">
            <v>Michoacán</v>
          </cell>
          <cell r="D10">
            <v>2.5150295666670002</v>
          </cell>
        </row>
        <row r="11">
          <cell r="C11" t="str">
            <v>Chiapas</v>
          </cell>
          <cell r="D11">
            <v>2.5376237366669998</v>
          </cell>
        </row>
        <row r="12">
          <cell r="C12" t="str">
            <v xml:space="preserve">Sinaloa </v>
          </cell>
          <cell r="D12">
            <v>2.660603576667</v>
          </cell>
        </row>
        <row r="13">
          <cell r="C13" t="str">
            <v>Colima</v>
          </cell>
          <cell r="D13">
            <v>2.7762181933329999</v>
          </cell>
        </row>
        <row r="14">
          <cell r="C14" t="str">
            <v>Zacatecas</v>
          </cell>
          <cell r="D14">
            <v>2.8341861700000002</v>
          </cell>
        </row>
        <row r="15">
          <cell r="C15" t="str">
            <v>Quintana Roo</v>
          </cell>
          <cell r="D15">
            <v>2.9626559733329998</v>
          </cell>
        </row>
        <row r="16">
          <cell r="C16" t="str">
            <v xml:space="preserve">Veracruz </v>
          </cell>
          <cell r="D16">
            <v>3.0256006433330001</v>
          </cell>
        </row>
        <row r="17">
          <cell r="C17" t="str">
            <v>Chihuahua</v>
          </cell>
          <cell r="D17">
            <v>3.0375012166670001</v>
          </cell>
        </row>
        <row r="18">
          <cell r="C18" t="str">
            <v xml:space="preserve">Tamaulipas </v>
          </cell>
          <cell r="D18">
            <v>3.0773906333330001</v>
          </cell>
        </row>
        <row r="19">
          <cell r="C19" t="str">
            <v>Nacional</v>
          </cell>
          <cell r="D19">
            <v>3.1876714994791873</v>
          </cell>
        </row>
        <row r="20">
          <cell r="C20" t="str">
            <v>Campeche</v>
          </cell>
          <cell r="D20">
            <v>3.2540151966669999</v>
          </cell>
        </row>
        <row r="21">
          <cell r="C21" t="str">
            <v>Jalisco</v>
          </cell>
          <cell r="D21">
            <v>3.2766507366669999</v>
          </cell>
        </row>
        <row r="22">
          <cell r="C22" t="str">
            <v>Baja California Sur</v>
          </cell>
          <cell r="D22">
            <v>3.38157533</v>
          </cell>
        </row>
        <row r="23">
          <cell r="C23" t="str">
            <v>Aguascalientes</v>
          </cell>
          <cell r="D23">
            <v>3.5423781133330001</v>
          </cell>
        </row>
        <row r="24">
          <cell r="C24" t="str">
            <v>Guanajuato</v>
          </cell>
          <cell r="D24">
            <v>3.5650737533329999</v>
          </cell>
        </row>
        <row r="25">
          <cell r="C25" t="str">
            <v>Nayarit</v>
          </cell>
          <cell r="D25">
            <v>3.5913690233329998</v>
          </cell>
        </row>
        <row r="26">
          <cell r="C26" t="str">
            <v xml:space="preserve">Nuevo León </v>
          </cell>
          <cell r="D26">
            <v>3.6143983666669999</v>
          </cell>
        </row>
        <row r="27">
          <cell r="C27" t="str">
            <v>Nacional *</v>
          </cell>
          <cell r="D27">
            <v>3.66</v>
          </cell>
        </row>
        <row r="28">
          <cell r="C28" t="str">
            <v>Durango</v>
          </cell>
          <cell r="D28">
            <v>3.6819469300000001</v>
          </cell>
        </row>
        <row r="29">
          <cell r="C29" t="str">
            <v>Tlaxcala</v>
          </cell>
          <cell r="D29">
            <v>3.8117889699999998</v>
          </cell>
        </row>
        <row r="30">
          <cell r="C30" t="str">
            <v>Coahuila</v>
          </cell>
          <cell r="D30">
            <v>3.9728017200000001</v>
          </cell>
        </row>
        <row r="31">
          <cell r="C31" t="str">
            <v>Querétaro</v>
          </cell>
          <cell r="D31">
            <v>4.0469663433329996</v>
          </cell>
        </row>
        <row r="32">
          <cell r="C32" t="str">
            <v>Estado de México</v>
          </cell>
          <cell r="D32">
            <v>4.3702153600000004</v>
          </cell>
        </row>
        <row r="33">
          <cell r="C33" t="str">
            <v xml:space="preserve">Sonora </v>
          </cell>
          <cell r="D33">
            <v>4.4208002766670003</v>
          </cell>
        </row>
        <row r="34">
          <cell r="C34" t="str">
            <v>Ciudad de México</v>
          </cell>
          <cell r="D34">
            <v>5.1553297666670002</v>
          </cell>
        </row>
        <row r="35">
          <cell r="C35" t="str">
            <v xml:space="preserve">Tabasco </v>
          </cell>
          <cell r="D35">
            <v>6.1820025133329999</v>
          </cell>
        </row>
      </sheetData>
      <sheetData sheetId="2">
        <row r="2">
          <cell r="A2" t="str">
            <v>Querétaro</v>
          </cell>
          <cell r="B2">
            <v>-0.6800616833340003</v>
          </cell>
        </row>
        <row r="3">
          <cell r="A3" t="str">
            <v>Morelos</v>
          </cell>
          <cell r="B3">
            <v>-0.44961312333300008</v>
          </cell>
        </row>
        <row r="4">
          <cell r="A4" t="str">
            <v>Baja California Sur</v>
          </cell>
          <cell r="B4">
            <v>-0.31985546333299997</v>
          </cell>
        </row>
        <row r="5">
          <cell r="A5" t="str">
            <v>Michoacán</v>
          </cell>
          <cell r="B5">
            <v>-0.2555436499999999</v>
          </cell>
        </row>
        <row r="6">
          <cell r="A6" t="str">
            <v xml:space="preserve">Tabasco </v>
          </cell>
          <cell r="B6">
            <v>-0.25114775333400008</v>
          </cell>
        </row>
        <row r="7">
          <cell r="A7" t="str">
            <v>Coahuila</v>
          </cell>
          <cell r="B7">
            <v>-0.23209057666700028</v>
          </cell>
        </row>
        <row r="8">
          <cell r="A8" t="str">
            <v>Colima</v>
          </cell>
          <cell r="B8">
            <v>-0.22079025333400004</v>
          </cell>
        </row>
        <row r="9">
          <cell r="A9" t="str">
            <v>Hidalgo</v>
          </cell>
          <cell r="B9">
            <v>-0.21836716000000012</v>
          </cell>
        </row>
        <row r="10">
          <cell r="A10" t="str">
            <v>Guerrero</v>
          </cell>
          <cell r="B10">
            <v>-0.12319144000000004</v>
          </cell>
        </row>
        <row r="11">
          <cell r="A11" t="str">
            <v>Quintana Roo</v>
          </cell>
          <cell r="B11">
            <v>-0.11402324333400005</v>
          </cell>
        </row>
        <row r="12">
          <cell r="A12" t="str">
            <v>Yucatán</v>
          </cell>
          <cell r="B12">
            <v>-0.10422041666600013</v>
          </cell>
        </row>
        <row r="13">
          <cell r="A13" t="str">
            <v>San Luis Potosí</v>
          </cell>
          <cell r="B13">
            <v>-0.10275136000000007</v>
          </cell>
        </row>
        <row r="14">
          <cell r="A14" t="str">
            <v>Ciudad de México</v>
          </cell>
          <cell r="B14">
            <v>-6.8199809999999417E-2</v>
          </cell>
        </row>
        <row r="15">
          <cell r="A15" t="str">
            <v xml:space="preserve">Sinaloa </v>
          </cell>
          <cell r="B15">
            <v>-5.4159980000000107E-2</v>
          </cell>
        </row>
        <row r="16">
          <cell r="A16" t="str">
            <v>Puebla</v>
          </cell>
          <cell r="B16">
            <v>-2.5911356666000085E-2</v>
          </cell>
        </row>
        <row r="17">
          <cell r="A17" t="str">
            <v>Nacional</v>
          </cell>
          <cell r="B17">
            <v>4.4683552083437661E-3</v>
          </cell>
        </row>
        <row r="18">
          <cell r="A18" t="str">
            <v>Nayarit</v>
          </cell>
          <cell r="B18">
            <v>1.8587126665999598E-2</v>
          </cell>
        </row>
        <row r="19">
          <cell r="A19" t="str">
            <v xml:space="preserve">Tamaulipas </v>
          </cell>
          <cell r="B19">
            <v>2.1258633333000265E-2</v>
          </cell>
        </row>
        <row r="20">
          <cell r="A20" t="str">
            <v>Chiapas</v>
          </cell>
          <cell r="B20">
            <v>3.3956293333999632E-2</v>
          </cell>
        </row>
        <row r="21">
          <cell r="A21" t="str">
            <v xml:space="preserve">Nuevo León </v>
          </cell>
          <cell r="B21">
            <v>6.028551999999987E-2</v>
          </cell>
        </row>
        <row r="22">
          <cell r="A22" t="str">
            <v>Tlaxcala</v>
          </cell>
          <cell r="B22">
            <v>7.4244919999999937E-2</v>
          </cell>
        </row>
        <row r="23">
          <cell r="A23" t="str">
            <v>Campeche</v>
          </cell>
          <cell r="B23">
            <v>0.11031123666700005</v>
          </cell>
        </row>
        <row r="24">
          <cell r="A24" t="str">
            <v xml:space="preserve">Veracruz </v>
          </cell>
          <cell r="B24">
            <v>0.11155974333300023</v>
          </cell>
        </row>
        <row r="25">
          <cell r="A25" t="str">
            <v>Jalisco</v>
          </cell>
          <cell r="B25">
            <v>0.13649927333400003</v>
          </cell>
        </row>
        <row r="26">
          <cell r="A26" t="str">
            <v>Estado de México</v>
          </cell>
          <cell r="B26">
            <v>0.16463073000000072</v>
          </cell>
        </row>
        <row r="27">
          <cell r="A27" t="str">
            <v>Guanajuato</v>
          </cell>
          <cell r="B27">
            <v>0.19589566000000014</v>
          </cell>
        </row>
        <row r="28">
          <cell r="A28" t="str">
            <v xml:space="preserve">Oaxaca </v>
          </cell>
          <cell r="B28">
            <v>0.2026385866660001</v>
          </cell>
        </row>
        <row r="29">
          <cell r="A29" t="str">
            <v xml:space="preserve"> Baja California</v>
          </cell>
          <cell r="B29">
            <v>0.25633677666700017</v>
          </cell>
        </row>
        <row r="30">
          <cell r="A30" t="str">
            <v>Aguascalientes</v>
          </cell>
          <cell r="B30">
            <v>0.29292987000000004</v>
          </cell>
        </row>
        <row r="31">
          <cell r="A31" t="str">
            <v>Zacatecas</v>
          </cell>
          <cell r="B31">
            <v>0.33107466000000008</v>
          </cell>
        </row>
        <row r="32">
          <cell r="A32" t="str">
            <v>Durango</v>
          </cell>
          <cell r="B32">
            <v>0.37082673666699995</v>
          </cell>
        </row>
        <row r="33">
          <cell r="A33" t="str">
            <v xml:space="preserve">Sonora </v>
          </cell>
          <cell r="B33">
            <v>0.42464332666700022</v>
          </cell>
        </row>
        <row r="34">
          <cell r="A34" t="str">
            <v>Nacional *</v>
          </cell>
          <cell r="B34">
            <v>0.5</v>
          </cell>
        </row>
        <row r="35">
          <cell r="A35" t="str">
            <v>Chihuahua</v>
          </cell>
          <cell r="B35">
            <v>0.55723554333399994</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RANK_POB"/>
      <sheetName val="Población"/>
    </sheetNames>
    <sheetDataSet>
      <sheetData sheetId="0"/>
      <sheetData sheetId="1">
        <row r="5">
          <cell r="G5" t="str">
            <v>Total Jalisco</v>
          </cell>
        </row>
      </sheetData>
      <sheetData sheetId="2">
        <row r="6">
          <cell r="C6" t="str">
            <v>Unidades Vehiculares Eléctricas</v>
          </cell>
          <cell r="D6" t="str">
            <v>Unidades Vehiculares Híbridas Plugin (conectables)</v>
          </cell>
          <cell r="E6" t="str">
            <v>Unidades Vehiculares Híbridas</v>
          </cell>
        </row>
        <row r="20">
          <cell r="C20">
            <v>4</v>
          </cell>
          <cell r="D20">
            <v>10</v>
          </cell>
          <cell r="E20">
            <v>293</v>
          </cell>
        </row>
      </sheetData>
      <sheetData sheetId="3">
        <row r="7">
          <cell r="A7" t="str">
            <v>Nayarit</v>
          </cell>
          <cell r="B7">
            <v>0</v>
          </cell>
        </row>
        <row r="8">
          <cell r="A8" t="str">
            <v>Campeche</v>
          </cell>
          <cell r="B8">
            <v>4</v>
          </cell>
        </row>
        <row r="9">
          <cell r="A9" t="str">
            <v>Tlaxcala</v>
          </cell>
          <cell r="B9">
            <v>5</v>
          </cell>
        </row>
        <row r="10">
          <cell r="A10" t="str">
            <v>Durango</v>
          </cell>
          <cell r="B10">
            <v>6</v>
          </cell>
        </row>
        <row r="11">
          <cell r="A11" t="str">
            <v>Guerrero</v>
          </cell>
          <cell r="B11">
            <v>7</v>
          </cell>
        </row>
        <row r="12">
          <cell r="A12" t="str">
            <v>Chiapas</v>
          </cell>
          <cell r="B12">
            <v>8</v>
          </cell>
        </row>
        <row r="13">
          <cell r="A13" t="str">
            <v>Zacatecas</v>
          </cell>
          <cell r="B13">
            <v>9</v>
          </cell>
        </row>
        <row r="14">
          <cell r="A14" t="str">
            <v>Baja California Sur</v>
          </cell>
          <cell r="B14">
            <v>11</v>
          </cell>
        </row>
        <row r="15">
          <cell r="A15" t="str">
            <v>Tabasco</v>
          </cell>
          <cell r="B15">
            <v>11</v>
          </cell>
        </row>
        <row r="16">
          <cell r="A16" t="str">
            <v>Colima</v>
          </cell>
          <cell r="B16">
            <v>12</v>
          </cell>
        </row>
        <row r="17">
          <cell r="A17" t="str">
            <v>Hidalgo</v>
          </cell>
          <cell r="B17">
            <v>14</v>
          </cell>
        </row>
        <row r="18">
          <cell r="A18" t="str">
            <v>Aguascalientes</v>
          </cell>
          <cell r="B18">
            <v>16</v>
          </cell>
        </row>
        <row r="19">
          <cell r="A19" t="str">
            <v>Quintana Roo</v>
          </cell>
          <cell r="B19">
            <v>17</v>
          </cell>
        </row>
        <row r="20">
          <cell r="A20" t="str">
            <v>Tamaulipas</v>
          </cell>
          <cell r="B20">
            <v>19</v>
          </cell>
        </row>
        <row r="21">
          <cell r="A21" t="str">
            <v>Sonora</v>
          </cell>
          <cell r="B21">
            <v>26</v>
          </cell>
        </row>
        <row r="22">
          <cell r="A22" t="str">
            <v>San Luis Potosí</v>
          </cell>
          <cell r="B22">
            <v>30</v>
          </cell>
        </row>
        <row r="23">
          <cell r="A23" t="str">
            <v>Baja California</v>
          </cell>
          <cell r="B23">
            <v>32</v>
          </cell>
        </row>
        <row r="24">
          <cell r="A24" t="str">
            <v>Yucatán</v>
          </cell>
          <cell r="B24">
            <v>32</v>
          </cell>
        </row>
        <row r="25">
          <cell r="A25" t="str">
            <v>Chihuahua</v>
          </cell>
          <cell r="B25">
            <v>33</v>
          </cell>
        </row>
        <row r="26">
          <cell r="A26" t="str">
            <v>Coahuila</v>
          </cell>
          <cell r="B26">
            <v>36</v>
          </cell>
        </row>
        <row r="27">
          <cell r="A27" t="str">
            <v>Sinaloa</v>
          </cell>
          <cell r="B27">
            <v>41</v>
          </cell>
        </row>
        <row r="28">
          <cell r="A28" t="str">
            <v>Morelos</v>
          </cell>
          <cell r="B28">
            <v>45</v>
          </cell>
        </row>
        <row r="29">
          <cell r="A29" t="str">
            <v>Veracruz</v>
          </cell>
          <cell r="B29">
            <v>46</v>
          </cell>
        </row>
        <row r="30">
          <cell r="A30" t="str">
            <v>Querétaro</v>
          </cell>
          <cell r="B30">
            <v>59</v>
          </cell>
        </row>
        <row r="31">
          <cell r="A31" t="str">
            <v>Guanajuato</v>
          </cell>
          <cell r="B31">
            <v>71</v>
          </cell>
        </row>
        <row r="32">
          <cell r="A32" t="str">
            <v>Oaxaca</v>
          </cell>
          <cell r="B32">
            <v>75</v>
          </cell>
        </row>
        <row r="33">
          <cell r="A33" t="str">
            <v>Puebla</v>
          </cell>
          <cell r="B33">
            <v>86</v>
          </cell>
        </row>
        <row r="34">
          <cell r="A34" t="str">
            <v>Michoacán</v>
          </cell>
          <cell r="B34">
            <v>131</v>
          </cell>
        </row>
        <row r="35">
          <cell r="A35" t="str">
            <v>Nuevo León</v>
          </cell>
          <cell r="B35">
            <v>144</v>
          </cell>
        </row>
        <row r="36">
          <cell r="A36" t="str">
            <v>Jalisco</v>
          </cell>
          <cell r="B36">
            <v>307</v>
          </cell>
        </row>
        <row r="37">
          <cell r="A37" t="str">
            <v>Estado de México</v>
          </cell>
          <cell r="B37">
            <v>513</v>
          </cell>
        </row>
        <row r="38">
          <cell r="A38" t="str">
            <v>Ciudad de México</v>
          </cell>
          <cell r="B38">
            <v>1244</v>
          </cell>
        </row>
      </sheetData>
      <sheetData sheetId="4"/>
      <sheetData sheetId="5"/>
      <sheetData sheetId="6">
        <row r="7">
          <cell r="A7" t="str">
            <v>Nayarit</v>
          </cell>
          <cell r="D7">
            <v>0</v>
          </cell>
        </row>
        <row r="8">
          <cell r="A8" t="str">
            <v>Chiapas</v>
          </cell>
          <cell r="D8">
            <v>1.4165479717512004</v>
          </cell>
        </row>
        <row r="9">
          <cell r="A9" t="str">
            <v>Guerrero</v>
          </cell>
          <cell r="D9">
            <v>1.920979677681564</v>
          </cell>
        </row>
        <row r="10">
          <cell r="A10" t="str">
            <v>Durango</v>
          </cell>
          <cell r="D10">
            <v>3.2380763236176651</v>
          </cell>
        </row>
        <row r="11">
          <cell r="A11" t="str">
            <v>Tlaxcala</v>
          </cell>
          <cell r="D11">
            <v>3.6652941361891349</v>
          </cell>
        </row>
        <row r="12">
          <cell r="A12" t="str">
            <v>Campeche</v>
          </cell>
          <cell r="D12">
            <v>4.0648506269015883</v>
          </cell>
        </row>
        <row r="13">
          <cell r="A13" t="str">
            <v>Tabasco</v>
          </cell>
          <cell r="D13">
            <v>4.3232671952057329</v>
          </cell>
        </row>
        <row r="14">
          <cell r="A14" t="str">
            <v>Hidalgo</v>
          </cell>
          <cell r="D14">
            <v>4.5890806104788373</v>
          </cell>
        </row>
        <row r="15">
          <cell r="A15" t="str">
            <v>Tamaulipas</v>
          </cell>
          <cell r="D15">
            <v>5.2472997119508635</v>
          </cell>
        </row>
        <row r="16">
          <cell r="A16" t="str">
            <v>Veracruz</v>
          </cell>
          <cell r="D16">
            <v>5.4191302602231008</v>
          </cell>
        </row>
        <row r="17">
          <cell r="A17" t="str">
            <v>Zacatecas</v>
          </cell>
          <cell r="D17">
            <v>5.439404131408752</v>
          </cell>
        </row>
        <row r="18">
          <cell r="A18" t="str">
            <v>Sonora</v>
          </cell>
          <cell r="D18">
            <v>8.5589607051530212</v>
          </cell>
        </row>
        <row r="19">
          <cell r="A19" t="str">
            <v>Chihuahua</v>
          </cell>
          <cell r="D19">
            <v>8.7641837026020326</v>
          </cell>
        </row>
        <row r="20">
          <cell r="A20" t="str">
            <v>Baja California</v>
          </cell>
          <cell r="D20">
            <v>8.9421418273993378</v>
          </cell>
        </row>
        <row r="21">
          <cell r="A21" t="str">
            <v>Quintana Roo</v>
          </cell>
          <cell r="D21">
            <v>10.091769805543468</v>
          </cell>
        </row>
        <row r="22">
          <cell r="A22" t="str">
            <v>San Luis Potosí</v>
          </cell>
          <cell r="D22">
            <v>10.541262189652064</v>
          </cell>
        </row>
        <row r="23">
          <cell r="A23" t="str">
            <v>Aguascalientes</v>
          </cell>
          <cell r="D23">
            <v>11.304057238093826</v>
          </cell>
        </row>
        <row r="24">
          <cell r="A24" t="str">
            <v>Coahuila</v>
          </cell>
          <cell r="D24">
            <v>11.336286855921777</v>
          </cell>
        </row>
        <row r="25">
          <cell r="A25" t="str">
            <v>Guanajuato</v>
          </cell>
          <cell r="D25">
            <v>11.500363314294564</v>
          </cell>
        </row>
        <row r="26">
          <cell r="A26" t="str">
            <v>Sinaloa</v>
          </cell>
          <cell r="D26">
            <v>13.094807685182937</v>
          </cell>
        </row>
        <row r="27">
          <cell r="A27" t="str">
            <v>Puebla</v>
          </cell>
          <cell r="D27">
            <v>13.144854462005561</v>
          </cell>
        </row>
        <row r="28">
          <cell r="A28" t="str">
            <v>Baja California Sur</v>
          </cell>
          <cell r="D28">
            <v>13.957283100648507</v>
          </cell>
        </row>
        <row r="29">
          <cell r="A29" t="str">
            <v>Yucatán</v>
          </cell>
          <cell r="D29">
            <v>14.324941603480244</v>
          </cell>
        </row>
        <row r="30">
          <cell r="A30" t="str">
            <v>Colima</v>
          </cell>
          <cell r="D30">
            <v>15.527106446078243</v>
          </cell>
        </row>
        <row r="31">
          <cell r="A31" t="str">
            <v>Oaxaca</v>
          </cell>
          <cell r="D31">
            <v>18.200610035913446</v>
          </cell>
        </row>
        <row r="32">
          <cell r="A32" t="str">
            <v>Morelos</v>
          </cell>
          <cell r="D32">
            <v>22.248942928000442</v>
          </cell>
        </row>
        <row r="33">
          <cell r="A33" t="str">
            <v>Nuevo León</v>
          </cell>
          <cell r="D33">
            <v>26.024972768661307</v>
          </cell>
        </row>
        <row r="34">
          <cell r="A34" t="str">
            <v>Querétaro</v>
          </cell>
          <cell r="D34">
            <v>26.349731500702063</v>
          </cell>
        </row>
        <row r="35">
          <cell r="A35" t="str">
            <v>Michoacán</v>
          </cell>
          <cell r="D35">
            <v>27.337359924724179</v>
          </cell>
        </row>
        <row r="36">
          <cell r="A36" t="str">
            <v>Estado de México</v>
          </cell>
          <cell r="D36">
            <v>29.746802523155104</v>
          </cell>
        </row>
        <row r="37">
          <cell r="A37" t="str">
            <v>Jalisco</v>
          </cell>
          <cell r="D37">
            <v>36.873333493478107</v>
          </cell>
        </row>
        <row r="38">
          <cell r="A38" t="str">
            <v>Ciudad de México</v>
          </cell>
          <cell r="D38">
            <v>137.74450896020278</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0.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1.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32.bin"/><Relationship Id="rId1" Type="http://schemas.openxmlformats.org/officeDocument/2006/relationships/hyperlink" Target="https://www.inegi.org.mx/programas/sacrificioganado/default.html" TargetMode="Externa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5.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6.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4"/>
  <dimension ref="A1:B127"/>
  <sheetViews>
    <sheetView topLeftCell="A27" workbookViewId="0">
      <selection activeCell="B48" sqref="B48"/>
    </sheetView>
  </sheetViews>
  <sheetFormatPr baseColWidth="10" defaultRowHeight="13.2"/>
  <cols>
    <col min="1" max="1" width="15.6640625" customWidth="1"/>
    <col min="2" max="2" width="75.6640625" customWidth="1"/>
  </cols>
  <sheetData>
    <row r="1" spans="1:2" ht="13.8">
      <c r="A1" s="3" t="s">
        <v>0</v>
      </c>
    </row>
    <row r="2" spans="1:2">
      <c r="A2" s="1" t="s">
        <v>1473</v>
      </c>
    </row>
    <row r="4" spans="1:2" ht="13.8">
      <c r="A4" s="4" t="s">
        <v>1</v>
      </c>
      <c r="B4" s="4" t="s">
        <v>2</v>
      </c>
    </row>
    <row r="5" spans="1:2" ht="14.4">
      <c r="A5" s="5" t="s">
        <v>3</v>
      </c>
      <c r="B5" s="2" t="s">
        <v>779</v>
      </c>
    </row>
    <row r="6" spans="1:2" ht="14.4">
      <c r="A6" s="5" t="s">
        <v>4</v>
      </c>
      <c r="B6" s="2" t="s">
        <v>783</v>
      </c>
    </row>
    <row r="7" spans="1:2" ht="14.4">
      <c r="A7" s="5" t="s">
        <v>5</v>
      </c>
      <c r="B7" s="2" t="s">
        <v>718</v>
      </c>
    </row>
    <row r="8" spans="1:2" ht="14.4">
      <c r="A8" s="5" t="s">
        <v>6</v>
      </c>
      <c r="B8" s="2" t="s">
        <v>784</v>
      </c>
    </row>
    <row r="9" spans="1:2" ht="14.4">
      <c r="A9" s="5" t="s">
        <v>7</v>
      </c>
      <c r="B9" s="2" t="s">
        <v>785</v>
      </c>
    </row>
    <row r="10" spans="1:2" ht="14.4">
      <c r="A10" s="5" t="s">
        <v>8</v>
      </c>
      <c r="B10" s="2" t="s">
        <v>845</v>
      </c>
    </row>
    <row r="11" spans="1:2" ht="14.4">
      <c r="A11" s="5" t="s">
        <v>9</v>
      </c>
      <c r="B11" s="2" t="s">
        <v>1168</v>
      </c>
    </row>
    <row r="12" spans="1:2" ht="14.4">
      <c r="A12" s="5" t="s">
        <v>10</v>
      </c>
      <c r="B12" s="2" t="s">
        <v>1224</v>
      </c>
    </row>
    <row r="13" spans="1:2" ht="14.4">
      <c r="A13" s="5" t="s">
        <v>11</v>
      </c>
      <c r="B13" s="268" t="s">
        <v>1231</v>
      </c>
    </row>
    <row r="14" spans="1:2" ht="14.4">
      <c r="A14" s="5" t="s">
        <v>12</v>
      </c>
      <c r="B14" s="2" t="s">
        <v>1439</v>
      </c>
    </row>
    <row r="15" spans="1:2" ht="14.4">
      <c r="A15" s="5" t="s">
        <v>13</v>
      </c>
      <c r="B15" s="2" t="s">
        <v>1441</v>
      </c>
    </row>
    <row r="16" spans="1:2" ht="14.4">
      <c r="A16" s="5" t="s">
        <v>615</v>
      </c>
      <c r="B16" s="2" t="s">
        <v>1440</v>
      </c>
    </row>
    <row r="17" spans="1:2" ht="14.4">
      <c r="A17" s="5" t="s">
        <v>616</v>
      </c>
      <c r="B17" s="2" t="s">
        <v>1442</v>
      </c>
    </row>
    <row r="18" spans="1:2" ht="14.4">
      <c r="A18" s="5" t="s">
        <v>617</v>
      </c>
      <c r="B18" s="2" t="s">
        <v>1446</v>
      </c>
    </row>
    <row r="19" spans="1:2" ht="13.2" customHeight="1">
      <c r="A19" s="5" t="s">
        <v>647</v>
      </c>
      <c r="B19" s="6" t="s">
        <v>1448</v>
      </c>
    </row>
    <row r="20" spans="1:2" ht="13.5" customHeight="1">
      <c r="A20" s="5" t="s">
        <v>648</v>
      </c>
      <c r="B20" s="240" t="s">
        <v>1449</v>
      </c>
    </row>
    <row r="21" spans="1:2" ht="14.4">
      <c r="A21" s="5" t="s">
        <v>710</v>
      </c>
      <c r="B21" s="2" t="s">
        <v>1443</v>
      </c>
    </row>
    <row r="22" spans="1:2" ht="14.4">
      <c r="A22" s="7" t="s">
        <v>14</v>
      </c>
      <c r="B22" s="2" t="s">
        <v>780</v>
      </c>
    </row>
    <row r="23" spans="1:2" ht="14.4">
      <c r="A23" s="7" t="s">
        <v>15</v>
      </c>
      <c r="B23" s="2" t="s">
        <v>1127</v>
      </c>
    </row>
    <row r="24" spans="1:2" ht="14.4">
      <c r="A24" s="7" t="s">
        <v>16</v>
      </c>
      <c r="B24" s="2" t="s">
        <v>1128</v>
      </c>
    </row>
    <row r="25" spans="1:2" ht="14.4">
      <c r="A25" s="7" t="s">
        <v>17</v>
      </c>
      <c r="B25" s="2" t="s">
        <v>1129</v>
      </c>
    </row>
    <row r="26" spans="1:2" ht="14.4">
      <c r="A26" s="7" t="s">
        <v>18</v>
      </c>
      <c r="B26" s="2" t="s">
        <v>1130</v>
      </c>
    </row>
    <row r="27" spans="1:2" ht="14.4">
      <c r="A27" s="7" t="s">
        <v>19</v>
      </c>
      <c r="B27" s="2" t="s">
        <v>1131</v>
      </c>
    </row>
    <row r="28" spans="1:2" ht="14.4">
      <c r="A28" s="7" t="s">
        <v>20</v>
      </c>
      <c r="B28" s="2" t="s">
        <v>833</v>
      </c>
    </row>
    <row r="29" spans="1:2" ht="14.4">
      <c r="A29" s="7" t="s">
        <v>21</v>
      </c>
      <c r="B29" s="2" t="s">
        <v>836</v>
      </c>
    </row>
    <row r="30" spans="1:2" ht="14.4">
      <c r="A30" s="7" t="s">
        <v>22</v>
      </c>
      <c r="B30" s="2" t="s">
        <v>838</v>
      </c>
    </row>
    <row r="31" spans="1:2" ht="14.4">
      <c r="A31" s="7" t="s">
        <v>23</v>
      </c>
      <c r="B31" s="2" t="s">
        <v>840</v>
      </c>
    </row>
    <row r="32" spans="1:2" ht="14.4">
      <c r="A32" s="7" t="s">
        <v>24</v>
      </c>
      <c r="B32" s="2" t="s">
        <v>843</v>
      </c>
    </row>
    <row r="33" spans="1:2" ht="14.4">
      <c r="A33" s="7" t="s">
        <v>25</v>
      </c>
      <c r="B33" s="2" t="s">
        <v>985</v>
      </c>
    </row>
    <row r="34" spans="1:2" ht="14.4">
      <c r="A34" s="7" t="s">
        <v>26</v>
      </c>
      <c r="B34" s="2" t="s">
        <v>986</v>
      </c>
    </row>
    <row r="35" spans="1:2" ht="14.4">
      <c r="A35" s="7" t="s">
        <v>27</v>
      </c>
      <c r="B35" s="2" t="s">
        <v>983</v>
      </c>
    </row>
    <row r="36" spans="1:2" ht="14.4">
      <c r="A36" s="7" t="s">
        <v>28</v>
      </c>
      <c r="B36" s="2" t="s">
        <v>1163</v>
      </c>
    </row>
    <row r="37" spans="1:2" ht="14.4">
      <c r="A37" s="7" t="s">
        <v>29</v>
      </c>
      <c r="B37" s="2" t="s">
        <v>1165</v>
      </c>
    </row>
    <row r="38" spans="1:2" ht="14.4">
      <c r="A38" s="7" t="s">
        <v>30</v>
      </c>
      <c r="B38" s="2" t="s">
        <v>1166</v>
      </c>
    </row>
    <row r="39" spans="1:2" ht="14.4">
      <c r="A39" s="7" t="s">
        <v>31</v>
      </c>
      <c r="B39" s="2" t="s">
        <v>1167</v>
      </c>
    </row>
    <row r="40" spans="1:2" ht="14.4">
      <c r="A40" s="7" t="s">
        <v>32</v>
      </c>
      <c r="B40" s="2" t="s">
        <v>1222</v>
      </c>
    </row>
    <row r="41" spans="1:2" ht="14.4">
      <c r="A41" s="7" t="s">
        <v>33</v>
      </c>
      <c r="B41" s="2" t="s">
        <v>1238</v>
      </c>
    </row>
    <row r="42" spans="1:2" ht="14.4">
      <c r="A42" s="7" t="s">
        <v>34</v>
      </c>
      <c r="B42" s="2" t="s">
        <v>1245</v>
      </c>
    </row>
    <row r="43" spans="1:2" ht="14.4">
      <c r="A43" s="7" t="s">
        <v>35</v>
      </c>
      <c r="B43" s="2" t="s">
        <v>1247</v>
      </c>
    </row>
    <row r="44" spans="1:2" ht="14.4">
      <c r="A44" s="7" t="s">
        <v>36</v>
      </c>
      <c r="B44" s="2" t="s">
        <v>1249</v>
      </c>
    </row>
    <row r="45" spans="1:2" ht="14.4">
      <c r="A45" s="7" t="s">
        <v>37</v>
      </c>
      <c r="B45" s="2" t="s">
        <v>1250</v>
      </c>
    </row>
    <row r="46" spans="1:2" ht="14.4">
      <c r="A46" s="7" t="s">
        <v>38</v>
      </c>
      <c r="B46" s="2" t="s">
        <v>1251</v>
      </c>
    </row>
    <row r="47" spans="1:2" ht="14.4">
      <c r="A47" s="7" t="s">
        <v>39</v>
      </c>
      <c r="B47" s="2" t="s">
        <v>1252</v>
      </c>
    </row>
    <row r="48" spans="1:2" ht="14.4">
      <c r="A48" s="7" t="s">
        <v>40</v>
      </c>
      <c r="B48" s="2" t="s">
        <v>1253</v>
      </c>
    </row>
    <row r="49" spans="1:2" ht="14.4">
      <c r="A49" s="7" t="s">
        <v>41</v>
      </c>
      <c r="B49" s="2" t="s">
        <v>1254</v>
      </c>
    </row>
    <row r="50" spans="1:2" ht="14.4">
      <c r="A50" s="7" t="s">
        <v>42</v>
      </c>
      <c r="B50" s="2" t="s">
        <v>1255</v>
      </c>
    </row>
    <row r="51" spans="1:2" ht="14.4">
      <c r="A51" s="7" t="s">
        <v>43</v>
      </c>
      <c r="B51" s="2" t="s">
        <v>1256</v>
      </c>
    </row>
    <row r="52" spans="1:2" ht="14.4">
      <c r="A52" s="7" t="s">
        <v>44</v>
      </c>
      <c r="B52" s="2" t="s">
        <v>1257</v>
      </c>
    </row>
    <row r="53" spans="1:2" ht="14.4">
      <c r="A53" s="7" t="s">
        <v>45</v>
      </c>
      <c r="B53" s="2" t="s">
        <v>1262</v>
      </c>
    </row>
    <row r="54" spans="1:2" ht="14.4">
      <c r="A54" s="7" t="s">
        <v>46</v>
      </c>
      <c r="B54" s="2" t="s">
        <v>1261</v>
      </c>
    </row>
    <row r="55" spans="1:2" ht="14.4">
      <c r="A55" s="7" t="s">
        <v>47</v>
      </c>
      <c r="B55" s="2" t="s">
        <v>1263</v>
      </c>
    </row>
    <row r="56" spans="1:2" ht="14.4">
      <c r="A56" s="7" t="s">
        <v>48</v>
      </c>
      <c r="B56" s="2" t="s">
        <v>1264</v>
      </c>
    </row>
    <row r="57" spans="1:2" ht="14.4">
      <c r="A57" s="7" t="s">
        <v>49</v>
      </c>
      <c r="B57" s="2" t="s">
        <v>1265</v>
      </c>
    </row>
    <row r="58" spans="1:2" ht="14.4">
      <c r="A58" s="7" t="s">
        <v>50</v>
      </c>
      <c r="B58" s="2" t="s">
        <v>1289</v>
      </c>
    </row>
    <row r="59" spans="1:2" ht="14.4">
      <c r="A59" s="7" t="s">
        <v>51</v>
      </c>
      <c r="B59" s="2" t="s">
        <v>1290</v>
      </c>
    </row>
    <row r="60" spans="1:2" ht="14.4">
      <c r="A60" s="7" t="s">
        <v>52</v>
      </c>
      <c r="B60" s="2" t="s">
        <v>1292</v>
      </c>
    </row>
    <row r="61" spans="1:2" ht="14.4">
      <c r="A61" s="7" t="s">
        <v>53</v>
      </c>
      <c r="B61" s="2" t="s">
        <v>1293</v>
      </c>
    </row>
    <row r="62" spans="1:2" ht="14.4">
      <c r="A62" s="7" t="s">
        <v>54</v>
      </c>
      <c r="B62" s="2" t="s">
        <v>1299</v>
      </c>
    </row>
    <row r="63" spans="1:2" ht="14.4">
      <c r="A63" s="7" t="s">
        <v>1474</v>
      </c>
      <c r="B63" s="2" t="s">
        <v>1305</v>
      </c>
    </row>
    <row r="64" spans="1:2" ht="14.4">
      <c r="A64" s="7" t="s">
        <v>55</v>
      </c>
      <c r="B64" s="2" t="s">
        <v>1306</v>
      </c>
    </row>
    <row r="65" spans="1:2" ht="14.4">
      <c r="A65" s="7" t="s">
        <v>1475</v>
      </c>
      <c r="B65" s="2" t="s">
        <v>1307</v>
      </c>
    </row>
    <row r="66" spans="1:2" ht="14.4">
      <c r="A66" s="7" t="s">
        <v>1476</v>
      </c>
      <c r="B66" s="2" t="s">
        <v>1308</v>
      </c>
    </row>
    <row r="67" spans="1:2" ht="14.4">
      <c r="A67" s="7" t="s">
        <v>1477</v>
      </c>
      <c r="B67" s="2" t="s">
        <v>1309</v>
      </c>
    </row>
    <row r="68" spans="1:2" ht="14.4">
      <c r="A68" s="7" t="s">
        <v>1478</v>
      </c>
      <c r="B68" s="2" t="s">
        <v>1310</v>
      </c>
    </row>
    <row r="69" spans="1:2" ht="14.4">
      <c r="A69" s="7" t="s">
        <v>649</v>
      </c>
      <c r="B69" s="2" t="s">
        <v>1311</v>
      </c>
    </row>
    <row r="70" spans="1:2" ht="14.4">
      <c r="A70" s="7" t="s">
        <v>650</v>
      </c>
      <c r="B70" s="2" t="s">
        <v>1312</v>
      </c>
    </row>
    <row r="71" spans="1:2" ht="14.4">
      <c r="A71" s="7" t="s">
        <v>56</v>
      </c>
      <c r="B71" s="2" t="s">
        <v>1313</v>
      </c>
    </row>
    <row r="72" spans="1:2" ht="14.4">
      <c r="A72" s="7" t="s">
        <v>57</v>
      </c>
      <c r="B72" s="2" t="s">
        <v>1314</v>
      </c>
    </row>
    <row r="73" spans="1:2" ht="14.4">
      <c r="A73" s="7" t="s">
        <v>58</v>
      </c>
      <c r="B73" s="2" t="s">
        <v>1315</v>
      </c>
    </row>
    <row r="74" spans="1:2" ht="14.4">
      <c r="A74" s="7" t="s">
        <v>59</v>
      </c>
      <c r="B74" s="2" t="s">
        <v>1316</v>
      </c>
    </row>
    <row r="75" spans="1:2" ht="14.4">
      <c r="A75" s="7" t="s">
        <v>60</v>
      </c>
      <c r="B75" s="2" t="s">
        <v>1317</v>
      </c>
    </row>
    <row r="76" spans="1:2" ht="14.4">
      <c r="A76" s="7" t="s">
        <v>61</v>
      </c>
      <c r="B76" s="2" t="s">
        <v>1318</v>
      </c>
    </row>
    <row r="77" spans="1:2" ht="14.4">
      <c r="A77" s="7" t="s">
        <v>62</v>
      </c>
      <c r="B77" s="2" t="s">
        <v>1335</v>
      </c>
    </row>
    <row r="78" spans="1:2" ht="14.4">
      <c r="A78" s="7" t="s">
        <v>63</v>
      </c>
      <c r="B78" s="2" t="s">
        <v>1337</v>
      </c>
    </row>
    <row r="79" spans="1:2" ht="14.4">
      <c r="A79" s="7" t="s">
        <v>64</v>
      </c>
      <c r="B79" s="2" t="s">
        <v>1339</v>
      </c>
    </row>
    <row r="80" spans="1:2" ht="14.4">
      <c r="A80" s="7" t="s">
        <v>65</v>
      </c>
      <c r="B80" s="2" t="s">
        <v>1403</v>
      </c>
    </row>
    <row r="81" spans="1:2" ht="14.4">
      <c r="A81" s="7" t="s">
        <v>66</v>
      </c>
      <c r="B81" s="2" t="s">
        <v>1404</v>
      </c>
    </row>
    <row r="82" spans="1:2" ht="14.4">
      <c r="A82" s="7" t="s">
        <v>67</v>
      </c>
      <c r="B82" s="2" t="s">
        <v>1405</v>
      </c>
    </row>
    <row r="83" spans="1:2" ht="14.4">
      <c r="A83" s="7" t="s">
        <v>68</v>
      </c>
      <c r="B83" s="2" t="s">
        <v>1406</v>
      </c>
    </row>
    <row r="84" spans="1:2" ht="14.4">
      <c r="A84" s="7" t="s">
        <v>69</v>
      </c>
      <c r="B84" s="2" t="s">
        <v>1407</v>
      </c>
    </row>
    <row r="85" spans="1:2" ht="14.4">
      <c r="A85" s="7" t="s">
        <v>70</v>
      </c>
      <c r="B85" s="2" t="s">
        <v>1408</v>
      </c>
    </row>
    <row r="86" spans="1:2" ht="14.4">
      <c r="A86" s="7" t="s">
        <v>71</v>
      </c>
      <c r="B86" s="2" t="s">
        <v>1409</v>
      </c>
    </row>
    <row r="87" spans="1:2" ht="14.4">
      <c r="A87" s="7" t="s">
        <v>72</v>
      </c>
      <c r="B87" s="2" t="s">
        <v>1410</v>
      </c>
    </row>
    <row r="88" spans="1:2" ht="14.4">
      <c r="A88" s="7" t="s">
        <v>73</v>
      </c>
      <c r="B88" s="2" t="s">
        <v>1411</v>
      </c>
    </row>
    <row r="89" spans="1:2" ht="14.4">
      <c r="A89" s="7" t="s">
        <v>74</v>
      </c>
      <c r="B89" s="2" t="s">
        <v>1412</v>
      </c>
    </row>
    <row r="90" spans="1:2" ht="14.4">
      <c r="A90" s="7" t="s">
        <v>75</v>
      </c>
      <c r="B90" s="2" t="s">
        <v>1413</v>
      </c>
    </row>
    <row r="91" spans="1:2" ht="14.4">
      <c r="A91" s="7" t="s">
        <v>76</v>
      </c>
      <c r="B91" s="2" t="s">
        <v>1414</v>
      </c>
    </row>
    <row r="92" spans="1:2" ht="14.4">
      <c r="A92" s="7" t="s">
        <v>77</v>
      </c>
      <c r="B92" s="2" t="s">
        <v>1415</v>
      </c>
    </row>
    <row r="93" spans="1:2" ht="14.4">
      <c r="A93" s="7" t="s">
        <v>78</v>
      </c>
      <c r="B93" s="2" t="s">
        <v>1416</v>
      </c>
    </row>
    <row r="94" spans="1:2" ht="14.4">
      <c r="A94" s="7" t="s">
        <v>79</v>
      </c>
      <c r="B94" s="2" t="s">
        <v>1417</v>
      </c>
    </row>
    <row r="95" spans="1:2" ht="14.4">
      <c r="A95" s="7" t="s">
        <v>80</v>
      </c>
      <c r="B95" s="2" t="s">
        <v>1418</v>
      </c>
    </row>
    <row r="96" spans="1:2" ht="14.4">
      <c r="A96" s="7" t="s">
        <v>81</v>
      </c>
      <c r="B96" s="2" t="s">
        <v>1419</v>
      </c>
    </row>
    <row r="97" spans="1:2" ht="14.4">
      <c r="A97" s="7" t="s">
        <v>82</v>
      </c>
      <c r="B97" s="2" t="s">
        <v>1420</v>
      </c>
    </row>
    <row r="98" spans="1:2" ht="14.4">
      <c r="A98" s="7" t="s">
        <v>83</v>
      </c>
      <c r="B98" s="2" t="s">
        <v>1421</v>
      </c>
    </row>
    <row r="99" spans="1:2" ht="14.4">
      <c r="A99" s="7" t="s">
        <v>84</v>
      </c>
      <c r="B99" s="2" t="s">
        <v>1422</v>
      </c>
    </row>
    <row r="100" spans="1:2" ht="14.4">
      <c r="A100" s="7" t="s">
        <v>328</v>
      </c>
      <c r="B100" s="2" t="s">
        <v>1423</v>
      </c>
    </row>
    <row r="101" spans="1:2" ht="14.4">
      <c r="A101" s="7" t="s">
        <v>329</v>
      </c>
      <c r="B101" s="2" t="s">
        <v>1424</v>
      </c>
    </row>
    <row r="102" spans="1:2" ht="14.4">
      <c r="A102" s="7" t="s">
        <v>330</v>
      </c>
      <c r="B102" s="2" t="s">
        <v>1425</v>
      </c>
    </row>
    <row r="103" spans="1:2" ht="14.4">
      <c r="A103" s="7" t="s">
        <v>331</v>
      </c>
      <c r="B103" s="2" t="s">
        <v>1426</v>
      </c>
    </row>
    <row r="104" spans="1:2" ht="14.4">
      <c r="A104" s="7" t="s">
        <v>332</v>
      </c>
      <c r="B104" s="2" t="s">
        <v>1427</v>
      </c>
    </row>
    <row r="105" spans="1:2" ht="14.4">
      <c r="A105" s="7" t="s">
        <v>333</v>
      </c>
      <c r="B105" s="2" t="s">
        <v>1428</v>
      </c>
    </row>
    <row r="106" spans="1:2" ht="14.4">
      <c r="A106" s="7" t="s">
        <v>334</v>
      </c>
      <c r="B106" s="2" t="s">
        <v>1433</v>
      </c>
    </row>
    <row r="107" spans="1:2" ht="14.4">
      <c r="A107" s="7" t="s">
        <v>335</v>
      </c>
      <c r="B107" s="2" t="s">
        <v>1430</v>
      </c>
    </row>
    <row r="108" spans="1:2" ht="14.4">
      <c r="A108" s="7" t="s">
        <v>336</v>
      </c>
      <c r="B108" s="2" t="s">
        <v>1431</v>
      </c>
    </row>
    <row r="109" spans="1:2" ht="14.4">
      <c r="A109" s="7" t="s">
        <v>337</v>
      </c>
      <c r="B109" s="2" t="s">
        <v>1432</v>
      </c>
    </row>
    <row r="110" spans="1:2" ht="14.4">
      <c r="A110" s="7" t="s">
        <v>338</v>
      </c>
      <c r="B110" s="2" t="s">
        <v>1451</v>
      </c>
    </row>
    <row r="111" spans="1:2" ht="14.4">
      <c r="A111" s="7" t="s">
        <v>339</v>
      </c>
      <c r="B111" s="2" t="s">
        <v>1452</v>
      </c>
    </row>
    <row r="112" spans="1:2" ht="14.4">
      <c r="A112" s="7" t="s">
        <v>340</v>
      </c>
      <c r="B112" s="2" t="s">
        <v>1462</v>
      </c>
    </row>
    <row r="113" spans="1:2" ht="14.4">
      <c r="A113" s="7" t="s">
        <v>341</v>
      </c>
      <c r="B113" s="2" t="s">
        <v>1463</v>
      </c>
    </row>
    <row r="114" spans="1:2" ht="14.4">
      <c r="A114" s="7" t="s">
        <v>342</v>
      </c>
      <c r="B114" s="2" t="s">
        <v>1465</v>
      </c>
    </row>
    <row r="115" spans="1:2" ht="14.4">
      <c r="A115" s="7" t="s">
        <v>421</v>
      </c>
      <c r="B115" s="2" t="s">
        <v>1466</v>
      </c>
    </row>
    <row r="116" spans="1:2" ht="14.4">
      <c r="A116" s="7" t="s">
        <v>422</v>
      </c>
      <c r="B116" s="2" t="s">
        <v>1467</v>
      </c>
    </row>
    <row r="117" spans="1:2" ht="14.4">
      <c r="A117" s="7" t="s">
        <v>423</v>
      </c>
      <c r="B117" s="268" t="s">
        <v>1468</v>
      </c>
    </row>
    <row r="118" spans="1:2" ht="14.4">
      <c r="A118" s="7" t="s">
        <v>1479</v>
      </c>
      <c r="B118" s="268" t="s">
        <v>1469</v>
      </c>
    </row>
    <row r="119" spans="1:2" ht="14.4">
      <c r="A119" s="7" t="s">
        <v>1480</v>
      </c>
      <c r="B119" s="2" t="s">
        <v>1470</v>
      </c>
    </row>
    <row r="120" spans="1:2" ht="14.4">
      <c r="A120" s="7" t="s">
        <v>1481</v>
      </c>
      <c r="B120" s="2" t="s">
        <v>1471</v>
      </c>
    </row>
    <row r="121" spans="1:2" ht="14.4">
      <c r="A121" s="7" t="s">
        <v>1482</v>
      </c>
      <c r="B121" s="2" t="s">
        <v>1472</v>
      </c>
    </row>
    <row r="122" spans="1:2" ht="14.4">
      <c r="A122" s="7" t="s">
        <v>1483</v>
      </c>
      <c r="B122" s="2" t="s">
        <v>1438</v>
      </c>
    </row>
    <row r="123" spans="1:2" ht="14.4">
      <c r="B123" s="2"/>
    </row>
    <row r="124" spans="1:2" ht="14.4">
      <c r="B124" s="2"/>
    </row>
    <row r="125" spans="1:2" ht="14.4">
      <c r="B125" s="2"/>
    </row>
    <row r="126" spans="1:2" ht="14.4">
      <c r="B126" s="2"/>
    </row>
    <row r="127" spans="1:2" ht="14.4">
      <c r="B127" s="2"/>
    </row>
  </sheetData>
  <hyperlinks>
    <hyperlink ref="B5" location="Start2" display="Tabla 1. Precio promedio de renta de vivienda por municipio" xr:uid="{705E11E2-27C5-4AF9-8338-654017EBD022}"/>
    <hyperlink ref="B6" location="Start3" display="Tabla 2. Colonias con información de renta de viviendas por municipio" xr:uid="{651A4E37-B3EF-4DCC-977B-101B797F5C25}"/>
    <hyperlink ref="B7" location="Start4" display="Tabla 3. Distribución de colonias por rangos de precio promedio" xr:uid="{B7974998-B420-4434-90C1-2DD64E47B18F}"/>
    <hyperlink ref="B8" location="Start5" display="Tabla 4. Listado de las 20 colonias con los precios de renta más altos" xr:uid="{870D6044-66F1-4CFA-8E46-994476A2C212}"/>
    <hyperlink ref="B9" location="Start6" display="Tabla 5. Listado de las 20 colonias con los precios de renta más bajos" xr:uid="{B7B897B8-D835-446C-B819-7F126EE59B7F}"/>
    <hyperlink ref="B10" location="Start7" display="Tabla 6. Composición de la población ocupada en Jalisco, cifras originales, T4 2019" xr:uid="{2DCF7690-3E9C-4022-B715-5AC158D07170}"/>
    <hyperlink ref="B11" location="Start8" display="Tabla 7. Inversión Extranjera Directa en Jalisco por sector de actividad económica, enero-diciembre de 2018 y 2019 con cifras preliminares, millones de dólares" xr:uid="{59B61AED-54F8-4735-809F-958683E10AED}"/>
    <hyperlink ref="B12" location="Start9" display="Tabla 8. Número de empresas extranjeras y empresas mexicanas con capital extranjero en Jalisco " xr:uid="{F7EDF725-DD25-4E29-9235-39E562F68B6A}"/>
    <hyperlink ref="B13" location="Start10" display="_x000a_Tabla 9. Número de empresas extranjeras y empresas mexicanas con capital extranjero en la ZMG por país de origen" xr:uid="{8360F1F6-E245-4AB6-957B-564538F9EB19}"/>
    <hyperlink ref="B14" location="Start11" display="Tabla 10. Empleos en Jalisco por sector de actividad económica, enero 2020" xr:uid="{1060698C-3E6F-43B6-980C-BE4D5F4B6FA7}"/>
    <hyperlink ref="B15" location="Start12" display="Tabla 11. Participación porcentual y variación anual del valor de la producción de principales subsectores manufactureros en Jalisco, diciembre 2019" xr:uid="{0C5BAD2E-F4E3-43E0-8AB0-2E0109F86D9F}"/>
    <hyperlink ref="B16" location="Start13" display="Tabla 12. Participación porcentual y variación anual del personal ocupado en principales subsectores manufactureros en Jalisco, diciembre 2019" xr:uid="{0998EDE4-3025-4561-8C6E-2668EF3B1790}"/>
    <hyperlink ref="B17" location="Start14" display="Figura 13. Indicadores de empresas comerciales de Jalisco en 2019, variación porcentual anualizada, últimos doce meses" xr:uid="{4A838BD6-06E5-4E27-B96B-7921ADB387DC}"/>
    <hyperlink ref="B18" location="Start15" display="Tabla 14. Número de cabezas sacrificadas. Nacional y Jalisco, anual 2017-2018, enero-diciembre 2019" xr:uid="{510DF0B9-AA02-4883-8DB2-4EE77EBFAB39}"/>
    <hyperlink ref="B19" location="Start16" display="Tabla 15. Producción de carne en canal. Nacional y Jalisco, anual 2017-2018, enero-diciembre 2019, Toneladas" xr:uid="{17895959-A3FA-4B8C-B9B6-8691C4E763D3}"/>
    <hyperlink ref="B20" location="Start17" display="Tabla 16. Valor de producción de carne en canal, nacional y Jalisco, anual 2017-2018, enero-diceimbre 2019, Miles de pesos enero-diciembre 2019, Toneladas" xr:uid="{83E5B18A-2714-4C23-A1EF-E82715B51C57}"/>
    <hyperlink ref="B21" location="Start18" display="Tabla 17. Distribución del total de empleos de municipios, noviembre 2019" xr:uid="{94E4E71E-0451-4A05-8C0E-C2080C706B9C}"/>
    <hyperlink ref="B22" location="Start19" display="Figura 1.   Mapa de renta de vivienda en el Área Metropolitana de Guadalajara" xr:uid="{7986A641-E9CA-4C6D-82FD-81A21CC98A11}"/>
    <hyperlink ref="B23" location="Start20" display="Figura 2. Ingresos por remesas, millones de dólares. T1 2003 – T4 2019" xr:uid="{46415E4A-F187-42ED-BE78-28F17E575FDB}"/>
    <hyperlink ref="B24" location="Start21" display="Figura 3. Porcentaje de los ingresos por remesas por entidad federativa respecto al total nacional, T4 2019" xr:uid="{C02F74E3-98F5-47A4-AB99-3EA294C7EE7A}"/>
    <hyperlink ref="B25" location="Start22" display="Figura 4. Variación porcentual anual de los ingresos por remesas por entidad federativa, T4 2019." xr:uid="{3A48401B-31FB-4263-AE8B-6D4A58A4B868}"/>
    <hyperlink ref="B26" location="Start23" display="Figura 5. Porcentaje de los ingresos por remesas por municipio respecto al total estatal, acumulado durante 2019." xr:uid="{EC80B28B-2F41-406A-8D4D-00A416B18950}"/>
    <hyperlink ref="B27" location="Start24" display="Figura 6. Variación porcentual anual de los ingresos por remesas por municipio, 2019" xr:uid="{4E585D7D-7D37-4A6E-8DE0-9390ACF842C2}"/>
    <hyperlink ref="B28" location="Start25" display="Figura 7. Tasa de desocupación trimestral de Jalisco y Nacional, T1 2005 – T4 2019" xr:uid="{F6E50934-B3D2-4C80-88EF-8F7D7FCCA089}"/>
    <hyperlink ref="B29" location="Start26" display="Figura 8. Tasa de desocupación por entidad federativa, T4 2019" xr:uid="{CF9C51DA-C6B7-4A1F-AFFC-8221AD7413B5}"/>
    <hyperlink ref="B30" location="Start27" display="Figura 9. Diferencia en puntos porcentuales de la tasa de desocupación por entidad federativa, T3 –T4 2019" xr:uid="{510120B2-2CE2-407D-B44E-91A2E3F39D98}"/>
    <hyperlink ref="B31" location="Start28" display="Figura 10. Tasa de informalidad laboral por entidad federativa, T4 2019" xr:uid="{8D1FB888-E556-423B-ACF1-AE410B49D363}"/>
    <hyperlink ref="B32" location="Start29" display="Figura 11. Composición de la población de 15 años y más de Jalisco, miles de personas y porcentaje, T4 2019" xr:uid="{54ED7F94-C19F-48BD-8C3B-950F2BC46A7A}"/>
    <hyperlink ref="B33" location="Start30" display="Figura 12. Variación porcentual anual de los precios de las viviendas en las principales zonas metropolitanas, primer trimestre de 2013 al cuarto trimestre de 2019" xr:uid="{F215D976-F9D1-4F7B-9886-61EBED75219B}"/>
    <hyperlink ref="B34" location="Start31" display="Figura 13. Comparativo estatal de la variación anual del Índice de Precios de la Vivienda de la Sociedad Hipotecaria Federal, cuarto trimestre de 2019 " xr:uid="{00B0C61B-BA4A-40C2-B479-4D7C762AD288}"/>
    <hyperlink ref="B35" location="Start32" display="Figura 14. Comparativo municipal de la variación anual del Índice de Precios de la Vivienda de la Sociedad Hipotecaria Federal, cuarto trimestre de 2019" xr:uid="{CD9912AC-0055-4906-BD05-F858FEFFD0A6}"/>
    <hyperlink ref="B36" location="Start33" display="Figura 15. Inversión Extranjera Directa, enero-diciembre de 2018 y 2019 en Jalisco, con cifras preliminares, millones de dólares" xr:uid="{A075AF4D-3A16-4DE2-85D3-9990EC691710}"/>
    <hyperlink ref="B37" location="Start34" display="Figura 16. Inversión Extranjera Directa por tipo, enero-diciembre de 2018 y 2019 en Jalisco, con cifras preliminares, millones de dólares" xr:uid="{B71D4C61-277E-40DD-9A1C-F579A1310ADC}"/>
    <hyperlink ref="B38" location="Start35" display="Figura 17. Inversión Extranjera Directa trimestral en Jalisco 2018-2019 con cifras preliminares, millones de dólares" xr:uid="{A865D344-6C78-4F14-8BF1-24A2F52D4075}"/>
    <hyperlink ref="B39" location="Start36" display="Figura 18. Inversión Extranjera Directa por entidad federativa, enero-diciembre 2018-2019, con cifras preliminares, millones de dólares" xr:uid="{7902C68A-0D82-4AED-8CD4-DAAFBF82A003}"/>
    <hyperlink ref="B40" location="Start37" display="Figura 19. Inversión Extranjera Directa en Jalisco por país de origen, enero-diciembre de 2019 con cifras preliminares, millones de dólares" xr:uid="{C05DAB56-693A-4A55-A391-B56B50601C17}"/>
    <hyperlink ref="B41" location="Start38" display="Figura 20. Inflación mensual anualizada, enero 2013 - enero 2020" xr:uid="{EF35709E-AF05-492F-BE16-A7AECBF52E4F}"/>
    <hyperlink ref="B42" location="Start39" display="Figura 21. Inflación mensual anualizada de enero 2020 por ciudades" xr:uid="{0E5F6141-426C-4E96-AFFE-E0555FCADE45}"/>
    <hyperlink ref="B43" location="Start40" display="Figura 22. Variación anual del índice de precios por objeto de gasto en Jalisco, agosto 2019-enero 2020" xr:uid="{9AF49D76-33F0-4436-B737-6253EB3185D8}"/>
    <hyperlink ref="B44" location="Start41" display="Figura 23. Inflación anual general por entidad federativa, enero 2020" xr:uid="{1AF3A429-3CDC-4643-B6C3-A8EAFECDFD5C}"/>
    <hyperlink ref="B45" location="Start42" display="Figura 24. Inflación anual del rubro de alimentos, bebidas y tabaco por entidad federativa, enero 2020" xr:uid="{240541CB-2F0F-4F29-BA5C-E63B5A69A632}"/>
    <hyperlink ref="B46" location="Start43" display="Figura 25. Inflación anual del rubro de ropa, calzado y accesorios por entidad federativa, enero 2020" xr:uid="{B854A364-6229-4D00-98C5-0B51B11F2B21}"/>
    <hyperlink ref="B47" location="Start44" display="Figura 26. Inflación anual del rubro de gasto en vivienda por entidad federativa, enero 2020" xr:uid="{86E47855-CE1A-40F8-92C6-429CA6210FC6}"/>
    <hyperlink ref="B48" location="Start45" display="Figura 27. Inflación anual del rubro de muebles, aparatos y accesorios domésticos por entidad federativa, enero 2020" xr:uid="{81689DB8-AF60-45AD-A8A0-C09217ADCC72}"/>
    <hyperlink ref="B49" location="Start46" display="Figura 28. Inflación anual del rubro de gasto en salud y cuidado personal por entidad federativa, enero 2020" xr:uid="{490C1C89-856C-477C-A138-3D4A38CA31AF}"/>
    <hyperlink ref="B50" location="Start47" display="Figura 29. Inflación anual del rubro de gasto en transporte por entidad federativa, enero 2020" xr:uid="{05553300-790A-495A-A0EE-FE47CCE69421}"/>
    <hyperlink ref="B51" location="Start48" display="Figura 30. Inflación anual del rubro de educación y esparcimiento por entidad federativa, enero 2020" xr:uid="{3C8A2DCF-B2F1-4349-B230-F3680CFC47A3}"/>
    <hyperlink ref="B52" location="Start49" display="Figura 31. Inflación anual del rubro de otros servicios por entidad federativa, enero 2020" xr:uid="{290B7704-2186-471E-B1F5-EAC5BEEA23C9}"/>
    <hyperlink ref="B53" location="Start50" display="Figura 32. Precio promedio mensual de la gasolina regular, premium y diésel en Jalisco, diciembre 2019-enero 2020, pesos constantes" xr:uid="{DD924172-0168-4405-B1B3-BE5FC828D013}"/>
    <hyperlink ref="B54" location="Start51" display="Figura 33. Precio promedio mensual de la gasolina regular en Jalisco y México, enero 2017 - enero 2020, a pesos constantes " xr:uid="{554D08DD-59F8-4609-998A-EF0EF0144C5A}"/>
    <hyperlink ref="B55" location="Start52" display="Figura 34. Precio promedio mensual de la gasolina premium Jalisco y México, enero 2017 a enero 2020, a pesos constantes" xr:uid="{6132D22B-0D37-4540-89A5-6BC35B5055F8}"/>
    <hyperlink ref="B56" location="Start53" display="Figura 35. Precio promedio mensual de diésel en Jalisco y México, enero 2017 - enero 2020, a pesos constantes" xr:uid="{227A2C2C-5BA6-4BA3-A1C3-A4B5580D8A1D}"/>
    <hyperlink ref="B57" location="Start54" display="Figura 36. Precio promedio gasolina regular, premium, diésel, enero 2020" xr:uid="{55CD4A46-0339-44F2-BDAE-1B06B71D8D48}"/>
    <hyperlink ref="B58" location="Start55" display="Figura 37. Empleos formales generados en enero en Jalisco, 1998-2020" xr:uid="{24193AD2-EABC-4C33-997B-8123607842B1}"/>
    <hyperlink ref="B59" location="Start56" display="Figura 38. Empleos formales generados por entidad federativa, enero 2020" xr:uid="{916F45D5-AA38-45FD-BBBC-EACAB6033A25}"/>
    <hyperlink ref="B60" location="Start57" display="Figura 39. Variación porcentual mensual de empleos generados por entidad federativa, enero 2020" xr:uid="{1ADCEFE2-F38A-4FEC-8BFB-02951DE5BDA3}"/>
    <hyperlink ref="B61" location="Start58" display="Figura 40. Variación porcentual anual de empleo formal, enero 2020" xr:uid="{873168AE-4B97-4518-967F-E4A0F60920E8}"/>
    <hyperlink ref="B62" location="Start59" display="Figura 41. Empleos formales temporales y permanentes por entidad federativa, enero 2020" xr:uid="{057CB316-7FCA-45AC-BAB8-46FFB8DB3743}"/>
    <hyperlink ref="B63" location="Start60" display="Figura 42-45.  Eventuales y Permanentes diciembre 2019 - enero 2020" xr:uid="{4F6A19DC-7802-4E84-B61B-CE8C170DF877}"/>
    <hyperlink ref="B64" location="Start61" display="Figura 46. Trabajadores asegurados en Jalisco por sector, 2013-enero 2020" xr:uid="{937B8914-1922-4F5A-A78A-F2F25A7E767D}"/>
    <hyperlink ref="B65" location="Start62" display="Figura 47. Porcentaje de participación de trabajadores asegurados por división de actividad económica en Jalisco, enero 2020" xr:uid="{32CDE768-31C8-4851-82C0-1D6756F7C8B2}"/>
    <hyperlink ref="B66" location="Start63" display="Figura 48. Serie histórica de trabajadores asegurados del sector agricultura, ganadería, silvicultura, pesca y caza de Jalisco, 2013-enero 2020" xr:uid="{FEF1AD91-6CF5-4557-B3FC-54F44F1C5E2A}"/>
    <hyperlink ref="B67" location="Start64" display="Figura 49. Distribución porcentual de los trabajadores asegurados del sector agropecuario de Jalisco por subsector, enero 2020 " xr:uid="{B111430A-E088-4577-9BA5-83CBA2FA9D44}"/>
    <hyperlink ref="B68" location="Start65" display="Figura 50. Serie histórica del empleo formal en el sector industria de la transformación de Jalisco, 2013-enero 2020" xr:uid="{8637CF49-3B26-457E-A544-F11FE10FB712}"/>
    <hyperlink ref="B69" location="Start66" display="Figura 51._x0009_Distribución porcentual de los trabajadores asegurados del sector industria de la transformación de Jalisco por subsector, enero 2020" xr:uid="{E2C62ACE-4FE6-43CF-A4A8-ECFB20081281}"/>
    <hyperlink ref="B70" location="Start67" display="Figura 52. Serie histórica de los trabajadores asegurados en el IMSS del sector comercio de Jalisco, 2013-enero 2020 " xr:uid="{410F6563-AABF-419C-915D-36A5973DFCAE}"/>
    <hyperlink ref="B71" location="Start68" display="Figura 53._x0009_Distribución porcentual de los trabajadores asegurados del sector comercio de Jalisco por subsector, enero 2020" xr:uid="{95C08165-DDDD-4A70-B935-57EB8D6FD91A}"/>
    <hyperlink ref="B72" location="Start69" display="Figura 54. Serie histórica de los trabajadores asegurados al IMSS del sector servicios de Jalisco, 2013-enero 2020" xr:uid="{1FB619D9-B194-4D42-B99E-1452A6A837C3}"/>
    <hyperlink ref="B73" location="Start70" display="Figura 55._x0009_Porcentaje de participación de los trabajadores asegurados del sector servicios, enero 2020" xr:uid="{C97F3C28-C607-4775-AC6A-6C3E10A3CA4E}"/>
    <hyperlink ref="B74" location="Start71" display="Figura 56._x0009_Patrones registrados en el IMSS en Jalisco, 201-enero -2020" xr:uid="{4D47912A-D512-421B-BFFF-34E6A00B79C5}"/>
    <hyperlink ref="B75" location="Start72" display="Figura 57._x0009_Patrones de Jalisco registrados en el IMSS, por división económica enero de 2020" xr:uid="{E5C6ECB9-D105-43E5-AA0C-8B98C99F9C06}"/>
    <hyperlink ref="B76" location="Start73" display="Figura 58._x0009_Patrones de Jalisco registrados en el IMSS, por tamaño, enero de 2020" xr:uid="{C66EA67F-3485-4731-9B2D-6BCCCB4326E6}"/>
    <hyperlink ref="B77" location="Start74" display="Figura 59. Tasa de desocupación de Jalisco en enero, 2006-2020" xr:uid="{1CBD6169-B7C1-481E-BF5F-1871077CE33F}"/>
    <hyperlink ref="B78" location="Start75" display="Figura 60. Tasa de desocupación mensual por entidad federativa, enero 2020" xr:uid="{C9B3D260-9823-4EFF-8F20-A18BB45BC589}"/>
    <hyperlink ref="B79" location="Start76" display="Figura 61. Variación mensual en puntos porcentuales de la tasa de desocupación por entidad federativa, enero 2020" xr:uid="{1739D2C8-BF8A-4AE0-A60A-3C6541C6191E}"/>
    <hyperlink ref="B80" location="Start77" display="Figura 62. Variación porcentual con respecto al mismo periodo del año anterior del IMAIEF de actividades secundarias de Jalisco y su promedio de últimos doce meses, enero 2013-octubre 2019" xr:uid="{90CABA5B-66F2-4EF8-9D60-32304C93136A}"/>
    <hyperlink ref="B81" location="Start78" display="Figura 63. Variación porcentual con respecto al mismo periodo del año anterior del IMAIEF de actividades secundarias por entidad federativa, enero 2013-octubre 2019" xr:uid="{FF5E547A-B222-4998-8AE7-C1C8C7AF8E65}"/>
    <hyperlink ref="B82" location="Start79" display="Figura 64. Variación porcentual con respecto al mismo periodo del año anterior del IMAIEF de actividades secundarias, industria de la construcción e industrias manufactureras de Jalisco, enero 2013-octubre 2019" xr:uid="{140CD58B-104A-4688-8857-2799C0B046D4}"/>
    <hyperlink ref="B83" location="Start80" display="Figura 65. Variación porcentual con respecto al mismo periodo del año anterior del IMAIEF de construcción de Jalisco y su promedio de últimos doce meses, enero 2013-octubre 2019" xr:uid="{17F17DF3-FD35-4528-8AE3-4BDF521952E3}"/>
    <hyperlink ref="B84" location="Start81" display="Figura 66. Variación porcentual con respecto al mismo periodo del año anterior del IMAIEF de construcción por entidad federativa, enero 2013-octubre 2019" xr:uid="{800426DC-6840-498E-877F-12D6A8C5E1F3}"/>
    <hyperlink ref="B85" location="Start82" display="Figura 67. Variación porcentual con respecto al mismo periodo del año anterior del IMAIEF de industrias manufactureras de Jalisco y su promedio de últimos doce meses, enero 2013-octubre 2019" xr:uid="{38AB3E48-6F31-4E7D-823A-0267DE6F1586}"/>
    <hyperlink ref="B86" location="Start83" display="Figura 68. Variación porcentual con respecto al mismo periodo del año anterior del IMAIEF de industrias manufactureras por entidad federativa, enero 2013-octubre 2019" xr:uid="{BECAA74C-0C1E-48D7-BC65-8852CE930C1D}"/>
    <hyperlink ref="B87" location="Start84" display="Figura 69. Valor de la producción de la industria de la construcción en Jalisco, cifras mensuales en millones de pesos constantes, abril 2006-diciembre 2019" xr:uid="{54A2D913-5FC8-43C6-AC5C-8070306338E7}"/>
    <hyperlink ref="B88" location="Start85" display="Figura 70. Valor de la producción de la industria de la construcción en Jalisco, cifras mensuales en millones de pesos constantes, enero 2013-diciembre 2019" xr:uid="{45A02D49-31FA-4DF2-8241-C887163492F7}"/>
    <hyperlink ref="B89" location="Start86" display="Figura 71. Variación porcentual anual de la producción de los últimos doce meses de la industria de la construcción en Jalisco, enero 2013-diciembre 2019" xr:uid="{CCD633E2-021E-4D45-9F9A-B95876FFEB07}"/>
    <hyperlink ref="B90" location="Start87" display="Figura 72. Distribución porcentual de la producción de la industria de la construcción por entidad federativa, diciembre 2019" xr:uid="{359F8748-1155-4E2B-8177-187F655F9C78}"/>
    <hyperlink ref="B91" location="Start88" display="Figura 73. Variación porcentual anual de la producción de la industria de la construcción por entidad federativa, diciembre 2019" xr:uid="{1F052B72-CA68-4816-90B1-972048F2691A}"/>
    <hyperlink ref="B92" location="Start89" display="Figura 74. Variación porcentual anual del personal ocupado de las industrias manufactureras por entidad federativa, diciembre 2019" xr:uid="{B2D57EED-0036-4268-B7FC-BEF3CB1FE8BF}"/>
    <hyperlink ref="B93" location="Start90" display="Figura 75. Variación porcentual anual de las horas trabajadas en industrias manufactureras por entidad federativa, diciembre 2019" xr:uid="{1B84A5CC-ACAB-46BD-9A73-609FED3A99FB}"/>
    <hyperlink ref="B94" location="Start91" display="Figura 76. Ingresos provenientes del mercado extranjero que obtuvieron los establecimientos manufactureros del programa IMMEX en Jalisco. Cifras mensuales en millones de pesos,  enero 2013-diciembre 2019" xr:uid="{4FEB56BB-1267-45FE-A679-CB94AB556CEF}"/>
    <hyperlink ref="B95" location="Start92" display="Figura 77. Ingresos provenientes del mercado extranjero que obtuvieron los establecimientos no manufactureros en el programa IMMEX en Jalisco. Cifras mensuales en millones de pesos,  enero 2013-diciembre 2019" xr:uid="{9458845E-65F7-4A6C-A664-2EE481EC4658}"/>
    <hyperlink ref="B96" location="Start93" display="Figura 78. Ingresos provenientes del mercado extranjero que obtuvieron los establecimientos manufactureros y no manufactureros en el programa IMMEX en Jalisco.  Cifras acumuladas anuales en millones de pesos y su variación anual,  enero 2013-diciembre 2019" xr:uid="{E9C08B83-B5F7-46B5-A62A-A3D89C452FA2}"/>
    <hyperlink ref="B97" location="Start94" display="Figura 79. Número de establecimientos manufactureros y no manufactureros en el programa IMMEX en Jalisco,  enero 2013-diciembre 2019" xr:uid="{A226490C-EB5F-413D-9244-88C843138173}"/>
    <hyperlink ref="B98" location="Start95" display="Figura 80. Distribución porcentual de los establecimientos manufactureros y no manufactureros con programa IMMEX por entidad federativa,  diciembre 2019" xr:uid="{A2BA0467-856D-45BA-8C8E-A74D6CB4B106}"/>
    <hyperlink ref="B99" location="Start96" display="Figura 81. Personal ocupado en establecimientos manufactureros y no manufactureros en el programa IMMEX en Jalisco,  enero 2013-diciembre 2019" xr:uid="{9D3D495D-8C92-419D-B7BA-BFE48907B95F}"/>
    <hyperlink ref="B100" location="Start97" display="Figura 82. Variación porcentual anual de personal ocupado en establecimientos manufactureros y no manufactureros en el programa IMMEX en Jalisco,  enero 2013-diciembre 2019" xr:uid="{C7FE2C7C-2132-4D75-9746-A5D23AB40813}"/>
    <hyperlink ref="B101" location="Start98" display="Figura 83. Distribución porcentual del personal ocupado de los establecimientos manufactureros y no manufactureros con programa IMMEX por entidad federativa,  diciembre 2019" xr:uid="{F9858C6A-3CA2-4AF1-A480-28DB327F480E}"/>
    <hyperlink ref="B102" location="Start99" display="Figura 84. Variación porcentual anual de los ingresos por suministro de bienes y servicios de empresas de comercio al por mayor por entidad federativa, diciembre de 2019" xr:uid="{C2BD3F3E-6293-4B13-AB3B-4DA1221E28E1}"/>
    <hyperlink ref="B103" location="Start100" display="Figura 85. Variación porcentual anual del personal ocupado de las empresas de comercio al por mayor, diciembre de 2019" xr:uid="{92146319-6C42-4A6E-B2DC-A857B7C2051A}"/>
    <hyperlink ref="B104" location="Start101" display="Figura 86. Variación porcentual anual de los ingresos por suministro de bienes y servicios de empresas de comercio al por menor por entidad federativa, diciembre de 2019" xr:uid="{8CBEB19B-4AE4-45A8-8529-02821FB58F16}"/>
    <hyperlink ref="B105" location="Start102" display="Figura 87. Variación porcentual anual del personal ocupado de las empresas de comercio al por menor, diciembre de 2019" xr:uid="{E0D02176-3E01-4270-9EDF-C13E7A8B6DF6}"/>
    <hyperlink ref="B106" location="Start103" display="Figura 88. Unidades vendidas de vehículos eléctricos e híbridos (conectables y no conectables) en Jalisco, mensual 2016-2019" xr:uid="{598F959F-C95C-459B-BAE9-297D626997B2}"/>
    <hyperlink ref="B107" location="Start104" display="Figura 89. Distribución porcentual de unidades vendidas de vehículos híbridos (conectables y no conectables) en Jalisco e noviembre 2019" xr:uid="{A75F4589-4BBF-4BC2-BCBB-16A4B5DCBF8B}"/>
    <hyperlink ref="B108" location="Start105" display="Figura 90. Vehículos híbridos y eléctricos vendidos por entidad federativa, noviembre 2019" xr:uid="{AFDDB596-389D-44CB-B494-32A52A97C827}"/>
    <hyperlink ref="B109" location="Start106" display="Figura 91. Vehículos híbridos y eléctricos vendidos por cada millón de habitantes por entidad federativa, noviembre 2019" xr:uid="{CA044DB1-B949-4214-B22B-DF3826329C42}"/>
    <hyperlink ref="B110" location="Start107" display="Figura 92. Número de cabezas sacrificadas en Jalisco en diciembre 2008 – 2019" xr:uid="{0B36F8B7-7367-401A-99E2-F3AC374275F3}"/>
    <hyperlink ref="B111" location="Start108" display="Figura 93. Producción de carne en canal en Jalisco en diciembre 2008 – 2019, Toneladas" xr:uid="{95D1A7A9-4867-4A4A-92E8-C8D67D39B346}"/>
    <hyperlink ref="B112" location="Start109" display="Figura 94. Número de cabezas sacrificadas en Jalisco en enero-diciembre 2008 – 2019" xr:uid="{B37E5EBE-69F7-4B54-BE23-D92BFE59B54F}"/>
    <hyperlink ref="B113" location="Start110" display="Figura 95._x0009_Producción de carne en canal en Jalisco en enero-diciembre 2008 – 2019, Toneladas" xr:uid="{25AA2383-5DE7-4B14-826B-BAD38B0F8CEC}"/>
    <hyperlink ref="B114" location="Start111" display="Figura 96._x0009_Producción de carne en canal de ganado bovino por entidad federativa, diciembre 2019, Toneladas" xr:uid="{B69D144E-0D62-47FC-8EE5-C19477300006}"/>
    <hyperlink ref="B115" location="Start112" display="Figura 97. Producción de carne en canal de ganado porcino por entidad federativa, diciembre 2019, Toneladas" xr:uid="{F89501E5-9B24-42E0-85A9-BED227484A51}"/>
    <hyperlink ref="B116" location="Start113" display="Figura 98. Producción de carne en canal de ganado ovino por entidad federativa, diciembre 2019, Toneladas" xr:uid="{FC6AF974-009F-4A88-8EA6-CA7CDD762774}"/>
    <hyperlink ref="B117" location="Start114" display="Figura 99. Producción de carne en canal de ganado caprino por entidad federativa, diciembre 2019, Toneladas " xr:uid="{65C2C8C6-8C0B-47A9-AEE2-E69934ECB974}"/>
    <hyperlink ref="B118" location="Start115" display="Figura 100-1.  Variación porcentual anual de la producción de carne en canal, nacional y Jalisco, 2018-enero-diciembre 2019" xr:uid="{9875295B-0732-4484-9434-EE8CBDE5FCE6}"/>
    <hyperlink ref="B119" location="Start116" display="Figura 100-2._x0009_Variación porcentual anual de la producción de carne en canal, nacional y Jalisco, 2018-enero-diciembre 2019" xr:uid="{F2B5ED0E-4620-47EB-A22A-67A7C39EE3D8}"/>
    <hyperlink ref="B120" location="Start117" display="Figura 100-3._x0009_Variación porcentual anual de la producción de carne en canal, nacional y Jalisco, 2018-enero-diciembre 2019" xr:uid="{B75037C4-2B83-42C3-AA0F-36750E2F5F70}"/>
    <hyperlink ref="B121" location="Start118" display="Figura 100-4._x0009_Variación porcentual anual de la producción de carne en canal, nacional y Jalisco, 2018-enero-diciembre 2019" xr:uid="{22C42227-EE93-4F9F-8F9A-C1E80E68766E}"/>
    <hyperlink ref="B122" location="Start119" display="Figura 101-111.  Empleo por municipios" xr:uid="{51DD7C5F-0F80-4539-BEDE-D7998140646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B97B-5076-473D-95F4-9BC4D63A6646}">
  <sheetPr codeName="Hoja10"/>
  <dimension ref="A1:I18"/>
  <sheetViews>
    <sheetView workbookViewId="0">
      <selection activeCell="H1" sqref="H1:I1"/>
    </sheetView>
  </sheetViews>
  <sheetFormatPr baseColWidth="10" defaultRowHeight="13.2"/>
  <cols>
    <col min="1" max="1" width="16.5546875" customWidth="1"/>
    <col min="2" max="2" width="20.109375" customWidth="1"/>
    <col min="3" max="3" width="25.33203125" customWidth="1"/>
  </cols>
  <sheetData>
    <row r="1" spans="1:9" ht="14.4">
      <c r="A1" s="269" t="s">
        <v>1231</v>
      </c>
      <c r="H1" s="274" t="s">
        <v>126</v>
      </c>
      <c r="I1" s="274"/>
    </row>
    <row r="2" spans="1:9">
      <c r="A2" s="150" t="s">
        <v>1225</v>
      </c>
    </row>
    <row r="6" spans="1:9" ht="36.75" customHeight="1">
      <c r="A6" s="155" t="s">
        <v>1232</v>
      </c>
      <c r="B6" s="155" t="s">
        <v>1226</v>
      </c>
      <c r="C6" s="155" t="s">
        <v>1227</v>
      </c>
    </row>
    <row r="7" spans="1:9" ht="13.8">
      <c r="A7" s="156" t="s">
        <v>1233</v>
      </c>
      <c r="B7" s="157">
        <v>11</v>
      </c>
      <c r="C7" s="157">
        <v>966</v>
      </c>
    </row>
    <row r="8" spans="1:9" ht="13.8">
      <c r="A8" s="156" t="s">
        <v>1203</v>
      </c>
      <c r="B8" s="159">
        <v>2</v>
      </c>
      <c r="C8" s="159">
        <v>216</v>
      </c>
    </row>
    <row r="9" spans="1:9" ht="13.8">
      <c r="A9" s="156" t="s">
        <v>1197</v>
      </c>
      <c r="B9" s="157" t="s">
        <v>1228</v>
      </c>
      <c r="C9" s="157">
        <v>97</v>
      </c>
    </row>
    <row r="10" spans="1:9" ht="13.8">
      <c r="A10" s="156" t="s">
        <v>1202</v>
      </c>
      <c r="B10" s="159">
        <v>1</v>
      </c>
      <c r="C10" s="159">
        <v>81</v>
      </c>
    </row>
    <row r="11" spans="1:9" ht="13.8">
      <c r="A11" s="156" t="s">
        <v>1185</v>
      </c>
      <c r="B11" s="157">
        <v>1</v>
      </c>
      <c r="C11" s="157">
        <v>43</v>
      </c>
    </row>
    <row r="12" spans="1:9" ht="13.8">
      <c r="A12" s="156" t="s">
        <v>1234</v>
      </c>
      <c r="B12" s="159">
        <v>1</v>
      </c>
      <c r="C12" s="159" t="s">
        <v>1235</v>
      </c>
    </row>
    <row r="13" spans="1:9" ht="13.8">
      <c r="A13" s="156" t="s">
        <v>1212</v>
      </c>
      <c r="B13" s="157">
        <v>1</v>
      </c>
      <c r="C13" s="157">
        <v>13</v>
      </c>
    </row>
    <row r="14" spans="1:9" ht="13.8">
      <c r="A14" s="156" t="s">
        <v>1236</v>
      </c>
      <c r="B14" s="159">
        <v>1</v>
      </c>
      <c r="C14" s="159">
        <v>47</v>
      </c>
    </row>
    <row r="15" spans="1:9" ht="13.8">
      <c r="A15" s="156" t="s">
        <v>1237</v>
      </c>
      <c r="B15" s="157" t="s">
        <v>1228</v>
      </c>
      <c r="C15" s="157">
        <v>16</v>
      </c>
    </row>
    <row r="16" spans="1:9" ht="13.8">
      <c r="A16" s="156" t="s">
        <v>1194</v>
      </c>
      <c r="B16" s="159" t="s">
        <v>1228</v>
      </c>
      <c r="C16" s="159">
        <v>62</v>
      </c>
    </row>
    <row r="17" spans="1:3" ht="13.8">
      <c r="A17" s="156" t="s">
        <v>656</v>
      </c>
      <c r="B17" s="157" t="s">
        <v>1228</v>
      </c>
      <c r="C17" s="157">
        <v>725</v>
      </c>
    </row>
    <row r="18" spans="1:3" ht="13.8">
      <c r="A18" s="160" t="s">
        <v>1229</v>
      </c>
      <c r="B18" s="161">
        <v>18</v>
      </c>
      <c r="C18" s="162">
        <v>2266</v>
      </c>
    </row>
  </sheetData>
  <mergeCells count="1">
    <mergeCell ref="H1:I1"/>
  </mergeCells>
  <hyperlinks>
    <hyperlink ref="H1:I1" location="Index!A1" display="Regresar al Índice" xr:uid="{4D3C8EDA-F541-45C0-96F0-3EF1007A710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BDF36-2EF0-4970-9A1A-E21F2C331334}">
  <sheetPr codeName="Hoja99"/>
  <dimension ref="A1:I41"/>
  <sheetViews>
    <sheetView workbookViewId="0">
      <selection activeCell="B125" sqref="B125"/>
    </sheetView>
  </sheetViews>
  <sheetFormatPr baseColWidth="10" defaultColWidth="9.109375" defaultRowHeight="14.4"/>
  <cols>
    <col min="1" max="16384" width="9.109375" style="222"/>
  </cols>
  <sheetData>
    <row r="1" spans="1:9">
      <c r="A1" s="222" t="s">
        <v>1426</v>
      </c>
      <c r="H1" s="274" t="s">
        <v>126</v>
      </c>
      <c r="I1" s="274"/>
    </row>
    <row r="2" spans="1:9">
      <c r="A2" s="222" t="s">
        <v>567</v>
      </c>
    </row>
    <row r="3" spans="1:9">
      <c r="A3" s="222" t="s">
        <v>568</v>
      </c>
    </row>
    <row r="8" spans="1:9">
      <c r="B8" s="222" t="s">
        <v>124</v>
      </c>
      <c r="C8" s="222" t="s">
        <v>625</v>
      </c>
    </row>
    <row r="9" spans="1:9">
      <c r="B9" s="222" t="s">
        <v>86</v>
      </c>
      <c r="C9" s="230">
        <v>-3.5502601017463227</v>
      </c>
    </row>
    <row r="10" spans="1:9">
      <c r="B10" s="222" t="s">
        <v>88</v>
      </c>
      <c r="C10" s="230">
        <v>-2.2691316254544822</v>
      </c>
    </row>
    <row r="11" spans="1:9">
      <c r="B11" s="222" t="s">
        <v>99</v>
      </c>
      <c r="C11" s="230">
        <v>-2.0733277652007525</v>
      </c>
    </row>
    <row r="12" spans="1:9">
      <c r="B12" s="222" t="s">
        <v>159</v>
      </c>
      <c r="C12" s="230">
        <v>-1.7411931604568629</v>
      </c>
    </row>
    <row r="13" spans="1:9">
      <c r="B13" s="222" t="s">
        <v>102</v>
      </c>
      <c r="C13" s="230">
        <v>-1.5076863967650285</v>
      </c>
    </row>
    <row r="14" spans="1:9">
      <c r="B14" s="222" t="s">
        <v>96</v>
      </c>
      <c r="C14" s="230">
        <v>-1.4539408635878046</v>
      </c>
    </row>
    <row r="15" spans="1:9">
      <c r="B15" s="222" t="s">
        <v>119</v>
      </c>
      <c r="C15" s="230">
        <v>-1.1550660760259255</v>
      </c>
    </row>
    <row r="16" spans="1:9">
      <c r="B16" s="222" t="s">
        <v>120</v>
      </c>
      <c r="C16" s="230">
        <v>-0.29248396031658846</v>
      </c>
    </row>
    <row r="17" spans="2:3">
      <c r="B17" s="222" t="s">
        <v>100</v>
      </c>
      <c r="C17" s="230">
        <v>-4.7167715584337369E-2</v>
      </c>
    </row>
    <row r="18" spans="2:3">
      <c r="B18" s="222" t="s">
        <v>92</v>
      </c>
      <c r="C18" s="230">
        <v>1.4378644308325753E-2</v>
      </c>
    </row>
    <row r="19" spans="2:3">
      <c r="B19" s="222" t="s">
        <v>156</v>
      </c>
      <c r="C19" s="230">
        <v>0.27217525635614326</v>
      </c>
    </row>
    <row r="20" spans="2:3">
      <c r="B20" s="222" t="s">
        <v>161</v>
      </c>
      <c r="C20" s="230">
        <v>0.31315159096247619</v>
      </c>
    </row>
    <row r="21" spans="2:3">
      <c r="B21" s="222" t="s">
        <v>157</v>
      </c>
      <c r="C21" s="230">
        <v>0.42026791819672171</v>
      </c>
    </row>
    <row r="22" spans="2:3">
      <c r="B22" s="222" t="s">
        <v>95</v>
      </c>
      <c r="C22" s="230">
        <v>0.63077046075024723</v>
      </c>
    </row>
    <row r="23" spans="2:3">
      <c r="B23" s="222" t="s">
        <v>117</v>
      </c>
      <c r="C23" s="230">
        <v>1.4643034608671686</v>
      </c>
    </row>
    <row r="24" spans="2:3">
      <c r="B24" s="222" t="s">
        <v>163</v>
      </c>
      <c r="C24" s="230">
        <v>1.5396247720190039</v>
      </c>
    </row>
    <row r="25" spans="2:3">
      <c r="B25" s="222" t="s">
        <v>87</v>
      </c>
      <c r="C25" s="230">
        <v>1.9027828199402943</v>
      </c>
    </row>
    <row r="26" spans="2:3">
      <c r="B26" s="222" t="s">
        <v>103</v>
      </c>
      <c r="C26" s="230">
        <v>2.25213469596431</v>
      </c>
    </row>
    <row r="27" spans="2:3">
      <c r="B27" s="222" t="s">
        <v>90</v>
      </c>
      <c r="C27" s="230">
        <v>2.3402821482101368</v>
      </c>
    </row>
    <row r="28" spans="2:3">
      <c r="B28" s="222" t="s">
        <v>104</v>
      </c>
      <c r="C28" s="230">
        <v>2.4148718107693803</v>
      </c>
    </row>
    <row r="29" spans="2:3">
      <c r="B29" s="222" t="s">
        <v>114</v>
      </c>
      <c r="C29" s="230">
        <v>2.5152777065265601</v>
      </c>
    </row>
    <row r="30" spans="2:3">
      <c r="B30" s="222" t="s">
        <v>101</v>
      </c>
      <c r="C30" s="230">
        <v>2.6464434091267979</v>
      </c>
    </row>
    <row r="31" spans="2:3">
      <c r="B31" s="222" t="s">
        <v>110</v>
      </c>
      <c r="C31" s="230">
        <v>2.6676974330090268</v>
      </c>
    </row>
    <row r="32" spans="2:3">
      <c r="B32" s="222" t="s">
        <v>116</v>
      </c>
      <c r="C32" s="230">
        <v>2.6838397410878114</v>
      </c>
    </row>
    <row r="33" spans="2:3">
      <c r="B33" s="222" t="s">
        <v>94</v>
      </c>
      <c r="C33" s="230">
        <v>2.7596743025842669</v>
      </c>
    </row>
    <row r="34" spans="2:3">
      <c r="B34" s="222" t="s">
        <v>112</v>
      </c>
      <c r="C34" s="230">
        <v>2.8673450431600012</v>
      </c>
    </row>
    <row r="35" spans="2:3">
      <c r="B35" s="222" t="s">
        <v>111</v>
      </c>
      <c r="C35" s="230">
        <v>2.9240159741823488</v>
      </c>
    </row>
    <row r="36" spans="2:3">
      <c r="B36" s="222" t="s">
        <v>91</v>
      </c>
      <c r="C36" s="230">
        <v>2.9637623212525548</v>
      </c>
    </row>
    <row r="37" spans="2:3">
      <c r="B37" s="222" t="s">
        <v>118</v>
      </c>
      <c r="C37" s="230">
        <v>5.6852633696955523</v>
      </c>
    </row>
    <row r="38" spans="2:3">
      <c r="B38" s="222" t="s">
        <v>160</v>
      </c>
      <c r="C38" s="230">
        <v>5.8269291038047841</v>
      </c>
    </row>
    <row r="39" spans="2:3">
      <c r="B39" s="222" t="s">
        <v>158</v>
      </c>
      <c r="C39" s="230">
        <v>6.2043901805650812</v>
      </c>
    </row>
    <row r="40" spans="2:3">
      <c r="B40" s="222" t="s">
        <v>85</v>
      </c>
      <c r="C40" s="230">
        <v>6.865613758706739</v>
      </c>
    </row>
    <row r="41" spans="2:3">
      <c r="B41" s="222" t="s">
        <v>108</v>
      </c>
      <c r="C41" s="230">
        <v>20.454665403287823</v>
      </c>
    </row>
  </sheetData>
  <mergeCells count="1">
    <mergeCell ref="H1:I1"/>
  </mergeCells>
  <hyperlinks>
    <hyperlink ref="H1:I1" location="Index!A1" display="Regresar al Índice" xr:uid="{1FB83311-A97B-4D6B-AF43-CED7AAA9B6E5}"/>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534F4-65E0-4482-9540-E079350455E8}">
  <sheetPr codeName="Hoja100"/>
  <dimension ref="A1:I41"/>
  <sheetViews>
    <sheetView workbookViewId="0">
      <selection activeCell="B125" sqref="B125"/>
    </sheetView>
  </sheetViews>
  <sheetFormatPr baseColWidth="10" defaultColWidth="9.109375" defaultRowHeight="14.4"/>
  <cols>
    <col min="1" max="16384" width="9.109375" style="222"/>
  </cols>
  <sheetData>
    <row r="1" spans="1:9">
      <c r="A1" s="222" t="s">
        <v>1427</v>
      </c>
      <c r="H1" s="274" t="s">
        <v>126</v>
      </c>
      <c r="I1" s="274"/>
    </row>
    <row r="2" spans="1:9">
      <c r="A2" s="222" t="s">
        <v>567</v>
      </c>
    </row>
    <row r="3" spans="1:9">
      <c r="A3" s="222" t="s">
        <v>568</v>
      </c>
    </row>
    <row r="8" spans="1:9">
      <c r="B8" s="222" t="s">
        <v>124</v>
      </c>
      <c r="C8" s="222" t="s">
        <v>624</v>
      </c>
    </row>
    <row r="9" spans="1:9">
      <c r="B9" s="222" t="s">
        <v>100</v>
      </c>
      <c r="C9" s="230">
        <v>-7.8423106253956361</v>
      </c>
    </row>
    <row r="10" spans="1:9">
      <c r="B10" s="222" t="s">
        <v>96</v>
      </c>
      <c r="C10" s="230">
        <v>-2.0263438928283186</v>
      </c>
    </row>
    <row r="11" spans="1:9">
      <c r="B11" s="222" t="s">
        <v>156</v>
      </c>
      <c r="C11" s="230">
        <v>-1.6467336421529564</v>
      </c>
    </row>
    <row r="12" spans="1:9">
      <c r="B12" s="222" t="s">
        <v>101</v>
      </c>
      <c r="C12" s="230">
        <v>-1.1213159708282698</v>
      </c>
    </row>
    <row r="13" spans="1:9">
      <c r="B13" s="222" t="s">
        <v>111</v>
      </c>
      <c r="C13" s="230">
        <v>-8.7346274749265457E-2</v>
      </c>
    </row>
    <row r="14" spans="1:9">
      <c r="B14" s="222" t="s">
        <v>1402</v>
      </c>
      <c r="C14" s="230">
        <v>0.30441144661293562</v>
      </c>
    </row>
    <row r="15" spans="1:9">
      <c r="B15" s="222" t="s">
        <v>99</v>
      </c>
      <c r="C15" s="230">
        <v>0.64191064501453043</v>
      </c>
    </row>
    <row r="16" spans="1:9">
      <c r="B16" s="222" t="s">
        <v>120</v>
      </c>
      <c r="C16" s="230">
        <v>0.7321658311387258</v>
      </c>
    </row>
    <row r="17" spans="2:3">
      <c r="B17" s="222" t="s">
        <v>104</v>
      </c>
      <c r="C17" s="230">
        <v>0.98334445544186999</v>
      </c>
    </row>
    <row r="18" spans="2:3">
      <c r="B18" s="222" t="s">
        <v>88</v>
      </c>
      <c r="C18" s="230">
        <v>1.0809842695145087</v>
      </c>
    </row>
    <row r="19" spans="2:3">
      <c r="B19" s="222" t="s">
        <v>87</v>
      </c>
      <c r="C19" s="230">
        <v>1.8646871133498253</v>
      </c>
    </row>
    <row r="20" spans="2:3">
      <c r="B20" s="222" t="s">
        <v>114</v>
      </c>
      <c r="C20" s="230">
        <v>2.0638093500636434</v>
      </c>
    </row>
    <row r="21" spans="2:3">
      <c r="B21" s="222" t="s">
        <v>91</v>
      </c>
      <c r="C21" s="230">
        <v>2.076951604709115</v>
      </c>
    </row>
    <row r="22" spans="2:3">
      <c r="B22" s="222" t="s">
        <v>159</v>
      </c>
      <c r="C22" s="230">
        <v>2.1116630816855366</v>
      </c>
    </row>
    <row r="23" spans="2:3">
      <c r="B23" s="222" t="s">
        <v>157</v>
      </c>
      <c r="C23" s="230">
        <v>2.3387053397251907</v>
      </c>
    </row>
    <row r="24" spans="2:3">
      <c r="B24" s="222" t="s">
        <v>92</v>
      </c>
      <c r="C24" s="230">
        <v>3.0239673809728478</v>
      </c>
    </row>
    <row r="25" spans="2:3">
      <c r="B25" s="222" t="s">
        <v>117</v>
      </c>
      <c r="C25" s="230">
        <v>3.1923026807099832</v>
      </c>
    </row>
    <row r="26" spans="2:3">
      <c r="B26" s="222" t="s">
        <v>161</v>
      </c>
      <c r="C26" s="230">
        <v>3.2772975254789762</v>
      </c>
    </row>
    <row r="27" spans="2:3">
      <c r="B27" s="222" t="s">
        <v>86</v>
      </c>
      <c r="C27" s="230">
        <v>3.4215195014941315</v>
      </c>
    </row>
    <row r="28" spans="2:3">
      <c r="B28" s="222" t="s">
        <v>118</v>
      </c>
      <c r="C28" s="230">
        <v>3.6710849547889368</v>
      </c>
    </row>
    <row r="29" spans="2:3">
      <c r="B29" s="222" t="s">
        <v>119</v>
      </c>
      <c r="C29" s="230">
        <v>3.9118085153778646</v>
      </c>
    </row>
    <row r="30" spans="2:3">
      <c r="B30" s="222" t="s">
        <v>90</v>
      </c>
      <c r="C30" s="230">
        <v>4.0167867990640937</v>
      </c>
    </row>
    <row r="31" spans="2:3">
      <c r="B31" s="222" t="s">
        <v>569</v>
      </c>
      <c r="C31" s="230">
        <v>4.0484857528924421</v>
      </c>
    </row>
    <row r="32" spans="2:3">
      <c r="B32" s="222" t="s">
        <v>95</v>
      </c>
      <c r="C32" s="230">
        <v>4.3600346171627899</v>
      </c>
    </row>
    <row r="33" spans="2:3">
      <c r="B33" s="222" t="s">
        <v>85</v>
      </c>
      <c r="C33" s="230">
        <v>6.4513885933918829</v>
      </c>
    </row>
    <row r="34" spans="2:3">
      <c r="B34" s="222" t="s">
        <v>108</v>
      </c>
      <c r="C34" s="230">
        <v>6.6098121455840806</v>
      </c>
    </row>
    <row r="35" spans="2:3">
      <c r="B35" s="222" t="s">
        <v>110</v>
      </c>
      <c r="C35" s="230">
        <v>6.7189470725869729</v>
      </c>
    </row>
    <row r="36" spans="2:3">
      <c r="B36" s="222" t="s">
        <v>160</v>
      </c>
      <c r="C36" s="230">
        <v>7.9683934216450645</v>
      </c>
    </row>
    <row r="37" spans="2:3">
      <c r="B37" s="222" t="s">
        <v>94</v>
      </c>
      <c r="C37" s="230">
        <v>8.0335776525009699</v>
      </c>
    </row>
    <row r="38" spans="2:3">
      <c r="B38" s="222" t="s">
        <v>112</v>
      </c>
      <c r="C38" s="230">
        <v>8.0878664497243822</v>
      </c>
    </row>
    <row r="39" spans="2:3">
      <c r="B39" s="222" t="s">
        <v>102</v>
      </c>
      <c r="C39" s="230">
        <v>10.243593281478471</v>
      </c>
    </row>
    <row r="40" spans="2:3">
      <c r="B40" s="222" t="s">
        <v>158</v>
      </c>
      <c r="C40" s="230">
        <v>12.939801058115929</v>
      </c>
    </row>
    <row r="41" spans="2:3">
      <c r="B41" s="222" t="s">
        <v>103</v>
      </c>
      <c r="C41" s="230">
        <v>25.206146343060048</v>
      </c>
    </row>
  </sheetData>
  <mergeCells count="1">
    <mergeCell ref="H1:I1"/>
  </mergeCells>
  <hyperlinks>
    <hyperlink ref="H1:I1" location="Index!A1" display="Regresar al Índice" xr:uid="{39E10594-2FF7-4557-81FB-6F13E468CE77}"/>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987D-7C4E-4067-AEAD-F0024843550B}">
  <sheetPr codeName="Hoja101"/>
  <dimension ref="A1:I41"/>
  <sheetViews>
    <sheetView workbookViewId="0">
      <selection activeCell="B125" sqref="B125"/>
    </sheetView>
  </sheetViews>
  <sheetFormatPr baseColWidth="10" defaultColWidth="9.109375" defaultRowHeight="14.4"/>
  <cols>
    <col min="1" max="16384" width="9.109375" style="222"/>
  </cols>
  <sheetData>
    <row r="1" spans="1:9">
      <c r="A1" s="222" t="s">
        <v>1428</v>
      </c>
      <c r="H1" s="274" t="s">
        <v>126</v>
      </c>
      <c r="I1" s="274"/>
    </row>
    <row r="2" spans="1:9">
      <c r="A2" s="222" t="s">
        <v>567</v>
      </c>
    </row>
    <row r="3" spans="1:9">
      <c r="A3" s="222" t="s">
        <v>568</v>
      </c>
    </row>
    <row r="8" spans="1:9">
      <c r="B8" s="222" t="s">
        <v>124</v>
      </c>
      <c r="C8" s="222" t="s">
        <v>625</v>
      </c>
    </row>
    <row r="9" spans="1:9">
      <c r="B9" s="222" t="s">
        <v>160</v>
      </c>
      <c r="C9" s="230">
        <v>-3.763857767395125</v>
      </c>
    </row>
    <row r="10" spans="1:9">
      <c r="B10" s="222" t="s">
        <v>163</v>
      </c>
      <c r="C10" s="230">
        <v>-2.1746433200262238</v>
      </c>
    </row>
    <row r="11" spans="1:9">
      <c r="B11" s="222" t="s">
        <v>104</v>
      </c>
      <c r="C11" s="230">
        <v>-1.4981897470105658</v>
      </c>
    </row>
    <row r="12" spans="1:9">
      <c r="B12" s="222" t="s">
        <v>100</v>
      </c>
      <c r="C12" s="230">
        <v>-1.2987430036912282</v>
      </c>
    </row>
    <row r="13" spans="1:9">
      <c r="B13" s="222" t="s">
        <v>96</v>
      </c>
      <c r="C13" s="230">
        <v>-0.88549758869691053</v>
      </c>
    </row>
    <row r="14" spans="1:9">
      <c r="B14" s="222" t="s">
        <v>157</v>
      </c>
      <c r="C14" s="230">
        <v>-0.50162848283623185</v>
      </c>
    </row>
    <row r="15" spans="1:9">
      <c r="B15" s="222" t="s">
        <v>85</v>
      </c>
      <c r="C15" s="230">
        <v>-0.14761911720693927</v>
      </c>
    </row>
    <row r="16" spans="1:9">
      <c r="B16" s="222" t="s">
        <v>111</v>
      </c>
      <c r="C16" s="230">
        <v>0.10133120170788237</v>
      </c>
    </row>
    <row r="17" spans="2:3">
      <c r="B17" s="222" t="s">
        <v>87</v>
      </c>
      <c r="C17" s="230">
        <v>0.17406167367989431</v>
      </c>
    </row>
    <row r="18" spans="2:3">
      <c r="B18" s="222" t="s">
        <v>103</v>
      </c>
      <c r="C18" s="230">
        <v>0.2475509625767138</v>
      </c>
    </row>
    <row r="19" spans="2:3">
      <c r="B19" s="222" t="s">
        <v>117</v>
      </c>
      <c r="C19" s="230">
        <v>0.29938500925238115</v>
      </c>
    </row>
    <row r="20" spans="2:3">
      <c r="B20" s="222" t="s">
        <v>95</v>
      </c>
      <c r="C20" s="230">
        <v>0.81331438563853209</v>
      </c>
    </row>
    <row r="21" spans="2:3">
      <c r="B21" s="222" t="s">
        <v>114</v>
      </c>
      <c r="C21" s="230">
        <v>0.91368865698269641</v>
      </c>
    </row>
    <row r="22" spans="2:3">
      <c r="B22" s="222" t="s">
        <v>99</v>
      </c>
      <c r="C22" s="230">
        <v>0.98328942256917895</v>
      </c>
    </row>
    <row r="23" spans="2:3">
      <c r="B23" s="222" t="s">
        <v>86</v>
      </c>
      <c r="C23" s="230">
        <v>1.1373684173905156</v>
      </c>
    </row>
    <row r="24" spans="2:3">
      <c r="B24" s="222" t="s">
        <v>102</v>
      </c>
      <c r="C24" s="230">
        <v>1.291656525834217</v>
      </c>
    </row>
    <row r="25" spans="2:3">
      <c r="B25" s="222" t="s">
        <v>116</v>
      </c>
      <c r="C25" s="230">
        <v>1.6845249637925781</v>
      </c>
    </row>
    <row r="26" spans="2:3">
      <c r="B26" s="222" t="s">
        <v>88</v>
      </c>
      <c r="C26" s="230">
        <v>1.7059637782935086</v>
      </c>
    </row>
    <row r="27" spans="2:3">
      <c r="B27" s="222" t="s">
        <v>110</v>
      </c>
      <c r="C27" s="230">
        <v>1.9310588706710894</v>
      </c>
    </row>
    <row r="28" spans="2:3">
      <c r="B28" s="222" t="s">
        <v>101</v>
      </c>
      <c r="C28" s="230">
        <v>2.227273653148754</v>
      </c>
    </row>
    <row r="29" spans="2:3">
      <c r="B29" s="222" t="s">
        <v>120</v>
      </c>
      <c r="C29" s="230">
        <v>2.447886459245908</v>
      </c>
    </row>
    <row r="30" spans="2:3">
      <c r="B30" s="222" t="s">
        <v>90</v>
      </c>
      <c r="C30" s="230">
        <v>2.7747296574314926</v>
      </c>
    </row>
    <row r="31" spans="2:3">
      <c r="B31" s="222" t="s">
        <v>159</v>
      </c>
      <c r="C31" s="230">
        <v>2.8840806210781098</v>
      </c>
    </row>
    <row r="32" spans="2:3">
      <c r="B32" s="222" t="s">
        <v>92</v>
      </c>
      <c r="C32" s="230">
        <v>3.1060738558815939</v>
      </c>
    </row>
    <row r="33" spans="2:3">
      <c r="B33" s="222" t="s">
        <v>161</v>
      </c>
      <c r="C33" s="230">
        <v>3.1973748515203217</v>
      </c>
    </row>
    <row r="34" spans="2:3">
      <c r="B34" s="222" t="s">
        <v>156</v>
      </c>
      <c r="C34" s="230">
        <v>3.4351861006388993</v>
      </c>
    </row>
    <row r="35" spans="2:3">
      <c r="B35" s="222" t="s">
        <v>91</v>
      </c>
      <c r="C35" s="230">
        <v>3.6340064251758717</v>
      </c>
    </row>
    <row r="36" spans="2:3">
      <c r="B36" s="222" t="s">
        <v>158</v>
      </c>
      <c r="C36" s="230">
        <v>3.8466299210679331</v>
      </c>
    </row>
    <row r="37" spans="2:3">
      <c r="B37" s="222" t="s">
        <v>118</v>
      </c>
      <c r="C37" s="230">
        <v>4.1296572751075891</v>
      </c>
    </row>
    <row r="38" spans="2:3">
      <c r="B38" s="222" t="s">
        <v>119</v>
      </c>
      <c r="C38" s="230">
        <v>4.218818241475482</v>
      </c>
    </row>
    <row r="39" spans="2:3">
      <c r="B39" s="222" t="s">
        <v>94</v>
      </c>
      <c r="C39" s="230">
        <v>6.3183917417594495</v>
      </c>
    </row>
    <row r="40" spans="2:3">
      <c r="B40" s="222" t="s">
        <v>112</v>
      </c>
      <c r="C40" s="230">
        <v>9.1311169674550143</v>
      </c>
    </row>
    <row r="41" spans="2:3">
      <c r="B41" s="222" t="s">
        <v>108</v>
      </c>
      <c r="C41" s="230">
        <v>13.489944409956889</v>
      </c>
    </row>
  </sheetData>
  <mergeCells count="1">
    <mergeCell ref="H1:I1"/>
  </mergeCells>
  <hyperlinks>
    <hyperlink ref="H1:I1" location="Index!A1" display="Regresar al Índice" xr:uid="{223414A8-58D0-4B17-8803-6DEBF91DA534}"/>
  </hyperlink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5AB2-42DB-448B-9C34-8C9AE1D73F75}">
  <sheetPr codeName="Hoja102"/>
  <dimension ref="A1:I53"/>
  <sheetViews>
    <sheetView workbookViewId="0">
      <selection activeCell="B125" sqref="B125"/>
    </sheetView>
  </sheetViews>
  <sheetFormatPr baseColWidth="10" defaultColWidth="11.44140625" defaultRowHeight="14.4"/>
  <cols>
    <col min="1" max="16384" width="11.44140625" style="165"/>
  </cols>
  <sheetData>
    <row r="1" spans="1:9">
      <c r="A1" s="74" t="s">
        <v>1433</v>
      </c>
      <c r="H1" s="274" t="s">
        <v>126</v>
      </c>
      <c r="I1" s="274"/>
    </row>
    <row r="2" spans="1:9">
      <c r="A2" s="74" t="s">
        <v>327</v>
      </c>
    </row>
    <row r="6" spans="1:9">
      <c r="A6" s="207" t="s">
        <v>154</v>
      </c>
      <c r="B6" s="207" t="s">
        <v>141</v>
      </c>
      <c r="C6" s="207" t="s">
        <v>115</v>
      </c>
      <c r="D6" s="207" t="s">
        <v>320</v>
      </c>
      <c r="E6" s="207" t="s">
        <v>321</v>
      </c>
      <c r="F6" s="207" t="s">
        <v>322</v>
      </c>
      <c r="G6" s="207" t="s">
        <v>323</v>
      </c>
      <c r="H6" s="207" t="s">
        <v>98</v>
      </c>
      <c r="I6" s="207" t="s">
        <v>324</v>
      </c>
    </row>
    <row r="7" spans="1:9">
      <c r="A7" s="208">
        <v>2016</v>
      </c>
      <c r="B7" s="208" t="s">
        <v>142</v>
      </c>
      <c r="C7" s="208" t="s">
        <v>95</v>
      </c>
      <c r="D7" s="208">
        <v>2</v>
      </c>
      <c r="E7" s="208">
        <v>0</v>
      </c>
      <c r="F7" s="208">
        <v>7</v>
      </c>
      <c r="G7" s="208">
        <v>9</v>
      </c>
      <c r="H7" s="208">
        <v>4.4400000000000004</v>
      </c>
      <c r="I7" s="208">
        <v>142</v>
      </c>
    </row>
    <row r="8" spans="1:9">
      <c r="A8" s="208"/>
      <c r="B8" s="208" t="s">
        <v>143</v>
      </c>
      <c r="C8" s="208" t="s">
        <v>95</v>
      </c>
      <c r="D8" s="208">
        <v>5</v>
      </c>
      <c r="E8" s="208">
        <v>0</v>
      </c>
      <c r="F8" s="208">
        <v>6</v>
      </c>
      <c r="G8" s="208">
        <v>11</v>
      </c>
      <c r="H8" s="208">
        <v>3.78</v>
      </c>
      <c r="I8" s="208">
        <v>121</v>
      </c>
    </row>
    <row r="9" spans="1:9">
      <c r="A9" s="208"/>
      <c r="B9" s="208" t="s">
        <v>144</v>
      </c>
      <c r="C9" s="208" t="s">
        <v>95</v>
      </c>
      <c r="D9" s="208">
        <v>4</v>
      </c>
      <c r="E9" s="208">
        <v>0</v>
      </c>
      <c r="F9" s="208">
        <v>30</v>
      </c>
      <c r="G9" s="208">
        <v>34</v>
      </c>
      <c r="H9" s="208">
        <v>19.78</v>
      </c>
      <c r="I9" s="208">
        <v>633</v>
      </c>
    </row>
    <row r="10" spans="1:9">
      <c r="A10" s="208"/>
      <c r="B10" s="208" t="s">
        <v>145</v>
      </c>
      <c r="C10" s="208" t="s">
        <v>95</v>
      </c>
      <c r="D10" s="208">
        <v>2</v>
      </c>
      <c r="E10" s="208">
        <v>1</v>
      </c>
      <c r="F10" s="208">
        <v>30</v>
      </c>
      <c r="G10" s="208">
        <v>33</v>
      </c>
      <c r="H10" s="208">
        <v>13.53</v>
      </c>
      <c r="I10" s="208">
        <v>433</v>
      </c>
    </row>
    <row r="11" spans="1:9">
      <c r="A11" s="208"/>
      <c r="B11" s="208" t="s">
        <v>146</v>
      </c>
      <c r="C11" s="208" t="s">
        <v>95</v>
      </c>
      <c r="D11" s="208">
        <v>2</v>
      </c>
      <c r="E11" s="208">
        <v>4</v>
      </c>
      <c r="F11" s="208">
        <v>56</v>
      </c>
      <c r="G11" s="208">
        <v>62</v>
      </c>
      <c r="H11" s="208">
        <v>13.63</v>
      </c>
      <c r="I11" s="208">
        <v>436</v>
      </c>
    </row>
    <row r="12" spans="1:9">
      <c r="A12" s="208"/>
      <c r="B12" s="208" t="s">
        <v>147</v>
      </c>
      <c r="C12" s="208" t="s">
        <v>95</v>
      </c>
      <c r="D12" s="208">
        <v>3</v>
      </c>
      <c r="E12" s="208">
        <v>6</v>
      </c>
      <c r="F12" s="208">
        <v>128</v>
      </c>
      <c r="G12" s="208">
        <v>137</v>
      </c>
      <c r="H12" s="208">
        <v>33.53</v>
      </c>
      <c r="I12" s="208">
        <v>1073</v>
      </c>
    </row>
    <row r="13" spans="1:9">
      <c r="A13" s="208"/>
      <c r="B13" s="208" t="s">
        <v>148</v>
      </c>
      <c r="C13" s="208" t="s">
        <v>95</v>
      </c>
      <c r="D13" s="208">
        <v>2</v>
      </c>
      <c r="E13" s="208">
        <v>2</v>
      </c>
      <c r="F13" s="208">
        <v>64</v>
      </c>
      <c r="G13" s="208">
        <v>68</v>
      </c>
      <c r="H13" s="208">
        <v>27.94</v>
      </c>
      <c r="I13" s="208">
        <v>894</v>
      </c>
    </row>
    <row r="14" spans="1:9">
      <c r="A14" s="208"/>
      <c r="B14" s="208" t="s">
        <v>195</v>
      </c>
      <c r="C14" s="208" t="s">
        <v>95</v>
      </c>
      <c r="D14" s="208">
        <v>1</v>
      </c>
      <c r="E14" s="208">
        <v>8</v>
      </c>
      <c r="F14" s="208">
        <v>43</v>
      </c>
      <c r="G14" s="208">
        <v>52</v>
      </c>
      <c r="H14" s="208">
        <v>27.91</v>
      </c>
      <c r="I14" s="208">
        <v>893</v>
      </c>
    </row>
    <row r="15" spans="1:9">
      <c r="A15" s="208"/>
      <c r="B15" s="208" t="s">
        <v>196</v>
      </c>
      <c r="C15" s="208" t="s">
        <v>95</v>
      </c>
      <c r="D15" s="208">
        <v>1</v>
      </c>
      <c r="E15" s="208">
        <v>9</v>
      </c>
      <c r="F15" s="208">
        <v>28</v>
      </c>
      <c r="G15" s="208">
        <v>38</v>
      </c>
      <c r="H15" s="208">
        <v>27.34</v>
      </c>
      <c r="I15" s="208">
        <v>875</v>
      </c>
    </row>
    <row r="16" spans="1:9">
      <c r="A16" s="208"/>
      <c r="B16" s="208" t="s">
        <v>325</v>
      </c>
      <c r="C16" s="208" t="s">
        <v>95</v>
      </c>
      <c r="D16" s="208">
        <v>20</v>
      </c>
      <c r="E16" s="208">
        <v>5</v>
      </c>
      <c r="F16" s="208">
        <v>28</v>
      </c>
      <c r="G16" s="208">
        <v>53</v>
      </c>
      <c r="H16" s="208">
        <v>22.88</v>
      </c>
      <c r="I16" s="208">
        <v>732</v>
      </c>
    </row>
    <row r="17" spans="1:9">
      <c r="A17" s="208"/>
      <c r="B17" s="208" t="s">
        <v>326</v>
      </c>
      <c r="C17" s="208" t="s">
        <v>95</v>
      </c>
      <c r="D17" s="208">
        <v>8</v>
      </c>
      <c r="E17" s="208">
        <v>6</v>
      </c>
      <c r="F17" s="208">
        <v>51</v>
      </c>
      <c r="G17" s="208">
        <v>65</v>
      </c>
      <c r="H17" s="208">
        <v>29</v>
      </c>
      <c r="I17" s="208">
        <v>928</v>
      </c>
    </row>
    <row r="18" spans="1:9">
      <c r="A18" s="208"/>
      <c r="B18" s="208" t="s">
        <v>204</v>
      </c>
      <c r="C18" s="208" t="s">
        <v>95</v>
      </c>
      <c r="D18" s="208">
        <v>1</v>
      </c>
      <c r="E18" s="208">
        <v>10</v>
      </c>
      <c r="F18" s="208">
        <v>51</v>
      </c>
      <c r="G18" s="208">
        <v>62</v>
      </c>
      <c r="H18" s="208">
        <v>34.53</v>
      </c>
      <c r="I18" s="208">
        <v>1105</v>
      </c>
    </row>
    <row r="19" spans="1:9">
      <c r="A19" s="208">
        <v>2017</v>
      </c>
      <c r="B19" s="208" t="s">
        <v>142</v>
      </c>
      <c r="C19" s="208" t="s">
        <v>95</v>
      </c>
      <c r="D19" s="208">
        <v>15</v>
      </c>
      <c r="E19" s="208">
        <v>6</v>
      </c>
      <c r="F19" s="208">
        <v>21</v>
      </c>
      <c r="G19" s="208">
        <v>42</v>
      </c>
      <c r="H19" s="208">
        <v>18.66</v>
      </c>
      <c r="I19" s="208">
        <v>597</v>
      </c>
    </row>
    <row r="20" spans="1:9">
      <c r="A20" s="208"/>
      <c r="B20" s="208" t="s">
        <v>143</v>
      </c>
      <c r="C20" s="208" t="s">
        <v>95</v>
      </c>
      <c r="D20" s="208">
        <v>3</v>
      </c>
      <c r="E20" s="208">
        <v>4</v>
      </c>
      <c r="F20" s="208">
        <v>29</v>
      </c>
      <c r="G20" s="208">
        <v>36</v>
      </c>
      <c r="H20" s="208">
        <v>23.44</v>
      </c>
      <c r="I20" s="208">
        <v>750</v>
      </c>
    </row>
    <row r="21" spans="1:9">
      <c r="A21" s="208"/>
      <c r="B21" s="208" t="s">
        <v>144</v>
      </c>
      <c r="C21" s="208" t="s">
        <v>95</v>
      </c>
      <c r="D21" s="208">
        <v>1</v>
      </c>
      <c r="E21" s="208">
        <v>7</v>
      </c>
      <c r="F21" s="208">
        <v>61</v>
      </c>
      <c r="G21" s="208">
        <v>69</v>
      </c>
      <c r="H21" s="208">
        <v>35.630000000000003</v>
      </c>
      <c r="I21" s="208">
        <v>1140</v>
      </c>
    </row>
    <row r="22" spans="1:9">
      <c r="A22" s="208"/>
      <c r="B22" s="208" t="s">
        <v>145</v>
      </c>
      <c r="C22" s="208" t="s">
        <v>95</v>
      </c>
      <c r="D22" s="208">
        <v>1</v>
      </c>
      <c r="E22" s="208">
        <v>1</v>
      </c>
      <c r="F22" s="208">
        <v>57</v>
      </c>
      <c r="G22" s="208">
        <v>59</v>
      </c>
      <c r="H22" s="208">
        <v>28.63</v>
      </c>
      <c r="I22" s="208">
        <v>916</v>
      </c>
    </row>
    <row r="23" spans="1:9">
      <c r="A23" s="208"/>
      <c r="B23" s="208" t="s">
        <v>146</v>
      </c>
      <c r="C23" s="208" t="s">
        <v>95</v>
      </c>
      <c r="D23" s="208">
        <v>0</v>
      </c>
      <c r="E23" s="208">
        <v>4</v>
      </c>
      <c r="F23" s="208">
        <v>107</v>
      </c>
      <c r="G23" s="208">
        <v>111</v>
      </c>
      <c r="H23" s="208">
        <v>26.41</v>
      </c>
      <c r="I23" s="208">
        <v>845</v>
      </c>
    </row>
    <row r="24" spans="1:9">
      <c r="A24" s="208"/>
      <c r="B24" s="208" t="s">
        <v>147</v>
      </c>
      <c r="C24" s="208" t="s">
        <v>95</v>
      </c>
      <c r="D24" s="208">
        <v>0</v>
      </c>
      <c r="E24" s="208">
        <v>6</v>
      </c>
      <c r="F24" s="208">
        <v>41</v>
      </c>
      <c r="G24" s="208">
        <v>47</v>
      </c>
      <c r="H24" s="208">
        <v>24.72</v>
      </c>
      <c r="I24" s="208">
        <v>791</v>
      </c>
    </row>
    <row r="25" spans="1:9">
      <c r="A25" s="208"/>
      <c r="B25" s="208" t="s">
        <v>148</v>
      </c>
      <c r="C25" s="208" t="s">
        <v>95</v>
      </c>
      <c r="D25" s="208">
        <v>1</v>
      </c>
      <c r="E25" s="208">
        <v>3</v>
      </c>
      <c r="F25" s="208">
        <v>45</v>
      </c>
      <c r="G25" s="208">
        <v>49</v>
      </c>
      <c r="H25" s="208">
        <v>21.03</v>
      </c>
      <c r="I25" s="208">
        <v>673</v>
      </c>
    </row>
    <row r="26" spans="1:9">
      <c r="A26" s="208"/>
      <c r="B26" s="208" t="s">
        <v>195</v>
      </c>
      <c r="C26" s="208" t="s">
        <v>95</v>
      </c>
      <c r="D26" s="208">
        <v>3</v>
      </c>
      <c r="E26" s="208">
        <v>5</v>
      </c>
      <c r="F26" s="208">
        <v>37</v>
      </c>
      <c r="G26" s="208">
        <v>45</v>
      </c>
      <c r="H26" s="208">
        <v>24.03</v>
      </c>
      <c r="I26" s="208">
        <v>769</v>
      </c>
    </row>
    <row r="27" spans="1:9">
      <c r="A27" s="208"/>
      <c r="B27" s="208" t="s">
        <v>196</v>
      </c>
      <c r="C27" s="208" t="s">
        <v>95</v>
      </c>
      <c r="D27" s="208">
        <v>2</v>
      </c>
      <c r="E27" s="208">
        <v>7</v>
      </c>
      <c r="F27" s="208">
        <v>49</v>
      </c>
      <c r="G27" s="208">
        <v>58</v>
      </c>
      <c r="H27" s="208">
        <v>25.5</v>
      </c>
      <c r="I27" s="208">
        <v>816</v>
      </c>
    </row>
    <row r="28" spans="1:9">
      <c r="A28" s="208"/>
      <c r="B28" s="208" t="s">
        <v>325</v>
      </c>
      <c r="C28" s="208" t="s">
        <v>95</v>
      </c>
      <c r="D28" s="208">
        <v>0</v>
      </c>
      <c r="E28" s="208">
        <v>5</v>
      </c>
      <c r="F28" s="208">
        <v>77</v>
      </c>
      <c r="G28" s="208">
        <v>82</v>
      </c>
      <c r="H28" s="208">
        <v>30.97</v>
      </c>
      <c r="I28" s="208">
        <v>991</v>
      </c>
    </row>
    <row r="29" spans="1:9">
      <c r="A29" s="208"/>
      <c r="B29" s="208" t="s">
        <v>326</v>
      </c>
      <c r="C29" s="208" t="s">
        <v>95</v>
      </c>
      <c r="D29" s="208">
        <v>1</v>
      </c>
      <c r="E29" s="208">
        <v>6</v>
      </c>
      <c r="F29" s="208">
        <v>55</v>
      </c>
      <c r="G29" s="208">
        <v>62</v>
      </c>
      <c r="H29" s="208">
        <v>28.59</v>
      </c>
      <c r="I29" s="208">
        <v>915</v>
      </c>
    </row>
    <row r="30" spans="1:9">
      <c r="A30" s="208"/>
      <c r="B30" s="208" t="s">
        <v>204</v>
      </c>
      <c r="C30" s="208" t="s">
        <v>95</v>
      </c>
      <c r="D30" s="208">
        <v>3</v>
      </c>
      <c r="E30" s="208">
        <v>7</v>
      </c>
      <c r="F30" s="208">
        <v>130</v>
      </c>
      <c r="G30" s="208">
        <v>140</v>
      </c>
      <c r="H30" s="208">
        <v>42.22</v>
      </c>
      <c r="I30" s="208">
        <v>1351</v>
      </c>
    </row>
    <row r="31" spans="1:9">
      <c r="A31" s="208">
        <v>2018</v>
      </c>
      <c r="B31" s="208" t="s">
        <v>142</v>
      </c>
      <c r="C31" s="208" t="s">
        <v>95</v>
      </c>
      <c r="D31" s="208">
        <v>1</v>
      </c>
      <c r="E31" s="208">
        <v>8</v>
      </c>
      <c r="F31" s="208">
        <v>70</v>
      </c>
      <c r="G31" s="208">
        <v>79</v>
      </c>
      <c r="H31" s="208">
        <v>31.28</v>
      </c>
      <c r="I31" s="208">
        <v>1001</v>
      </c>
    </row>
    <row r="32" spans="1:9">
      <c r="A32" s="208"/>
      <c r="B32" s="208" t="s">
        <v>143</v>
      </c>
      <c r="C32" s="208" t="s">
        <v>95</v>
      </c>
      <c r="D32" s="208">
        <v>0</v>
      </c>
      <c r="E32" s="208">
        <v>8</v>
      </c>
      <c r="F32" s="208">
        <v>93</v>
      </c>
      <c r="G32" s="208">
        <v>101</v>
      </c>
      <c r="H32" s="208">
        <v>40.909999999999997</v>
      </c>
      <c r="I32" s="208">
        <v>1309</v>
      </c>
    </row>
    <row r="33" spans="1:9">
      <c r="A33" s="208"/>
      <c r="B33" s="208" t="s">
        <v>144</v>
      </c>
      <c r="C33" s="208" t="s">
        <v>95</v>
      </c>
      <c r="D33" s="208">
        <v>4</v>
      </c>
      <c r="E33" s="208">
        <v>22</v>
      </c>
      <c r="F33" s="208">
        <v>100</v>
      </c>
      <c r="G33" s="208">
        <v>126</v>
      </c>
      <c r="H33" s="208">
        <v>40.94</v>
      </c>
      <c r="I33" s="208">
        <v>1310</v>
      </c>
    </row>
    <row r="34" spans="1:9">
      <c r="A34" s="208"/>
      <c r="B34" s="208" t="s">
        <v>145</v>
      </c>
      <c r="C34" s="208" t="s">
        <v>95</v>
      </c>
      <c r="D34" s="208">
        <v>0</v>
      </c>
      <c r="E34" s="208">
        <v>19</v>
      </c>
      <c r="F34" s="208">
        <v>91</v>
      </c>
      <c r="G34" s="208">
        <v>110</v>
      </c>
      <c r="H34" s="208">
        <v>43.22</v>
      </c>
      <c r="I34" s="208">
        <v>1383</v>
      </c>
    </row>
    <row r="35" spans="1:9">
      <c r="A35" s="208"/>
      <c r="B35" s="208" t="s">
        <v>146</v>
      </c>
      <c r="C35" s="208" t="s">
        <v>95</v>
      </c>
      <c r="D35" s="208">
        <v>0</v>
      </c>
      <c r="E35" s="208">
        <v>21</v>
      </c>
      <c r="F35" s="208">
        <v>125</v>
      </c>
      <c r="G35" s="208">
        <v>146</v>
      </c>
      <c r="H35" s="208">
        <v>46.5</v>
      </c>
      <c r="I35" s="208">
        <v>1488</v>
      </c>
    </row>
    <row r="36" spans="1:9">
      <c r="A36" s="208"/>
      <c r="B36" s="208" t="s">
        <v>147</v>
      </c>
      <c r="C36" s="208" t="s">
        <v>95</v>
      </c>
      <c r="D36" s="208">
        <v>0</v>
      </c>
      <c r="E36" s="208">
        <v>26</v>
      </c>
      <c r="F36" s="208">
        <v>96</v>
      </c>
      <c r="G36" s="208">
        <v>122</v>
      </c>
      <c r="H36" s="208">
        <v>49.72</v>
      </c>
      <c r="I36" s="208">
        <v>1591</v>
      </c>
    </row>
    <row r="37" spans="1:9">
      <c r="A37" s="208"/>
      <c r="B37" s="208" t="s">
        <v>148</v>
      </c>
      <c r="C37" s="208" t="s">
        <v>95</v>
      </c>
      <c r="D37" s="208">
        <v>1</v>
      </c>
      <c r="E37" s="208">
        <v>7</v>
      </c>
      <c r="F37" s="208">
        <v>74</v>
      </c>
      <c r="G37" s="208">
        <v>82</v>
      </c>
      <c r="H37" s="208">
        <v>38.72</v>
      </c>
      <c r="I37" s="208">
        <v>1239</v>
      </c>
    </row>
    <row r="38" spans="1:9">
      <c r="A38" s="208"/>
      <c r="B38" s="208" t="s">
        <v>195</v>
      </c>
      <c r="C38" s="208" t="s">
        <v>95</v>
      </c>
      <c r="D38" s="208">
        <v>1</v>
      </c>
      <c r="E38" s="208">
        <v>2</v>
      </c>
      <c r="F38" s="208">
        <v>91</v>
      </c>
      <c r="G38" s="208">
        <v>94</v>
      </c>
      <c r="H38" s="208">
        <v>39.909999999999997</v>
      </c>
      <c r="I38" s="208">
        <v>1277</v>
      </c>
    </row>
    <row r="39" spans="1:9">
      <c r="A39" s="208"/>
      <c r="B39" s="208" t="s">
        <v>196</v>
      </c>
      <c r="C39" s="208" t="s">
        <v>95</v>
      </c>
      <c r="D39" s="208">
        <v>1</v>
      </c>
      <c r="E39" s="208">
        <v>11</v>
      </c>
      <c r="F39" s="208">
        <v>141</v>
      </c>
      <c r="G39" s="208">
        <v>153</v>
      </c>
      <c r="H39" s="208">
        <v>51.84</v>
      </c>
      <c r="I39" s="208">
        <v>1659</v>
      </c>
    </row>
    <row r="40" spans="1:9">
      <c r="A40" s="208"/>
      <c r="B40" s="208" t="s">
        <v>325</v>
      </c>
      <c r="C40" s="208" t="s">
        <v>95</v>
      </c>
      <c r="D40" s="208">
        <v>3</v>
      </c>
      <c r="E40" s="208">
        <v>8</v>
      </c>
      <c r="F40" s="208">
        <v>156</v>
      </c>
      <c r="G40" s="208">
        <v>167</v>
      </c>
      <c r="H40" s="208">
        <v>50.44</v>
      </c>
      <c r="I40" s="208">
        <v>1614</v>
      </c>
    </row>
    <row r="41" spans="1:9">
      <c r="A41" s="208"/>
      <c r="B41" s="208" t="s">
        <v>326</v>
      </c>
      <c r="C41" s="208" t="s">
        <v>95</v>
      </c>
      <c r="D41" s="208">
        <v>3</v>
      </c>
      <c r="E41" s="208">
        <v>9</v>
      </c>
      <c r="F41" s="208">
        <v>151</v>
      </c>
      <c r="G41" s="208">
        <v>163</v>
      </c>
      <c r="H41" s="208">
        <v>55.72</v>
      </c>
      <c r="I41" s="208">
        <v>1783</v>
      </c>
    </row>
    <row r="42" spans="1:9">
      <c r="A42" s="208"/>
      <c r="B42" s="208" t="s">
        <v>204</v>
      </c>
      <c r="C42" s="208" t="s">
        <v>95</v>
      </c>
      <c r="D42" s="208">
        <v>5</v>
      </c>
      <c r="E42" s="208">
        <v>11</v>
      </c>
      <c r="F42" s="208">
        <v>218</v>
      </c>
      <c r="G42" s="208">
        <v>234</v>
      </c>
      <c r="H42" s="208">
        <v>67.28</v>
      </c>
      <c r="I42" s="208">
        <v>2153</v>
      </c>
    </row>
    <row r="43" spans="1:9">
      <c r="A43" s="208">
        <v>2019</v>
      </c>
      <c r="B43" s="208" t="s">
        <v>142</v>
      </c>
      <c r="C43" s="208" t="s">
        <v>95</v>
      </c>
      <c r="D43" s="208">
        <v>16</v>
      </c>
      <c r="E43" s="208">
        <v>13</v>
      </c>
      <c r="F43" s="208">
        <v>148</v>
      </c>
      <c r="G43" s="208">
        <v>177</v>
      </c>
      <c r="H43" s="208">
        <v>57.78</v>
      </c>
      <c r="I43" s="208">
        <v>1849</v>
      </c>
    </row>
    <row r="44" spans="1:9">
      <c r="A44" s="208"/>
      <c r="B44" s="208" t="s">
        <v>143</v>
      </c>
      <c r="C44" s="208" t="s">
        <v>95</v>
      </c>
      <c r="D44" s="208">
        <v>5</v>
      </c>
      <c r="E44" s="208">
        <v>16</v>
      </c>
      <c r="F44" s="208">
        <v>107</v>
      </c>
      <c r="G44" s="208">
        <v>128</v>
      </c>
      <c r="H44" s="208">
        <v>45.47</v>
      </c>
      <c r="I44" s="208">
        <v>1455</v>
      </c>
    </row>
    <row r="45" spans="1:9">
      <c r="A45" s="208"/>
      <c r="B45" s="208" t="s">
        <v>144</v>
      </c>
      <c r="C45" s="208" t="s">
        <v>95</v>
      </c>
      <c r="D45" s="208">
        <v>2</v>
      </c>
      <c r="E45" s="208">
        <v>10</v>
      </c>
      <c r="F45" s="208">
        <v>159</v>
      </c>
      <c r="G45" s="208">
        <v>171</v>
      </c>
      <c r="H45" s="208">
        <v>67.5</v>
      </c>
      <c r="I45" s="208">
        <v>2160</v>
      </c>
    </row>
    <row r="46" spans="1:9">
      <c r="A46" s="208"/>
      <c r="B46" s="208" t="s">
        <v>145</v>
      </c>
      <c r="C46" s="208" t="s">
        <v>95</v>
      </c>
      <c r="D46" s="208">
        <v>5</v>
      </c>
      <c r="E46" s="208">
        <v>3</v>
      </c>
      <c r="F46" s="208">
        <v>98</v>
      </c>
      <c r="G46" s="208">
        <v>106</v>
      </c>
      <c r="H46" s="208">
        <v>39.06</v>
      </c>
      <c r="I46" s="208">
        <v>1250</v>
      </c>
    </row>
    <row r="47" spans="1:9">
      <c r="A47" s="208"/>
      <c r="B47" s="208" t="s">
        <v>146</v>
      </c>
      <c r="C47" s="208" t="s">
        <v>95</v>
      </c>
      <c r="D47" s="208">
        <v>4</v>
      </c>
      <c r="E47" s="208">
        <v>1</v>
      </c>
      <c r="F47" s="208">
        <v>97</v>
      </c>
      <c r="G47" s="208">
        <v>102</v>
      </c>
      <c r="H47" s="208">
        <v>35.47</v>
      </c>
      <c r="I47" s="208">
        <v>1135</v>
      </c>
    </row>
    <row r="48" spans="1:9">
      <c r="A48" s="208"/>
      <c r="B48" s="208" t="s">
        <v>147</v>
      </c>
      <c r="C48" s="208" t="s">
        <v>95</v>
      </c>
      <c r="D48" s="208">
        <v>2</v>
      </c>
      <c r="E48" s="208">
        <v>2</v>
      </c>
      <c r="F48" s="208">
        <v>217</v>
      </c>
      <c r="G48" s="208">
        <v>221</v>
      </c>
      <c r="H48" s="208">
        <v>77.84</v>
      </c>
      <c r="I48" s="208">
        <v>2491</v>
      </c>
    </row>
    <row r="49" spans="1:9">
      <c r="A49" s="208"/>
      <c r="B49" s="208" t="s">
        <v>148</v>
      </c>
      <c r="C49" s="208" t="s">
        <v>95</v>
      </c>
      <c r="D49" s="208">
        <v>1</v>
      </c>
      <c r="E49" s="208">
        <v>8</v>
      </c>
      <c r="F49" s="208">
        <v>176</v>
      </c>
      <c r="G49" s="208">
        <v>185</v>
      </c>
      <c r="H49" s="208">
        <v>64.63</v>
      </c>
      <c r="I49" s="208">
        <v>2068</v>
      </c>
    </row>
    <row r="50" spans="1:9">
      <c r="A50" s="208"/>
      <c r="B50" s="208" t="s">
        <v>195</v>
      </c>
      <c r="C50" s="208" t="s">
        <v>95</v>
      </c>
      <c r="D50" s="208">
        <v>1</v>
      </c>
      <c r="E50" s="208">
        <v>4</v>
      </c>
      <c r="F50" s="208">
        <v>156</v>
      </c>
      <c r="G50" s="208">
        <v>161</v>
      </c>
      <c r="H50" s="208">
        <v>57.09</v>
      </c>
      <c r="I50" s="208">
        <v>1827</v>
      </c>
    </row>
    <row r="51" spans="1:9">
      <c r="A51" s="208"/>
      <c r="B51" s="208" t="s">
        <v>196</v>
      </c>
      <c r="C51" s="208" t="s">
        <v>95</v>
      </c>
      <c r="D51" s="208">
        <v>2</v>
      </c>
      <c r="E51" s="208">
        <v>6</v>
      </c>
      <c r="F51" s="208">
        <v>238</v>
      </c>
      <c r="G51" s="208">
        <v>246</v>
      </c>
      <c r="H51" s="208">
        <v>77.06</v>
      </c>
      <c r="I51" s="208">
        <v>2466</v>
      </c>
    </row>
    <row r="52" spans="1:9">
      <c r="A52" s="208"/>
      <c r="B52" s="208" t="s">
        <v>325</v>
      </c>
      <c r="C52" s="208" t="s">
        <v>95</v>
      </c>
      <c r="D52" s="208">
        <v>0</v>
      </c>
      <c r="E52" s="208">
        <v>15</v>
      </c>
      <c r="F52" s="208">
        <v>244</v>
      </c>
      <c r="G52" s="208">
        <v>259</v>
      </c>
      <c r="H52" s="208">
        <v>90.44</v>
      </c>
      <c r="I52" s="208">
        <v>2894</v>
      </c>
    </row>
    <row r="53" spans="1:9">
      <c r="A53" s="208"/>
      <c r="B53" s="208" t="s">
        <v>326</v>
      </c>
      <c r="C53" s="208" t="s">
        <v>95</v>
      </c>
      <c r="D53" s="208">
        <v>4</v>
      </c>
      <c r="E53" s="208">
        <v>10</v>
      </c>
      <c r="F53" s="208">
        <v>293</v>
      </c>
      <c r="G53" s="208">
        <v>307</v>
      </c>
      <c r="H53" s="208">
        <v>96.56</v>
      </c>
      <c r="I53" s="208">
        <v>3090</v>
      </c>
    </row>
  </sheetData>
  <mergeCells count="1">
    <mergeCell ref="H1:I1"/>
  </mergeCells>
  <hyperlinks>
    <hyperlink ref="H1:I1" location="Index!A1" display="Regresar al Índice" xr:uid="{CCB404E6-CFD2-4DAE-AE93-7CE8CD4E5DF9}"/>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22C58-199B-4F79-ADA7-29F16BEBE665}">
  <sheetPr codeName="Hoja103"/>
  <dimension ref="A1:I39"/>
  <sheetViews>
    <sheetView workbookViewId="0">
      <selection activeCell="B125" sqref="B125"/>
    </sheetView>
  </sheetViews>
  <sheetFormatPr baseColWidth="10" defaultColWidth="11.44140625" defaultRowHeight="14.4"/>
  <cols>
    <col min="1" max="16384" width="11.44140625" style="165"/>
  </cols>
  <sheetData>
    <row r="1" spans="1:9">
      <c r="A1" s="74" t="s">
        <v>1430</v>
      </c>
      <c r="H1" s="274" t="s">
        <v>126</v>
      </c>
      <c r="I1" s="274"/>
    </row>
    <row r="2" spans="1:9">
      <c r="A2" s="74" t="s">
        <v>327</v>
      </c>
    </row>
    <row r="6" spans="1:9">
      <c r="A6" s="232"/>
      <c r="B6" s="232" t="s">
        <v>626</v>
      </c>
      <c r="C6" s="232" t="s">
        <v>320</v>
      </c>
      <c r="D6" s="232" t="s">
        <v>321</v>
      </c>
      <c r="E6" s="232" t="s">
        <v>1429</v>
      </c>
    </row>
    <row r="7" spans="1:9">
      <c r="A7" s="232" t="s">
        <v>91</v>
      </c>
      <c r="B7" s="232">
        <v>16</v>
      </c>
      <c r="C7" s="232">
        <v>2</v>
      </c>
      <c r="D7" s="232">
        <v>0</v>
      </c>
      <c r="E7" s="232">
        <v>14</v>
      </c>
    </row>
    <row r="8" spans="1:9">
      <c r="A8" s="232" t="s">
        <v>109</v>
      </c>
      <c r="B8" s="232">
        <v>32</v>
      </c>
      <c r="C8" s="232">
        <v>0</v>
      </c>
      <c r="D8" s="232">
        <v>3</v>
      </c>
      <c r="E8" s="232">
        <v>29</v>
      </c>
    </row>
    <row r="9" spans="1:9">
      <c r="A9" s="232" t="s">
        <v>107</v>
      </c>
      <c r="B9" s="232">
        <v>11</v>
      </c>
      <c r="C9" s="232">
        <v>0</v>
      </c>
      <c r="D9" s="232">
        <v>0</v>
      </c>
      <c r="E9" s="232">
        <v>11</v>
      </c>
    </row>
    <row r="10" spans="1:9">
      <c r="A10" s="232" t="s">
        <v>88</v>
      </c>
      <c r="B10" s="232">
        <v>4</v>
      </c>
      <c r="C10" s="232">
        <v>0</v>
      </c>
      <c r="D10" s="232">
        <v>0</v>
      </c>
      <c r="E10" s="232">
        <v>4</v>
      </c>
    </row>
    <row r="11" spans="1:9">
      <c r="A11" s="232" t="s">
        <v>119</v>
      </c>
      <c r="B11" s="232">
        <v>36</v>
      </c>
      <c r="C11" s="232">
        <v>0</v>
      </c>
      <c r="D11" s="232">
        <v>3</v>
      </c>
      <c r="E11" s="232">
        <v>33</v>
      </c>
    </row>
    <row r="12" spans="1:9">
      <c r="A12" s="232" t="s">
        <v>111</v>
      </c>
      <c r="B12" s="232">
        <v>12</v>
      </c>
      <c r="C12" s="232">
        <v>0</v>
      </c>
      <c r="D12" s="232">
        <v>0</v>
      </c>
      <c r="E12" s="232">
        <v>12</v>
      </c>
    </row>
    <row r="13" spans="1:9">
      <c r="A13" s="232" t="s">
        <v>87</v>
      </c>
      <c r="B13" s="232">
        <v>8</v>
      </c>
      <c r="C13" s="232">
        <v>1</v>
      </c>
      <c r="D13" s="232">
        <v>0</v>
      </c>
      <c r="E13" s="232">
        <v>7</v>
      </c>
    </row>
    <row r="14" spans="1:9">
      <c r="A14" s="232" t="s">
        <v>110</v>
      </c>
      <c r="B14" s="232">
        <v>33</v>
      </c>
      <c r="C14" s="232">
        <v>1</v>
      </c>
      <c r="D14" s="232">
        <v>0</v>
      </c>
      <c r="E14" s="232">
        <v>32</v>
      </c>
    </row>
    <row r="15" spans="1:9">
      <c r="A15" s="232" t="s">
        <v>97</v>
      </c>
      <c r="B15" s="232">
        <v>1244</v>
      </c>
      <c r="C15" s="232">
        <v>16</v>
      </c>
      <c r="D15" s="232">
        <v>45</v>
      </c>
      <c r="E15" s="232">
        <v>1183</v>
      </c>
    </row>
    <row r="16" spans="1:9">
      <c r="A16" s="232" t="s">
        <v>104</v>
      </c>
      <c r="B16" s="232">
        <v>6</v>
      </c>
      <c r="C16" s="232">
        <v>0</v>
      </c>
      <c r="D16" s="232">
        <v>0</v>
      </c>
      <c r="E16" s="232">
        <v>6</v>
      </c>
    </row>
    <row r="17" spans="1:5">
      <c r="A17" s="232" t="s">
        <v>92</v>
      </c>
      <c r="B17" s="232">
        <v>71</v>
      </c>
      <c r="C17" s="232">
        <v>5</v>
      </c>
      <c r="D17" s="232">
        <v>3</v>
      </c>
      <c r="E17" s="232">
        <v>63</v>
      </c>
    </row>
    <row r="18" spans="1:5">
      <c r="A18" s="232" t="s">
        <v>100</v>
      </c>
      <c r="B18" s="232">
        <v>7</v>
      </c>
      <c r="C18" s="232">
        <v>0</v>
      </c>
      <c r="D18" s="232">
        <v>0</v>
      </c>
      <c r="E18" s="232">
        <v>7</v>
      </c>
    </row>
    <row r="19" spans="1:5">
      <c r="A19" s="232" t="s">
        <v>96</v>
      </c>
      <c r="B19" s="232">
        <v>14</v>
      </c>
      <c r="C19" s="232">
        <v>0</v>
      </c>
      <c r="D19" s="232">
        <v>0</v>
      </c>
      <c r="E19" s="232">
        <v>14</v>
      </c>
    </row>
    <row r="20" spans="1:5">
      <c r="A20" s="233" t="s">
        <v>95</v>
      </c>
      <c r="B20" s="233">
        <v>307</v>
      </c>
      <c r="C20" s="233">
        <v>4</v>
      </c>
      <c r="D20" s="233">
        <v>10</v>
      </c>
      <c r="E20" s="233">
        <v>293</v>
      </c>
    </row>
    <row r="21" spans="1:5">
      <c r="A21" s="232" t="s">
        <v>89</v>
      </c>
      <c r="B21" s="232">
        <v>513</v>
      </c>
      <c r="C21" s="232">
        <v>2</v>
      </c>
      <c r="D21" s="232">
        <v>6</v>
      </c>
      <c r="E21" s="232">
        <v>505</v>
      </c>
    </row>
    <row r="22" spans="1:5">
      <c r="A22" s="232" t="s">
        <v>116</v>
      </c>
      <c r="B22" s="232">
        <v>131</v>
      </c>
      <c r="C22" s="232">
        <v>0</v>
      </c>
      <c r="D22" s="232">
        <v>0</v>
      </c>
      <c r="E22" s="232">
        <v>131</v>
      </c>
    </row>
    <row r="23" spans="1:5">
      <c r="A23" s="232" t="s">
        <v>99</v>
      </c>
      <c r="B23" s="232">
        <v>45</v>
      </c>
      <c r="C23" s="232">
        <v>1</v>
      </c>
      <c r="D23" s="232">
        <v>2</v>
      </c>
      <c r="E23" s="232">
        <v>42</v>
      </c>
    </row>
    <row r="24" spans="1:5">
      <c r="A24" s="232" t="s">
        <v>102</v>
      </c>
      <c r="B24" s="232">
        <v>0</v>
      </c>
      <c r="C24" s="232">
        <v>0</v>
      </c>
      <c r="D24" s="232">
        <v>0</v>
      </c>
      <c r="E24" s="232">
        <v>0</v>
      </c>
    </row>
    <row r="25" spans="1:5">
      <c r="A25" s="232" t="s">
        <v>113</v>
      </c>
      <c r="B25" s="232">
        <v>144</v>
      </c>
      <c r="C25" s="232">
        <v>2</v>
      </c>
      <c r="D25" s="232">
        <v>6</v>
      </c>
      <c r="E25" s="232">
        <v>136</v>
      </c>
    </row>
    <row r="26" spans="1:5">
      <c r="A26" s="232" t="s">
        <v>90</v>
      </c>
      <c r="B26" s="232">
        <v>75</v>
      </c>
      <c r="C26" s="232">
        <v>0</v>
      </c>
      <c r="D26" s="232">
        <v>0</v>
      </c>
      <c r="E26" s="232">
        <v>75</v>
      </c>
    </row>
    <row r="27" spans="1:5">
      <c r="A27" s="232" t="s">
        <v>101</v>
      </c>
      <c r="B27" s="232">
        <v>86</v>
      </c>
      <c r="C27" s="232">
        <v>2</v>
      </c>
      <c r="D27" s="232">
        <v>2</v>
      </c>
      <c r="E27" s="232">
        <v>82</v>
      </c>
    </row>
    <row r="28" spans="1:5">
      <c r="A28" s="232" t="s">
        <v>118</v>
      </c>
      <c r="B28" s="232">
        <v>59</v>
      </c>
      <c r="C28" s="232">
        <v>2</v>
      </c>
      <c r="D28" s="232">
        <v>2</v>
      </c>
      <c r="E28" s="232">
        <v>55</v>
      </c>
    </row>
    <row r="29" spans="1:5">
      <c r="A29" s="232" t="s">
        <v>105</v>
      </c>
      <c r="B29" s="232">
        <v>17</v>
      </c>
      <c r="C29" s="232">
        <v>0</v>
      </c>
      <c r="D29" s="232">
        <v>0</v>
      </c>
      <c r="E29" s="232">
        <v>17</v>
      </c>
    </row>
    <row r="30" spans="1:5">
      <c r="A30" s="232" t="s">
        <v>93</v>
      </c>
      <c r="B30" s="232">
        <v>30</v>
      </c>
      <c r="C30" s="232">
        <v>0</v>
      </c>
      <c r="D30" s="232">
        <v>1</v>
      </c>
      <c r="E30" s="232">
        <v>29</v>
      </c>
    </row>
    <row r="31" spans="1:5">
      <c r="A31" s="232" t="s">
        <v>114</v>
      </c>
      <c r="B31" s="232">
        <v>41</v>
      </c>
      <c r="C31" s="232">
        <v>0</v>
      </c>
      <c r="D31" s="232">
        <v>4</v>
      </c>
      <c r="E31" s="232">
        <v>37</v>
      </c>
    </row>
    <row r="32" spans="1:5">
      <c r="A32" s="232" t="s">
        <v>94</v>
      </c>
      <c r="B32" s="232">
        <v>26</v>
      </c>
      <c r="C32" s="232">
        <v>0</v>
      </c>
      <c r="D32" s="232">
        <v>0</v>
      </c>
      <c r="E32" s="232">
        <v>26</v>
      </c>
    </row>
    <row r="33" spans="1:5">
      <c r="A33" s="232" t="s">
        <v>85</v>
      </c>
      <c r="B33" s="232">
        <v>11</v>
      </c>
      <c r="C33" s="232">
        <v>0</v>
      </c>
      <c r="D33" s="232">
        <v>0</v>
      </c>
      <c r="E33" s="232">
        <v>11</v>
      </c>
    </row>
    <row r="34" spans="1:5">
      <c r="A34" s="232" t="s">
        <v>103</v>
      </c>
      <c r="B34" s="232">
        <v>19</v>
      </c>
      <c r="C34" s="232">
        <v>0</v>
      </c>
      <c r="D34" s="232">
        <v>0</v>
      </c>
      <c r="E34" s="232">
        <v>19</v>
      </c>
    </row>
    <row r="35" spans="1:5">
      <c r="A35" s="232" t="s">
        <v>108</v>
      </c>
      <c r="B35" s="232">
        <v>5</v>
      </c>
      <c r="C35" s="232">
        <v>0</v>
      </c>
      <c r="D35" s="232">
        <v>0</v>
      </c>
      <c r="E35" s="232">
        <v>5</v>
      </c>
    </row>
    <row r="36" spans="1:5">
      <c r="A36" s="232" t="s">
        <v>120</v>
      </c>
      <c r="B36" s="232">
        <v>46</v>
      </c>
      <c r="C36" s="232">
        <v>0</v>
      </c>
      <c r="D36" s="232">
        <v>1</v>
      </c>
      <c r="E36" s="232">
        <v>45</v>
      </c>
    </row>
    <row r="37" spans="1:5">
      <c r="A37" s="232" t="s">
        <v>112</v>
      </c>
      <c r="B37" s="232">
        <v>32</v>
      </c>
      <c r="C37" s="232">
        <v>1</v>
      </c>
      <c r="D37" s="232">
        <v>1</v>
      </c>
      <c r="E37" s="232">
        <v>30</v>
      </c>
    </row>
    <row r="38" spans="1:5">
      <c r="A38" s="232" t="s">
        <v>86</v>
      </c>
      <c r="B38" s="232">
        <v>9</v>
      </c>
      <c r="C38" s="232">
        <v>0</v>
      </c>
      <c r="D38" s="232">
        <v>0</v>
      </c>
      <c r="E38" s="232">
        <v>9</v>
      </c>
    </row>
    <row r="39" spans="1:5">
      <c r="A39" s="234" t="s">
        <v>117</v>
      </c>
      <c r="B39" s="235">
        <v>3090</v>
      </c>
      <c r="C39" s="235">
        <v>39</v>
      </c>
      <c r="D39" s="235">
        <v>89</v>
      </c>
      <c r="E39" s="235">
        <v>2962</v>
      </c>
    </row>
  </sheetData>
  <mergeCells count="1">
    <mergeCell ref="H1:I1"/>
  </mergeCells>
  <hyperlinks>
    <hyperlink ref="H1:I1" location="Index!A1" display="Regresar al Índice" xr:uid="{123F17AA-1FD8-4734-8319-6740575F86FD}"/>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62D7-5E90-4676-9298-617B4FDE82B9}">
  <sheetPr codeName="Hoja104"/>
  <dimension ref="A1:I40"/>
  <sheetViews>
    <sheetView workbookViewId="0">
      <selection activeCell="B125" sqref="B125"/>
    </sheetView>
  </sheetViews>
  <sheetFormatPr baseColWidth="10" defaultColWidth="11.44140625" defaultRowHeight="14.4"/>
  <cols>
    <col min="1" max="16384" width="11.44140625" style="165"/>
  </cols>
  <sheetData>
    <row r="1" spans="1:9">
      <c r="A1" s="74" t="s">
        <v>1431</v>
      </c>
      <c r="H1" s="274" t="s">
        <v>126</v>
      </c>
      <c r="I1" s="274"/>
    </row>
    <row r="2" spans="1:9">
      <c r="A2" s="74" t="s">
        <v>327</v>
      </c>
    </row>
    <row r="7" spans="1:9">
      <c r="A7" s="208"/>
      <c r="B7" s="208" t="s">
        <v>626</v>
      </c>
      <c r="C7" s="208" t="s">
        <v>320</v>
      </c>
      <c r="D7" s="208" t="s">
        <v>321</v>
      </c>
      <c r="E7" s="208" t="s">
        <v>322</v>
      </c>
    </row>
    <row r="8" spans="1:9">
      <c r="A8" s="208" t="s">
        <v>102</v>
      </c>
      <c r="B8" s="208">
        <v>0</v>
      </c>
      <c r="C8" s="208">
        <v>0</v>
      </c>
      <c r="D8" s="208">
        <v>0</v>
      </c>
      <c r="E8" s="208">
        <v>0</v>
      </c>
    </row>
    <row r="9" spans="1:9">
      <c r="A9" s="208" t="s">
        <v>88</v>
      </c>
      <c r="B9" s="208">
        <v>4</v>
      </c>
      <c r="C9" s="208">
        <v>0</v>
      </c>
      <c r="D9" s="208">
        <v>0</v>
      </c>
      <c r="E9" s="208">
        <v>4</v>
      </c>
    </row>
    <row r="10" spans="1:9">
      <c r="A10" s="208" t="s">
        <v>108</v>
      </c>
      <c r="B10" s="208">
        <v>5</v>
      </c>
      <c r="C10" s="208">
        <v>0</v>
      </c>
      <c r="D10" s="208">
        <v>0</v>
      </c>
      <c r="E10" s="208">
        <v>5</v>
      </c>
    </row>
    <row r="11" spans="1:9">
      <c r="A11" s="208" t="s">
        <v>104</v>
      </c>
      <c r="B11" s="208">
        <v>6</v>
      </c>
      <c r="C11" s="208">
        <v>0</v>
      </c>
      <c r="D11" s="208">
        <v>0</v>
      </c>
      <c r="E11" s="208">
        <v>6</v>
      </c>
    </row>
    <row r="12" spans="1:9">
      <c r="A12" s="208" t="s">
        <v>100</v>
      </c>
      <c r="B12" s="208">
        <v>7</v>
      </c>
      <c r="C12" s="208">
        <v>0</v>
      </c>
      <c r="D12" s="208">
        <v>0</v>
      </c>
      <c r="E12" s="208">
        <v>7</v>
      </c>
    </row>
    <row r="13" spans="1:9">
      <c r="A13" s="208" t="s">
        <v>87</v>
      </c>
      <c r="B13" s="208">
        <v>8</v>
      </c>
      <c r="C13" s="208">
        <v>1</v>
      </c>
      <c r="D13" s="208">
        <v>0</v>
      </c>
      <c r="E13" s="208">
        <v>7</v>
      </c>
    </row>
    <row r="14" spans="1:9">
      <c r="A14" s="208" t="s">
        <v>86</v>
      </c>
      <c r="B14" s="208">
        <v>9</v>
      </c>
      <c r="C14" s="208">
        <v>0</v>
      </c>
      <c r="D14" s="208">
        <v>0</v>
      </c>
      <c r="E14" s="208">
        <v>9</v>
      </c>
    </row>
    <row r="15" spans="1:9">
      <c r="A15" s="208" t="s">
        <v>107</v>
      </c>
      <c r="B15" s="208">
        <v>11</v>
      </c>
      <c r="C15" s="208">
        <v>0</v>
      </c>
      <c r="D15" s="208">
        <v>0</v>
      </c>
      <c r="E15" s="208">
        <v>11</v>
      </c>
    </row>
    <row r="16" spans="1:9">
      <c r="A16" s="208" t="s">
        <v>85</v>
      </c>
      <c r="B16" s="208">
        <v>11</v>
      </c>
      <c r="C16" s="208">
        <v>0</v>
      </c>
      <c r="D16" s="208">
        <v>0</v>
      </c>
      <c r="E16" s="208">
        <v>11</v>
      </c>
    </row>
    <row r="17" spans="1:5">
      <c r="A17" s="208" t="s">
        <v>111</v>
      </c>
      <c r="B17" s="208">
        <v>12</v>
      </c>
      <c r="C17" s="208">
        <v>0</v>
      </c>
      <c r="D17" s="208">
        <v>0</v>
      </c>
      <c r="E17" s="208">
        <v>12</v>
      </c>
    </row>
    <row r="18" spans="1:5">
      <c r="A18" s="208" t="s">
        <v>96</v>
      </c>
      <c r="B18" s="208">
        <v>14</v>
      </c>
      <c r="C18" s="208">
        <v>0</v>
      </c>
      <c r="D18" s="208">
        <v>0</v>
      </c>
      <c r="E18" s="208">
        <v>14</v>
      </c>
    </row>
    <row r="19" spans="1:5">
      <c r="A19" s="208" t="s">
        <v>91</v>
      </c>
      <c r="B19" s="208">
        <v>16</v>
      </c>
      <c r="C19" s="208">
        <v>2</v>
      </c>
      <c r="D19" s="208">
        <v>0</v>
      </c>
      <c r="E19" s="208">
        <v>14</v>
      </c>
    </row>
    <row r="20" spans="1:5">
      <c r="A20" s="208" t="s">
        <v>105</v>
      </c>
      <c r="B20" s="208">
        <v>17</v>
      </c>
      <c r="C20" s="208">
        <v>0</v>
      </c>
      <c r="D20" s="208">
        <v>0</v>
      </c>
      <c r="E20" s="208">
        <v>17</v>
      </c>
    </row>
    <row r="21" spans="1:5">
      <c r="A21" s="208" t="s">
        <v>103</v>
      </c>
      <c r="B21" s="208">
        <v>19</v>
      </c>
      <c r="C21" s="208">
        <v>0</v>
      </c>
      <c r="D21" s="208">
        <v>0</v>
      </c>
      <c r="E21" s="208">
        <v>19</v>
      </c>
    </row>
    <row r="22" spans="1:5">
      <c r="A22" s="208" t="s">
        <v>94</v>
      </c>
      <c r="B22" s="208">
        <v>26</v>
      </c>
      <c r="C22" s="208">
        <v>0</v>
      </c>
      <c r="D22" s="208">
        <v>0</v>
      </c>
      <c r="E22" s="208">
        <v>26</v>
      </c>
    </row>
    <row r="23" spans="1:5">
      <c r="A23" s="208" t="s">
        <v>93</v>
      </c>
      <c r="B23" s="208">
        <v>30</v>
      </c>
      <c r="C23" s="208">
        <v>0</v>
      </c>
      <c r="D23" s="208">
        <v>1</v>
      </c>
      <c r="E23" s="208">
        <v>29</v>
      </c>
    </row>
    <row r="24" spans="1:5">
      <c r="A24" s="208" t="s">
        <v>109</v>
      </c>
      <c r="B24" s="208">
        <v>32</v>
      </c>
      <c r="C24" s="208">
        <v>0</v>
      </c>
      <c r="D24" s="208">
        <v>3</v>
      </c>
      <c r="E24" s="208">
        <v>29</v>
      </c>
    </row>
    <row r="25" spans="1:5">
      <c r="A25" s="208" t="s">
        <v>112</v>
      </c>
      <c r="B25" s="208">
        <v>32</v>
      </c>
      <c r="C25" s="208">
        <v>1</v>
      </c>
      <c r="D25" s="208">
        <v>1</v>
      </c>
      <c r="E25" s="208">
        <v>30</v>
      </c>
    </row>
    <row r="26" spans="1:5">
      <c r="A26" s="208" t="s">
        <v>110</v>
      </c>
      <c r="B26" s="208">
        <v>33</v>
      </c>
      <c r="C26" s="208">
        <v>1</v>
      </c>
      <c r="D26" s="208">
        <v>0</v>
      </c>
      <c r="E26" s="208">
        <v>32</v>
      </c>
    </row>
    <row r="27" spans="1:5">
      <c r="A27" s="208" t="s">
        <v>119</v>
      </c>
      <c r="B27" s="208">
        <v>36</v>
      </c>
      <c r="C27" s="208">
        <v>0</v>
      </c>
      <c r="D27" s="208">
        <v>3</v>
      </c>
      <c r="E27" s="208">
        <v>33</v>
      </c>
    </row>
    <row r="28" spans="1:5">
      <c r="A28" s="208" t="s">
        <v>114</v>
      </c>
      <c r="B28" s="208">
        <v>41</v>
      </c>
      <c r="C28" s="208">
        <v>0</v>
      </c>
      <c r="D28" s="208">
        <v>4</v>
      </c>
      <c r="E28" s="208">
        <v>37</v>
      </c>
    </row>
    <row r="29" spans="1:5">
      <c r="A29" s="208" t="s">
        <v>99</v>
      </c>
      <c r="B29" s="208">
        <v>45</v>
      </c>
      <c r="C29" s="208">
        <v>1</v>
      </c>
      <c r="D29" s="208">
        <v>2</v>
      </c>
      <c r="E29" s="208">
        <v>42</v>
      </c>
    </row>
    <row r="30" spans="1:5">
      <c r="A30" s="208" t="s">
        <v>120</v>
      </c>
      <c r="B30" s="208">
        <v>46</v>
      </c>
      <c r="C30" s="208">
        <v>0</v>
      </c>
      <c r="D30" s="208">
        <v>1</v>
      </c>
      <c r="E30" s="208">
        <v>45</v>
      </c>
    </row>
    <row r="31" spans="1:5">
      <c r="A31" s="208" t="s">
        <v>118</v>
      </c>
      <c r="B31" s="208">
        <v>59</v>
      </c>
      <c r="C31" s="208">
        <v>2</v>
      </c>
      <c r="D31" s="208">
        <v>2</v>
      </c>
      <c r="E31" s="208">
        <v>55</v>
      </c>
    </row>
    <row r="32" spans="1:5">
      <c r="A32" s="208" t="s">
        <v>92</v>
      </c>
      <c r="B32" s="208">
        <v>71</v>
      </c>
      <c r="C32" s="208">
        <v>5</v>
      </c>
      <c r="D32" s="208">
        <v>3</v>
      </c>
      <c r="E32" s="208">
        <v>63</v>
      </c>
    </row>
    <row r="33" spans="1:5">
      <c r="A33" s="208" t="s">
        <v>90</v>
      </c>
      <c r="B33" s="208">
        <v>75</v>
      </c>
      <c r="C33" s="208">
        <v>0</v>
      </c>
      <c r="D33" s="208">
        <v>0</v>
      </c>
      <c r="E33" s="208">
        <v>75</v>
      </c>
    </row>
    <row r="34" spans="1:5">
      <c r="A34" s="208" t="s">
        <v>101</v>
      </c>
      <c r="B34" s="208">
        <v>86</v>
      </c>
      <c r="C34" s="208">
        <v>2</v>
      </c>
      <c r="D34" s="208">
        <v>2</v>
      </c>
      <c r="E34" s="208">
        <v>82</v>
      </c>
    </row>
    <row r="35" spans="1:5">
      <c r="A35" s="208" t="s">
        <v>116</v>
      </c>
      <c r="B35" s="208">
        <v>131</v>
      </c>
      <c r="C35" s="208">
        <v>0</v>
      </c>
      <c r="D35" s="208">
        <v>0</v>
      </c>
      <c r="E35" s="208">
        <v>131</v>
      </c>
    </row>
    <row r="36" spans="1:5">
      <c r="A36" s="208" t="s">
        <v>113</v>
      </c>
      <c r="B36" s="208">
        <v>144</v>
      </c>
      <c r="C36" s="208">
        <v>2</v>
      </c>
      <c r="D36" s="208">
        <v>6</v>
      </c>
      <c r="E36" s="208">
        <v>136</v>
      </c>
    </row>
    <row r="37" spans="1:5">
      <c r="A37" s="208" t="s">
        <v>95</v>
      </c>
      <c r="B37" s="208">
        <v>307</v>
      </c>
      <c r="C37" s="208">
        <v>4</v>
      </c>
      <c r="D37" s="208">
        <v>10</v>
      </c>
      <c r="E37" s="208">
        <v>293</v>
      </c>
    </row>
    <row r="38" spans="1:5">
      <c r="A38" s="208" t="s">
        <v>89</v>
      </c>
      <c r="B38" s="208">
        <v>513</v>
      </c>
      <c r="C38" s="208">
        <v>2</v>
      </c>
      <c r="D38" s="208">
        <v>6</v>
      </c>
      <c r="E38" s="208">
        <v>505</v>
      </c>
    </row>
    <row r="39" spans="1:5">
      <c r="A39" s="208" t="s">
        <v>97</v>
      </c>
      <c r="B39" s="208">
        <v>1244</v>
      </c>
      <c r="C39" s="208">
        <v>16</v>
      </c>
      <c r="D39" s="208">
        <v>45</v>
      </c>
      <c r="E39" s="208">
        <v>1183</v>
      </c>
    </row>
    <row r="40" spans="1:5">
      <c r="A40" s="231" t="s">
        <v>117</v>
      </c>
      <c r="B40" s="231">
        <v>3090</v>
      </c>
      <c r="C40" s="231">
        <v>39</v>
      </c>
      <c r="D40" s="231">
        <v>89</v>
      </c>
      <c r="E40" s="231">
        <v>2962</v>
      </c>
    </row>
  </sheetData>
  <mergeCells count="1">
    <mergeCell ref="H1:I1"/>
  </mergeCells>
  <hyperlinks>
    <hyperlink ref="H1:I1" location="Index!A1" display="Regresar al Índice" xr:uid="{DF331FE1-E2CF-4DE2-B902-BBA7FD835F1A}"/>
  </hyperlink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86A8-FEB9-44F0-9DE6-D6A633E79FDA}">
  <sheetPr codeName="Hoja105"/>
  <dimension ref="A1:I39"/>
  <sheetViews>
    <sheetView workbookViewId="0">
      <selection activeCell="B125" sqref="B125"/>
    </sheetView>
  </sheetViews>
  <sheetFormatPr baseColWidth="10" defaultColWidth="11.44140625" defaultRowHeight="14.4"/>
  <cols>
    <col min="1" max="2" width="11.44140625" style="165"/>
    <col min="3" max="3" width="17.5546875" style="165" customWidth="1"/>
    <col min="4" max="4" width="25" style="165" customWidth="1"/>
    <col min="5" max="16384" width="11.44140625" style="165"/>
  </cols>
  <sheetData>
    <row r="1" spans="1:9">
      <c r="A1" s="74" t="s">
        <v>1432</v>
      </c>
      <c r="H1" s="274" t="s">
        <v>126</v>
      </c>
      <c r="I1" s="274"/>
    </row>
    <row r="2" spans="1:9">
      <c r="A2" s="74" t="s">
        <v>327</v>
      </c>
    </row>
    <row r="6" spans="1:9">
      <c r="A6" s="210"/>
      <c r="B6" s="210" t="s">
        <v>627</v>
      </c>
      <c r="C6" s="210" t="s">
        <v>626</v>
      </c>
      <c r="D6" s="210" t="s">
        <v>628</v>
      </c>
    </row>
    <row r="7" spans="1:9">
      <c r="A7" s="210" t="s">
        <v>102</v>
      </c>
      <c r="B7" s="210">
        <v>1270646</v>
      </c>
      <c r="C7" s="210">
        <v>0</v>
      </c>
      <c r="D7" s="210">
        <v>0</v>
      </c>
    </row>
    <row r="8" spans="1:9">
      <c r="A8" s="210" t="s">
        <v>87</v>
      </c>
      <c r="B8" s="210">
        <v>5647532</v>
      </c>
      <c r="C8" s="210">
        <v>8</v>
      </c>
      <c r="D8" s="210">
        <v>1.4165479717512004</v>
      </c>
    </row>
    <row r="9" spans="1:9">
      <c r="A9" s="210" t="s">
        <v>100</v>
      </c>
      <c r="B9" s="210">
        <v>3643974</v>
      </c>
      <c r="C9" s="210">
        <v>7</v>
      </c>
      <c r="D9" s="210">
        <v>1.920979677681564</v>
      </c>
    </row>
    <row r="10" spans="1:9">
      <c r="A10" s="210" t="s">
        <v>104</v>
      </c>
      <c r="B10" s="210">
        <v>1852952</v>
      </c>
      <c r="C10" s="210">
        <v>6</v>
      </c>
      <c r="D10" s="210">
        <v>3.2380763236176651</v>
      </c>
    </row>
    <row r="11" spans="1:9">
      <c r="A11" s="210" t="s">
        <v>108</v>
      </c>
      <c r="B11" s="210">
        <v>1364147</v>
      </c>
      <c r="C11" s="210">
        <v>5</v>
      </c>
      <c r="D11" s="210">
        <v>3.6652941361891349</v>
      </c>
    </row>
    <row r="12" spans="1:9">
      <c r="A12" s="210" t="s">
        <v>88</v>
      </c>
      <c r="B12" s="210">
        <v>984046</v>
      </c>
      <c r="C12" s="210">
        <v>4</v>
      </c>
      <c r="D12" s="210">
        <v>4.0648506269015883</v>
      </c>
    </row>
    <row r="13" spans="1:9">
      <c r="A13" s="210" t="s">
        <v>85</v>
      </c>
      <c r="B13" s="210">
        <v>2544372</v>
      </c>
      <c r="C13" s="210">
        <v>11</v>
      </c>
      <c r="D13" s="210">
        <v>4.3232671952057329</v>
      </c>
    </row>
    <row r="14" spans="1:9">
      <c r="A14" s="210" t="s">
        <v>96</v>
      </c>
      <c r="B14" s="210">
        <v>3050720</v>
      </c>
      <c r="C14" s="210">
        <v>14</v>
      </c>
      <c r="D14" s="210">
        <v>4.5890806104788373</v>
      </c>
    </row>
    <row r="15" spans="1:9">
      <c r="A15" s="210" t="s">
        <v>103</v>
      </c>
      <c r="B15" s="210">
        <v>3620910</v>
      </c>
      <c r="C15" s="210">
        <v>19</v>
      </c>
      <c r="D15" s="210">
        <v>5.2472997119508635</v>
      </c>
    </row>
    <row r="16" spans="1:9">
      <c r="A16" s="210" t="s">
        <v>120</v>
      </c>
      <c r="B16" s="210">
        <v>8488447</v>
      </c>
      <c r="C16" s="210">
        <v>46</v>
      </c>
      <c r="D16" s="210">
        <v>5.4191302602231008</v>
      </c>
    </row>
    <row r="17" spans="1:4">
      <c r="A17" s="210" t="s">
        <v>86</v>
      </c>
      <c r="B17" s="210">
        <v>1654593</v>
      </c>
      <c r="C17" s="210">
        <v>9</v>
      </c>
      <c r="D17" s="210">
        <v>5.439404131408752</v>
      </c>
    </row>
    <row r="18" spans="1:4">
      <c r="A18" s="210" t="s">
        <v>94</v>
      </c>
      <c r="B18" s="210">
        <v>3037752</v>
      </c>
      <c r="C18" s="210">
        <v>26</v>
      </c>
      <c r="D18" s="210">
        <v>8.5589607051530212</v>
      </c>
    </row>
    <row r="19" spans="1:4">
      <c r="A19" s="210" t="s">
        <v>110</v>
      </c>
      <c r="B19" s="210">
        <v>3765325</v>
      </c>
      <c r="C19" s="210">
        <v>33</v>
      </c>
      <c r="D19" s="210">
        <v>8.7641837026020326</v>
      </c>
    </row>
    <row r="20" spans="1:4">
      <c r="A20" s="210" t="s">
        <v>109</v>
      </c>
      <c r="B20" s="210">
        <v>3578561</v>
      </c>
      <c r="C20" s="210">
        <v>32</v>
      </c>
      <c r="D20" s="210">
        <v>8.9421418273993378</v>
      </c>
    </row>
    <row r="21" spans="1:4">
      <c r="A21" s="210" t="s">
        <v>105</v>
      </c>
      <c r="B21" s="210">
        <v>1684541</v>
      </c>
      <c r="C21" s="210">
        <v>17</v>
      </c>
      <c r="D21" s="210">
        <v>10.091769805543468</v>
      </c>
    </row>
    <row r="22" spans="1:4">
      <c r="A22" s="210" t="s">
        <v>93</v>
      </c>
      <c r="B22" s="210">
        <v>2845959</v>
      </c>
      <c r="C22" s="210">
        <v>30</v>
      </c>
      <c r="D22" s="210">
        <v>10.541262189652064</v>
      </c>
    </row>
    <row r="23" spans="1:4">
      <c r="A23" s="210" t="s">
        <v>91</v>
      </c>
      <c r="B23" s="210">
        <v>1415421</v>
      </c>
      <c r="C23" s="210">
        <v>16</v>
      </c>
      <c r="D23" s="210">
        <v>11.304057238093826</v>
      </c>
    </row>
    <row r="24" spans="1:4">
      <c r="A24" s="210" t="s">
        <v>119</v>
      </c>
      <c r="B24" s="210">
        <v>3175643</v>
      </c>
      <c r="C24" s="210">
        <v>36</v>
      </c>
      <c r="D24" s="210">
        <v>11.336286855921777</v>
      </c>
    </row>
    <row r="25" spans="1:4">
      <c r="A25" s="210" t="s">
        <v>92</v>
      </c>
      <c r="B25" s="210">
        <v>6173718</v>
      </c>
      <c r="C25" s="210">
        <v>71</v>
      </c>
      <c r="D25" s="210">
        <v>11.500363314294564</v>
      </c>
    </row>
    <row r="26" spans="1:4">
      <c r="A26" s="210" t="s">
        <v>114</v>
      </c>
      <c r="B26" s="210">
        <v>3131012</v>
      </c>
      <c r="C26" s="210">
        <v>41</v>
      </c>
      <c r="D26" s="210">
        <v>13.094807685182937</v>
      </c>
    </row>
    <row r="27" spans="1:4">
      <c r="A27" s="210" t="s">
        <v>101</v>
      </c>
      <c r="B27" s="210">
        <v>6542484</v>
      </c>
      <c r="C27" s="210">
        <v>86</v>
      </c>
      <c r="D27" s="210">
        <v>13.144854462005561</v>
      </c>
    </row>
    <row r="28" spans="1:4">
      <c r="A28" s="210" t="s">
        <v>107</v>
      </c>
      <c r="B28" s="210">
        <v>788119</v>
      </c>
      <c r="C28" s="210">
        <v>11</v>
      </c>
      <c r="D28" s="210">
        <v>13.957283100648507</v>
      </c>
    </row>
    <row r="29" spans="1:4">
      <c r="A29" s="210" t="s">
        <v>112</v>
      </c>
      <c r="B29" s="210">
        <v>2233866</v>
      </c>
      <c r="C29" s="210">
        <v>32</v>
      </c>
      <c r="D29" s="210">
        <v>14.324941603480244</v>
      </c>
    </row>
    <row r="30" spans="1:4">
      <c r="A30" s="210" t="s">
        <v>111</v>
      </c>
      <c r="B30" s="210">
        <v>772842</v>
      </c>
      <c r="C30" s="210">
        <v>12</v>
      </c>
      <c r="D30" s="210">
        <v>15.527106446078243</v>
      </c>
    </row>
    <row r="31" spans="1:4">
      <c r="A31" s="210" t="s">
        <v>90</v>
      </c>
      <c r="B31" s="210">
        <v>4120741</v>
      </c>
      <c r="C31" s="210">
        <v>75</v>
      </c>
      <c r="D31" s="210">
        <v>18.200610035913446</v>
      </c>
    </row>
    <row r="32" spans="1:4">
      <c r="A32" s="210" t="s">
        <v>99</v>
      </c>
      <c r="B32" s="210">
        <v>2022568</v>
      </c>
      <c r="C32" s="210">
        <v>45</v>
      </c>
      <c r="D32" s="210">
        <v>22.248942928000442</v>
      </c>
    </row>
    <row r="33" spans="1:4">
      <c r="A33" s="210" t="s">
        <v>113</v>
      </c>
      <c r="B33" s="210">
        <v>5533147</v>
      </c>
      <c r="C33" s="210">
        <v>144</v>
      </c>
      <c r="D33" s="210">
        <v>26.024972768661307</v>
      </c>
    </row>
    <row r="34" spans="1:4">
      <c r="A34" s="210" t="s">
        <v>118</v>
      </c>
      <c r="B34" s="210">
        <v>2239112</v>
      </c>
      <c r="C34" s="210">
        <v>59</v>
      </c>
      <c r="D34" s="210">
        <v>26.349731500702063</v>
      </c>
    </row>
    <row r="35" spans="1:4">
      <c r="A35" s="210" t="s">
        <v>116</v>
      </c>
      <c r="B35" s="210">
        <v>4791977</v>
      </c>
      <c r="C35" s="210">
        <v>131</v>
      </c>
      <c r="D35" s="210">
        <v>27.337359924724179</v>
      </c>
    </row>
    <row r="36" spans="1:4">
      <c r="A36" s="210" t="s">
        <v>89</v>
      </c>
      <c r="B36" s="210">
        <v>17245551</v>
      </c>
      <c r="C36" s="210">
        <v>513</v>
      </c>
      <c r="D36" s="210">
        <v>29.746802523155104</v>
      </c>
    </row>
    <row r="37" spans="1:4">
      <c r="A37" s="210" t="s">
        <v>95</v>
      </c>
      <c r="B37" s="210">
        <v>8325800</v>
      </c>
      <c r="C37" s="210">
        <v>307</v>
      </c>
      <c r="D37" s="210">
        <v>36.873333493478107</v>
      </c>
    </row>
    <row r="38" spans="1:4">
      <c r="A38" s="210" t="s">
        <v>97</v>
      </c>
      <c r="B38" s="210">
        <v>9031213</v>
      </c>
      <c r="C38" s="210">
        <v>1244</v>
      </c>
      <c r="D38" s="210">
        <v>137.74450896020278</v>
      </c>
    </row>
    <row r="39" spans="1:4">
      <c r="A39" s="236" t="s">
        <v>117</v>
      </c>
      <c r="B39" s="236">
        <v>126577691</v>
      </c>
      <c r="C39" s="236">
        <v>3090</v>
      </c>
      <c r="D39" s="236">
        <v>24.411884713555093</v>
      </c>
    </row>
  </sheetData>
  <mergeCells count="1">
    <mergeCell ref="H1:I1"/>
  </mergeCells>
  <hyperlinks>
    <hyperlink ref="H1:I1" location="Index!A1" display="Regresar al Índice" xr:uid="{CE53D8AF-013C-4F4A-8518-169F59AC44D9}"/>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09"/>
  <dimension ref="A1:I23"/>
  <sheetViews>
    <sheetView workbookViewId="0">
      <selection activeCell="B125" sqref="B125"/>
    </sheetView>
  </sheetViews>
  <sheetFormatPr baseColWidth="10" defaultColWidth="11.44140625" defaultRowHeight="13.2"/>
  <sheetData>
    <row r="1" spans="1:9" ht="14.4">
      <c r="A1" t="s">
        <v>1451</v>
      </c>
      <c r="H1" s="274" t="s">
        <v>126</v>
      </c>
      <c r="I1" s="274"/>
    </row>
    <row r="2" spans="1:9">
      <c r="A2" t="s">
        <v>570</v>
      </c>
    </row>
    <row r="3" spans="1:9">
      <c r="A3" t="s">
        <v>706</v>
      </c>
    </row>
    <row r="6" spans="1:9">
      <c r="A6" t="s">
        <v>571</v>
      </c>
    </row>
    <row r="7" spans="1:9" ht="13.8">
      <c r="A7" s="256" t="s">
        <v>122</v>
      </c>
      <c r="B7" s="257" t="s">
        <v>691</v>
      </c>
      <c r="C7" s="258">
        <v>138279</v>
      </c>
    </row>
    <row r="8" spans="1:9" ht="13.8">
      <c r="A8" s="256" t="s">
        <v>122</v>
      </c>
      <c r="B8" s="257" t="s">
        <v>692</v>
      </c>
      <c r="C8" s="258">
        <v>132243</v>
      </c>
    </row>
    <row r="9" spans="1:9" ht="13.8">
      <c r="A9" s="256" t="s">
        <v>122</v>
      </c>
      <c r="B9" s="257" t="s">
        <v>693</v>
      </c>
      <c r="C9" s="258">
        <v>137803</v>
      </c>
    </row>
    <row r="10" spans="1:9" ht="13.8">
      <c r="A10" s="256" t="s">
        <v>122</v>
      </c>
      <c r="B10" s="257" t="s">
        <v>694</v>
      </c>
      <c r="C10" s="258">
        <v>144172</v>
      </c>
    </row>
    <row r="11" spans="1:9" ht="13.8">
      <c r="A11" s="256" t="s">
        <v>122</v>
      </c>
      <c r="B11" s="256" t="s">
        <v>695</v>
      </c>
      <c r="C11" s="258">
        <v>127888</v>
      </c>
    </row>
    <row r="12" spans="1:9" ht="13.8">
      <c r="A12" s="256" t="s">
        <v>122</v>
      </c>
      <c r="B12" s="256" t="s">
        <v>696</v>
      </c>
      <c r="C12" s="258">
        <v>121979</v>
      </c>
    </row>
    <row r="13" spans="1:9" ht="13.8">
      <c r="A13" s="256" t="s">
        <v>122</v>
      </c>
      <c r="B13" s="256" t="s">
        <v>697</v>
      </c>
      <c r="C13" s="258">
        <v>113647</v>
      </c>
    </row>
    <row r="14" spans="1:9" ht="13.8">
      <c r="A14" s="256" t="s">
        <v>122</v>
      </c>
      <c r="B14" s="256" t="s">
        <v>698</v>
      </c>
      <c r="C14" s="258">
        <v>117826</v>
      </c>
    </row>
    <row r="15" spans="1:9" ht="13.8">
      <c r="A15" s="256" t="s">
        <v>122</v>
      </c>
      <c r="B15" s="256" t="s">
        <v>699</v>
      </c>
      <c r="C15" s="258">
        <v>120226</v>
      </c>
    </row>
    <row r="16" spans="1:9" ht="13.8">
      <c r="A16" s="256" t="s">
        <v>122</v>
      </c>
      <c r="B16" s="256" t="s">
        <v>700</v>
      </c>
      <c r="C16" s="258">
        <v>123307</v>
      </c>
    </row>
    <row r="17" spans="1:3" ht="13.8">
      <c r="A17" s="256" t="s">
        <v>122</v>
      </c>
      <c r="B17" s="256" t="s">
        <v>669</v>
      </c>
      <c r="C17" s="258">
        <v>131313</v>
      </c>
    </row>
    <row r="18" spans="1:3" ht="13.8">
      <c r="A18" s="256" t="s">
        <v>122</v>
      </c>
      <c r="B18" s="259" t="s">
        <v>701</v>
      </c>
      <c r="C18" s="260">
        <v>126773</v>
      </c>
    </row>
    <row r="20" spans="1:3" ht="13.8">
      <c r="A20" s="257">
        <v>43435</v>
      </c>
      <c r="B20" s="258">
        <v>131313</v>
      </c>
      <c r="C20" s="256"/>
    </row>
    <row r="21" spans="1:3" ht="13.8">
      <c r="A21" s="256"/>
      <c r="B21" s="256"/>
      <c r="C21" s="258">
        <f>C18-B20</f>
        <v>-4540</v>
      </c>
    </row>
    <row r="22" spans="1:3" ht="13.8">
      <c r="A22" s="256"/>
      <c r="B22" s="256"/>
      <c r="C22" s="261">
        <f>C18/C17-1</f>
        <v>-3.4573880727726936E-2</v>
      </c>
    </row>
    <row r="23" spans="1:3">
      <c r="A23" t="s">
        <v>707</v>
      </c>
    </row>
  </sheetData>
  <mergeCells count="1">
    <mergeCell ref="H1:I1"/>
  </mergeCells>
  <hyperlinks>
    <hyperlink ref="A23" r:id="rId1" location="Datos_abiertos" xr:uid="{00000000-0004-0000-6E00-000000000000}"/>
    <hyperlink ref="H1:I1" location="Index!A1" display="Regresar al Índice" xr:uid="{00000000-0004-0000-6E00-000001000000}"/>
  </hyperlinks>
  <pageMargins left="0.7" right="0.7" top="0.75" bottom="0.75" header="0.3" footer="0.3"/>
  <pageSetup paperSize="9" orientation="portrait" horizontalDpi="300" verticalDpi="0" copies="0"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0"/>
  <dimension ref="A1:I26"/>
  <sheetViews>
    <sheetView workbookViewId="0">
      <selection activeCell="B125" sqref="B125"/>
    </sheetView>
  </sheetViews>
  <sheetFormatPr baseColWidth="10" defaultColWidth="11.44140625" defaultRowHeight="13.2"/>
  <sheetData>
    <row r="1" spans="1:9" ht="14.4">
      <c r="A1" t="s">
        <v>1452</v>
      </c>
      <c r="H1" s="274" t="s">
        <v>126</v>
      </c>
      <c r="I1" s="274"/>
    </row>
    <row r="2" spans="1:9">
      <c r="A2" t="s">
        <v>570</v>
      </c>
    </row>
    <row r="3" spans="1:9">
      <c r="A3" s="287" t="s">
        <v>709</v>
      </c>
      <c r="B3" s="287"/>
      <c r="C3" s="287"/>
      <c r="D3" s="287"/>
      <c r="E3" s="287"/>
      <c r="F3" s="287"/>
      <c r="G3" s="287"/>
      <c r="H3" s="287"/>
      <c r="I3" s="287"/>
    </row>
    <row r="5" spans="1:9">
      <c r="A5" t="s">
        <v>572</v>
      </c>
    </row>
    <row r="6" spans="1:9">
      <c r="A6" t="s">
        <v>122</v>
      </c>
      <c r="B6" t="s">
        <v>691</v>
      </c>
      <c r="C6" s="262">
        <v>16928</v>
      </c>
    </row>
    <row r="7" spans="1:9">
      <c r="A7" t="s">
        <v>122</v>
      </c>
      <c r="B7" t="s">
        <v>692</v>
      </c>
      <c r="C7" s="262">
        <v>16581</v>
      </c>
    </row>
    <row r="8" spans="1:9">
      <c r="A8" t="s">
        <v>122</v>
      </c>
      <c r="B8" t="s">
        <v>693</v>
      </c>
      <c r="C8" s="262">
        <v>18510</v>
      </c>
    </row>
    <row r="9" spans="1:9">
      <c r="A9" t="s">
        <v>122</v>
      </c>
      <c r="B9" t="s">
        <v>694</v>
      </c>
      <c r="C9" s="262">
        <v>19096</v>
      </c>
    </row>
    <row r="10" spans="1:9">
      <c r="A10" t="s">
        <v>122</v>
      </c>
      <c r="B10" t="s">
        <v>695</v>
      </c>
      <c r="C10" s="262">
        <v>16348</v>
      </c>
    </row>
    <row r="11" spans="1:9">
      <c r="A11" t="s">
        <v>122</v>
      </c>
      <c r="B11" t="s">
        <v>696</v>
      </c>
      <c r="C11" s="262">
        <v>15405</v>
      </c>
    </row>
    <row r="12" spans="1:9">
      <c r="A12" t="s">
        <v>122</v>
      </c>
      <c r="B12" t="s">
        <v>697</v>
      </c>
      <c r="C12" s="262">
        <v>13483</v>
      </c>
    </row>
    <row r="13" spans="1:9">
      <c r="A13" t="s">
        <v>122</v>
      </c>
      <c r="B13" t="s">
        <v>698</v>
      </c>
      <c r="C13" s="262">
        <v>14249</v>
      </c>
    </row>
    <row r="14" spans="1:9">
      <c r="A14" t="s">
        <v>122</v>
      </c>
      <c r="B14" t="s">
        <v>699</v>
      </c>
      <c r="C14" s="262">
        <v>14751</v>
      </c>
    </row>
    <row r="15" spans="1:9">
      <c r="A15" t="s">
        <v>122</v>
      </c>
      <c r="B15" t="s">
        <v>700</v>
      </c>
      <c r="C15" s="262">
        <v>14900</v>
      </c>
    </row>
    <row r="16" spans="1:9">
      <c r="A16" t="s">
        <v>122</v>
      </c>
      <c r="B16" t="s">
        <v>669</v>
      </c>
      <c r="C16" s="262">
        <v>16769</v>
      </c>
    </row>
    <row r="17" spans="1:4">
      <c r="A17" t="s">
        <v>122</v>
      </c>
      <c r="B17" t="s">
        <v>701</v>
      </c>
      <c r="C17" s="262">
        <v>16495</v>
      </c>
      <c r="D17" s="34">
        <v>-1.633967439918893E-2</v>
      </c>
    </row>
    <row r="19" spans="1:4">
      <c r="A19" s="32">
        <v>43435</v>
      </c>
      <c r="B19" s="262">
        <v>16769</v>
      </c>
    </row>
    <row r="20" spans="1:4">
      <c r="C20">
        <v>-274</v>
      </c>
    </row>
    <row r="26" spans="1:4" ht="38.25" customHeight="1"/>
  </sheetData>
  <mergeCells count="2">
    <mergeCell ref="A3:I3"/>
    <mergeCell ref="H1:I1"/>
  </mergeCells>
  <hyperlinks>
    <hyperlink ref="H1:I1" location="Index!A1" display="Regresar al Índice" xr:uid="{00000000-0004-0000-6F00-000000000000}"/>
  </hyperlinks>
  <pageMargins left="0.7" right="0.7" top="0.75" bottom="0.75" header="0.3" footer="0.3"/>
  <pageSetup orientation="portrait" horizontalDpi="4294967295" verticalDpi="4294967295"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1"/>
  <dimension ref="A1:I25"/>
  <sheetViews>
    <sheetView workbookViewId="0">
      <selection activeCell="B125" sqref="B125"/>
    </sheetView>
  </sheetViews>
  <sheetFormatPr baseColWidth="10" defaultColWidth="11.44140625" defaultRowHeight="13.2"/>
  <cols>
    <col min="2" max="2" width="13" bestFit="1" customWidth="1"/>
  </cols>
  <sheetData>
    <row r="1" spans="1:9" ht="14.4">
      <c r="A1" s="8" t="s">
        <v>1462</v>
      </c>
      <c r="H1" s="274" t="s">
        <v>126</v>
      </c>
      <c r="I1" s="274"/>
    </row>
    <row r="2" spans="1:9">
      <c r="A2" t="s">
        <v>570</v>
      </c>
    </row>
    <row r="4" spans="1:9" ht="13.8">
      <c r="A4" s="256" t="s">
        <v>571</v>
      </c>
      <c r="B4" s="256"/>
      <c r="C4" s="256"/>
      <c r="D4" s="256"/>
    </row>
    <row r="5" spans="1:9" ht="13.8">
      <c r="A5" s="256" t="s">
        <v>122</v>
      </c>
      <c r="B5" s="257" t="s">
        <v>1453</v>
      </c>
      <c r="C5" s="258">
        <v>1413735</v>
      </c>
      <c r="D5" s="256"/>
    </row>
    <row r="6" spans="1:9" ht="13.8">
      <c r="A6" s="256" t="s">
        <v>122</v>
      </c>
      <c r="B6" s="257" t="s">
        <v>1454</v>
      </c>
      <c r="C6" s="258">
        <v>1324054</v>
      </c>
      <c r="D6" s="256"/>
    </row>
    <row r="7" spans="1:9" ht="13.8">
      <c r="A7" s="256" t="s">
        <v>122</v>
      </c>
      <c r="B7" s="257" t="s">
        <v>1455</v>
      </c>
      <c r="C7" s="258">
        <v>1352529</v>
      </c>
      <c r="D7" s="256"/>
    </row>
    <row r="8" spans="1:9" ht="13.8">
      <c r="A8" s="256" t="s">
        <v>122</v>
      </c>
      <c r="B8" s="257" t="s">
        <v>1456</v>
      </c>
      <c r="C8" s="258">
        <v>1393912</v>
      </c>
      <c r="D8" s="256"/>
    </row>
    <row r="9" spans="1:9" ht="13.8">
      <c r="A9" s="256" t="s">
        <v>122</v>
      </c>
      <c r="B9" s="257" t="s">
        <v>1457</v>
      </c>
      <c r="C9" s="258">
        <v>1371884</v>
      </c>
      <c r="D9" s="256"/>
    </row>
    <row r="10" spans="1:9" ht="13.8">
      <c r="A10" s="256" t="s">
        <v>122</v>
      </c>
      <c r="B10" s="257" t="s">
        <v>1458</v>
      </c>
      <c r="C10" s="258">
        <v>1276568</v>
      </c>
      <c r="D10" s="256"/>
    </row>
    <row r="11" spans="1:9" ht="13.8">
      <c r="A11" s="256" t="s">
        <v>122</v>
      </c>
      <c r="B11" s="257" t="s">
        <v>1459</v>
      </c>
      <c r="C11" s="258">
        <v>1109846</v>
      </c>
      <c r="D11" s="256"/>
    </row>
    <row r="12" spans="1:9" ht="13.8">
      <c r="A12" s="256" t="s">
        <v>122</v>
      </c>
      <c r="B12" s="257" t="s">
        <v>1460</v>
      </c>
      <c r="C12" s="258">
        <v>1068608</v>
      </c>
      <c r="D12" s="256"/>
    </row>
    <row r="13" spans="1:9" ht="13.8">
      <c r="A13" s="256" t="s">
        <v>122</v>
      </c>
      <c r="B13" s="257" t="s">
        <v>1461</v>
      </c>
      <c r="C13" s="258">
        <v>1132486</v>
      </c>
      <c r="D13" s="256"/>
    </row>
    <row r="14" spans="1:9" ht="13.8">
      <c r="A14" s="256" t="s">
        <v>122</v>
      </c>
      <c r="B14" s="257" t="s">
        <v>1138</v>
      </c>
      <c r="C14" s="258">
        <v>1153138</v>
      </c>
      <c r="D14" s="256"/>
    </row>
    <row r="15" spans="1:9" ht="13.8">
      <c r="A15" s="256" t="s">
        <v>122</v>
      </c>
      <c r="B15" s="257" t="s">
        <v>1139</v>
      </c>
      <c r="C15" s="258">
        <v>1251973</v>
      </c>
      <c r="D15" s="256"/>
    </row>
    <row r="16" spans="1:9" ht="13.8">
      <c r="A16" s="256" t="s">
        <v>122</v>
      </c>
      <c r="B16" s="263" t="s">
        <v>1140</v>
      </c>
      <c r="C16" s="260">
        <v>1314042</v>
      </c>
      <c r="D16" s="261">
        <f>C16/C15-1</f>
        <v>4.9576947745678224E-2</v>
      </c>
    </row>
    <row r="24" spans="5:5">
      <c r="E24" t="s">
        <v>570</v>
      </c>
    </row>
    <row r="25" spans="5:5">
      <c r="E25" t="s">
        <v>667</v>
      </c>
    </row>
  </sheetData>
  <mergeCells count="1">
    <mergeCell ref="H1:I1"/>
  </mergeCells>
  <hyperlinks>
    <hyperlink ref="H1:I1" location="Index!A1" display="Regresar al Índice" xr:uid="{00000000-0004-0000-7000-000000000000}"/>
  </hyperlinks>
  <pageMargins left="0.7" right="0.7" top="0.75" bottom="0.75" header="0.3" footer="0.3"/>
  <pageSetup paperSize="9" orientation="portrait" horizontalDpi="300" verticalDpi="0" copies="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P15"/>
  <sheetViews>
    <sheetView workbookViewId="0">
      <selection activeCell="B125" sqref="B125"/>
    </sheetView>
  </sheetViews>
  <sheetFormatPr baseColWidth="10" defaultColWidth="11.44140625" defaultRowHeight="13.2"/>
  <cols>
    <col min="1" max="1" width="27.88671875" customWidth="1"/>
    <col min="2" max="2" width="16.6640625" customWidth="1"/>
    <col min="3" max="3" width="14.109375" customWidth="1"/>
    <col min="4" max="4" width="11.88671875" customWidth="1"/>
  </cols>
  <sheetData>
    <row r="1" spans="1:16" ht="14.4">
      <c r="A1" t="s">
        <v>1439</v>
      </c>
      <c r="H1" s="274" t="s">
        <v>126</v>
      </c>
      <c r="I1" s="274"/>
      <c r="O1" s="287" t="s">
        <v>622</v>
      </c>
      <c r="P1" s="287"/>
    </row>
    <row r="2" spans="1:16">
      <c r="A2" t="s">
        <v>307</v>
      </c>
    </row>
    <row r="5" spans="1:16" ht="30" customHeight="1">
      <c r="A5" s="285" t="s">
        <v>308</v>
      </c>
      <c r="B5" s="288" t="s">
        <v>725</v>
      </c>
      <c r="C5" s="285" t="s">
        <v>726</v>
      </c>
      <c r="D5" s="285" t="s">
        <v>309</v>
      </c>
      <c r="E5" s="285" t="s">
        <v>310</v>
      </c>
    </row>
    <row r="6" spans="1:16" ht="15.75" customHeight="1" thickBot="1">
      <c r="A6" s="286"/>
      <c r="B6" s="286"/>
      <c r="C6" s="286"/>
      <c r="D6" s="286"/>
      <c r="E6" s="286"/>
    </row>
    <row r="7" spans="1:16" ht="28.2" thickBot="1">
      <c r="A7" s="9" t="s">
        <v>294</v>
      </c>
      <c r="B7" s="10">
        <v>109333</v>
      </c>
      <c r="C7" s="10">
        <v>112151</v>
      </c>
      <c r="D7" s="10">
        <f>C7-B7</f>
        <v>2818</v>
      </c>
      <c r="E7" s="11">
        <f>C7/B7-1</f>
        <v>2.5774468824599994E-2</v>
      </c>
    </row>
    <row r="8" spans="1:16" ht="14.4" thickBot="1">
      <c r="A8" s="12" t="s">
        <v>242</v>
      </c>
      <c r="B8" s="13">
        <v>363625</v>
      </c>
      <c r="C8" s="28">
        <v>365082</v>
      </c>
      <c r="D8" s="10">
        <f t="shared" ref="D8:D14" si="0">C8-B8</f>
        <v>1457</v>
      </c>
      <c r="E8" s="11">
        <f t="shared" ref="E8:E14" si="1">C8/B8-1</f>
        <v>4.0068752148505471E-3</v>
      </c>
    </row>
    <row r="9" spans="1:16" ht="14.4" thickBot="1">
      <c r="A9" s="12" t="s">
        <v>297</v>
      </c>
      <c r="B9" s="13">
        <v>141943</v>
      </c>
      <c r="C9" s="28">
        <v>147610</v>
      </c>
      <c r="D9" s="10">
        <f t="shared" si="0"/>
        <v>5667</v>
      </c>
      <c r="E9" s="11">
        <f t="shared" si="1"/>
        <v>3.9924476726573399E-2</v>
      </c>
    </row>
    <row r="10" spans="1:16" ht="28.2" thickBot="1">
      <c r="A10" s="14" t="s">
        <v>311</v>
      </c>
      <c r="B10" s="13">
        <v>9697</v>
      </c>
      <c r="C10" s="13">
        <v>9895</v>
      </c>
      <c r="D10" s="10">
        <f t="shared" si="0"/>
        <v>198</v>
      </c>
      <c r="E10" s="11">
        <f t="shared" si="1"/>
        <v>2.0418686191605584E-2</v>
      </c>
    </row>
    <row r="11" spans="1:16" ht="14.4" thickBot="1">
      <c r="A11" s="12" t="s">
        <v>296</v>
      </c>
      <c r="B11" s="13">
        <v>458198</v>
      </c>
      <c r="C11" s="13">
        <v>458363</v>
      </c>
      <c r="D11" s="10">
        <f t="shared" si="0"/>
        <v>165</v>
      </c>
      <c r="E11" s="11">
        <f t="shared" si="1"/>
        <v>3.6010632957794719E-4</v>
      </c>
    </row>
    <row r="12" spans="1:16" ht="14.4" thickBot="1">
      <c r="A12" s="12" t="s">
        <v>295</v>
      </c>
      <c r="B12" s="13">
        <v>2683</v>
      </c>
      <c r="C12" s="13">
        <v>2719</v>
      </c>
      <c r="D12" s="10">
        <f t="shared" si="0"/>
        <v>36</v>
      </c>
      <c r="E12" s="11">
        <f t="shared" si="1"/>
        <v>1.3417815877748707E-2</v>
      </c>
    </row>
    <row r="13" spans="1:16" ht="14.4" thickBot="1">
      <c r="A13" s="12" t="s">
        <v>247</v>
      </c>
      <c r="B13" s="13">
        <v>640252</v>
      </c>
      <c r="C13" s="13">
        <v>639358</v>
      </c>
      <c r="D13" s="10">
        <f t="shared" si="0"/>
        <v>-894</v>
      </c>
      <c r="E13" s="11">
        <f t="shared" si="1"/>
        <v>-1.3963251969536516E-3</v>
      </c>
    </row>
    <row r="14" spans="1:16" ht="14.4" thickBot="1">
      <c r="A14" s="12" t="s">
        <v>299</v>
      </c>
      <c r="B14" s="13">
        <v>86968</v>
      </c>
      <c r="C14" s="13">
        <v>87115</v>
      </c>
      <c r="D14" s="10">
        <f t="shared" si="0"/>
        <v>147</v>
      </c>
      <c r="E14" s="11">
        <f t="shared" si="1"/>
        <v>1.6902768834514692E-3</v>
      </c>
    </row>
    <row r="15" spans="1:16" ht="14.4" thickBot="1">
      <c r="A15" s="15" t="s">
        <v>122</v>
      </c>
      <c r="B15" s="16">
        <v>1812699</v>
      </c>
      <c r="C15" s="16">
        <v>1822293</v>
      </c>
      <c r="D15" s="16">
        <f>SUM(D7:D14)</f>
        <v>9594</v>
      </c>
      <c r="E15" s="29">
        <f>C15/B15-1</f>
        <v>5.2926602817124913E-3</v>
      </c>
    </row>
  </sheetData>
  <mergeCells count="7">
    <mergeCell ref="A5:A6"/>
    <mergeCell ref="D5:D6"/>
    <mergeCell ref="E5:E6"/>
    <mergeCell ref="H1:I1"/>
    <mergeCell ref="O1:P1"/>
    <mergeCell ref="C5:C6"/>
    <mergeCell ref="B5:B6"/>
  </mergeCells>
  <hyperlinks>
    <hyperlink ref="H1:I1" location="Index!A1" display="Regresar al Índice" xr:uid="{00000000-0004-0000-0A00-000000000000}"/>
    <hyperlink ref="O1:P1" location="Index!B2" display="Regresar al índice" xr:uid="{00000000-0004-0000-0A00-000001000000}"/>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3"/>
  <dimension ref="A1:M26"/>
  <sheetViews>
    <sheetView workbookViewId="0">
      <selection activeCell="B125" sqref="B125"/>
    </sheetView>
  </sheetViews>
  <sheetFormatPr baseColWidth="10" defaultColWidth="11.44140625" defaultRowHeight="13.2"/>
  <sheetData>
    <row r="1" spans="1:9" ht="14.4">
      <c r="A1" s="8" t="s">
        <v>1463</v>
      </c>
      <c r="H1" s="274" t="s">
        <v>126</v>
      </c>
      <c r="I1" s="274"/>
    </row>
    <row r="2" spans="1:9">
      <c r="A2" t="s">
        <v>570</v>
      </c>
    </row>
    <row r="5" spans="1:9" ht="13.8">
      <c r="A5" s="256" t="s">
        <v>572</v>
      </c>
      <c r="B5" s="256"/>
      <c r="C5" s="256"/>
      <c r="D5" s="256"/>
    </row>
    <row r="6" spans="1:9" ht="13.8">
      <c r="A6" s="256" t="s">
        <v>122</v>
      </c>
      <c r="B6" s="257" t="s">
        <v>1453</v>
      </c>
      <c r="C6" s="258">
        <v>172975</v>
      </c>
      <c r="D6" s="256"/>
    </row>
    <row r="7" spans="1:9" ht="13.8">
      <c r="A7" s="256" t="s">
        <v>122</v>
      </c>
      <c r="B7" s="257" t="s">
        <v>1454</v>
      </c>
      <c r="C7" s="258">
        <v>171882</v>
      </c>
      <c r="D7" s="256"/>
    </row>
    <row r="8" spans="1:9" ht="13.8">
      <c r="A8" s="256" t="s">
        <v>122</v>
      </c>
      <c r="B8" s="257" t="s">
        <v>1455</v>
      </c>
      <c r="C8" s="258">
        <v>184111</v>
      </c>
      <c r="D8" s="256"/>
    </row>
    <row r="9" spans="1:9" ht="13.8">
      <c r="A9" s="256" t="s">
        <v>122</v>
      </c>
      <c r="B9" s="257" t="s">
        <v>1456</v>
      </c>
      <c r="C9" s="258">
        <v>189388</v>
      </c>
      <c r="D9" s="256"/>
    </row>
    <row r="10" spans="1:9" ht="13.8">
      <c r="A10" s="256" t="s">
        <v>122</v>
      </c>
      <c r="B10" s="257" t="s">
        <v>1457</v>
      </c>
      <c r="C10" s="258">
        <v>185315</v>
      </c>
      <c r="D10" s="256"/>
    </row>
    <row r="11" spans="1:9" ht="13.8">
      <c r="A11" s="256" t="s">
        <v>122</v>
      </c>
      <c r="B11" s="257" t="s">
        <v>1458</v>
      </c>
      <c r="C11" s="258">
        <v>165869</v>
      </c>
      <c r="D11" s="256"/>
    </row>
    <row r="12" spans="1:9" ht="13.8">
      <c r="A12" s="256" t="s">
        <v>122</v>
      </c>
      <c r="B12" s="257" t="s">
        <v>1459</v>
      </c>
      <c r="C12" s="258">
        <v>140982</v>
      </c>
      <c r="D12" s="256"/>
    </row>
    <row r="13" spans="1:9" ht="13.8">
      <c r="A13" s="256" t="s">
        <v>122</v>
      </c>
      <c r="B13" s="257" t="s">
        <v>1460</v>
      </c>
      <c r="C13" s="258">
        <v>134610</v>
      </c>
      <c r="D13" s="256"/>
    </row>
    <row r="14" spans="1:9" ht="13.8">
      <c r="A14" s="256" t="s">
        <v>122</v>
      </c>
      <c r="B14" s="257" t="s">
        <v>1461</v>
      </c>
      <c r="C14" s="258">
        <v>139887</v>
      </c>
      <c r="D14" s="256"/>
    </row>
    <row r="15" spans="1:9" ht="13.8">
      <c r="A15" s="256" t="s">
        <v>122</v>
      </c>
      <c r="B15" s="257" t="s">
        <v>1138</v>
      </c>
      <c r="C15" s="258">
        <v>142402</v>
      </c>
      <c r="D15" s="256"/>
    </row>
    <row r="16" spans="1:9" ht="13.8">
      <c r="A16" s="256" t="s">
        <v>122</v>
      </c>
      <c r="B16" s="257" t="s">
        <v>1139</v>
      </c>
      <c r="C16" s="258">
        <v>157896</v>
      </c>
      <c r="D16" s="256"/>
    </row>
    <row r="17" spans="1:13" ht="13.8">
      <c r="A17" s="256" t="s">
        <v>122</v>
      </c>
      <c r="B17" s="263" t="s">
        <v>1140</v>
      </c>
      <c r="C17" s="260">
        <v>171215</v>
      </c>
      <c r="D17" s="261">
        <f>C17/C16-1</f>
        <v>8.4352991842731928E-2</v>
      </c>
    </row>
    <row r="26" spans="1:13" ht="38.25" customHeight="1">
      <c r="E26" s="8"/>
      <c r="F26" s="8"/>
      <c r="G26" s="8"/>
      <c r="H26" s="8"/>
      <c r="I26" s="8"/>
      <c r="J26" s="8"/>
      <c r="K26" s="8"/>
      <c r="L26" s="8"/>
      <c r="M26" s="8"/>
    </row>
  </sheetData>
  <mergeCells count="1">
    <mergeCell ref="H1:I1"/>
  </mergeCells>
  <hyperlinks>
    <hyperlink ref="H1:I1" location="Index!A1" display="Regresar al Índice" xr:uid="{00000000-0004-0000-7100-000000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4"/>
  <dimension ref="A1:I44"/>
  <sheetViews>
    <sheetView workbookViewId="0">
      <selection activeCell="B125" sqref="B125"/>
    </sheetView>
  </sheetViews>
  <sheetFormatPr baseColWidth="10" defaultColWidth="11.44140625" defaultRowHeight="13.2"/>
  <cols>
    <col min="1" max="1" width="25" customWidth="1"/>
  </cols>
  <sheetData>
    <row r="1" spans="1:9" ht="14.4">
      <c r="A1" t="s">
        <v>1465</v>
      </c>
      <c r="H1" s="274" t="s">
        <v>126</v>
      </c>
      <c r="I1" s="274"/>
    </row>
    <row r="2" spans="1:9">
      <c r="A2" t="s">
        <v>570</v>
      </c>
    </row>
    <row r="8" spans="1:9">
      <c r="A8" t="s">
        <v>162</v>
      </c>
      <c r="B8" t="s">
        <v>573</v>
      </c>
      <c r="C8" t="s">
        <v>574</v>
      </c>
      <c r="D8" t="s">
        <v>1464</v>
      </c>
    </row>
    <row r="9" spans="1:9">
      <c r="A9" t="s">
        <v>109</v>
      </c>
      <c r="B9" s="262">
        <v>128</v>
      </c>
      <c r="C9" s="34">
        <v>2.7004789130572375E-3</v>
      </c>
      <c r="D9">
        <v>31</v>
      </c>
    </row>
    <row r="10" spans="1:9">
      <c r="A10" t="s">
        <v>108</v>
      </c>
      <c r="B10" s="262">
        <v>156</v>
      </c>
      <c r="C10" s="34">
        <v>3.2912086752885082E-3</v>
      </c>
      <c r="D10">
        <v>30</v>
      </c>
    </row>
    <row r="11" spans="1:9">
      <c r="A11" t="s">
        <v>105</v>
      </c>
      <c r="B11" s="262">
        <v>202</v>
      </c>
      <c r="C11" s="34">
        <v>4.2616932846684533E-3</v>
      </c>
      <c r="D11">
        <v>29</v>
      </c>
    </row>
    <row r="12" spans="1:9">
      <c r="A12" t="s">
        <v>88</v>
      </c>
      <c r="B12" s="262">
        <v>236</v>
      </c>
      <c r="C12" s="34">
        <v>4.979007995949282E-3</v>
      </c>
      <c r="D12">
        <v>28</v>
      </c>
    </row>
    <row r="13" spans="1:9">
      <c r="A13" t="s">
        <v>113</v>
      </c>
      <c r="B13" s="262">
        <v>252</v>
      </c>
      <c r="C13" s="34">
        <v>5.3165678600814361E-3</v>
      </c>
      <c r="D13">
        <v>27</v>
      </c>
    </row>
    <row r="14" spans="1:9">
      <c r="A14" t="s">
        <v>112</v>
      </c>
      <c r="B14" s="262">
        <v>289</v>
      </c>
      <c r="C14" s="34">
        <v>6.097175045887044E-3</v>
      </c>
      <c r="D14">
        <v>26</v>
      </c>
    </row>
    <row r="15" spans="1:9">
      <c r="A15" t="s">
        <v>107</v>
      </c>
      <c r="B15" s="262">
        <v>319</v>
      </c>
      <c r="C15" s="34">
        <v>6.7300997911348337E-3</v>
      </c>
      <c r="D15">
        <v>25</v>
      </c>
    </row>
    <row r="16" spans="1:9">
      <c r="A16" t="s">
        <v>111</v>
      </c>
      <c r="B16" s="262">
        <v>349</v>
      </c>
      <c r="C16" s="34">
        <v>7.3630245363826242E-3</v>
      </c>
      <c r="D16">
        <v>24</v>
      </c>
    </row>
    <row r="17" spans="1:4">
      <c r="A17" t="s">
        <v>99</v>
      </c>
      <c r="B17" s="262">
        <v>357</v>
      </c>
      <c r="C17" s="34">
        <v>7.5318044684487013E-3</v>
      </c>
      <c r="D17">
        <v>23</v>
      </c>
    </row>
    <row r="18" spans="1:4">
      <c r="A18" t="s">
        <v>94</v>
      </c>
      <c r="B18" s="262">
        <v>625</v>
      </c>
      <c r="C18" s="34">
        <v>1.3185932192662293E-2</v>
      </c>
      <c r="D18">
        <v>22</v>
      </c>
    </row>
    <row r="19" spans="1:4">
      <c r="A19" t="s">
        <v>102</v>
      </c>
      <c r="B19" s="262">
        <v>672</v>
      </c>
      <c r="C19" s="34">
        <v>1.4177514293550497E-2</v>
      </c>
      <c r="D19">
        <v>21</v>
      </c>
    </row>
    <row r="20" spans="1:4">
      <c r="A20" t="s">
        <v>85</v>
      </c>
      <c r="B20" s="262">
        <v>732</v>
      </c>
      <c r="C20" s="34">
        <v>1.5443363784046076E-2</v>
      </c>
      <c r="D20">
        <v>20</v>
      </c>
    </row>
    <row r="21" spans="1:4">
      <c r="A21" t="s">
        <v>90</v>
      </c>
      <c r="B21" s="262">
        <v>773</v>
      </c>
      <c r="C21" s="34">
        <v>1.6308360935884725E-2</v>
      </c>
      <c r="D21">
        <v>19</v>
      </c>
    </row>
    <row r="22" spans="1:4">
      <c r="A22" t="s">
        <v>114</v>
      </c>
      <c r="B22" s="262">
        <v>840</v>
      </c>
      <c r="C22" s="34">
        <v>1.7721892866938121E-2</v>
      </c>
      <c r="D22">
        <v>18</v>
      </c>
    </row>
    <row r="23" spans="1:4">
      <c r="A23" t="s">
        <v>103</v>
      </c>
      <c r="B23" s="262">
        <v>873</v>
      </c>
      <c r="C23" s="34">
        <v>1.8418110086710689E-2</v>
      </c>
      <c r="D23">
        <v>17</v>
      </c>
    </row>
    <row r="24" spans="1:4">
      <c r="A24" t="s">
        <v>91</v>
      </c>
      <c r="B24" s="262">
        <v>925</v>
      </c>
      <c r="C24" s="34">
        <v>1.9515179645140192E-2</v>
      </c>
      <c r="D24">
        <v>16</v>
      </c>
    </row>
    <row r="25" spans="1:4">
      <c r="A25" t="s">
        <v>101</v>
      </c>
      <c r="B25" s="262">
        <v>936</v>
      </c>
      <c r="C25" s="34">
        <v>1.974725205173105E-2</v>
      </c>
      <c r="D25">
        <v>15</v>
      </c>
    </row>
    <row r="26" spans="1:4">
      <c r="A26" t="s">
        <v>86</v>
      </c>
      <c r="B26" s="262">
        <v>1071</v>
      </c>
      <c r="C26" s="34">
        <v>2.2595413405346106E-2</v>
      </c>
      <c r="D26">
        <v>14</v>
      </c>
    </row>
    <row r="27" spans="1:4">
      <c r="A27" t="s">
        <v>104</v>
      </c>
      <c r="B27" s="262">
        <v>1114</v>
      </c>
      <c r="C27" s="34">
        <v>2.3502605540201268E-2</v>
      </c>
      <c r="D27">
        <v>13</v>
      </c>
    </row>
    <row r="28" spans="1:4">
      <c r="A28" t="s">
        <v>96</v>
      </c>
      <c r="B28" s="262">
        <v>1151</v>
      </c>
      <c r="C28" s="34">
        <v>2.4283212726006878E-2</v>
      </c>
      <c r="D28">
        <v>12</v>
      </c>
    </row>
    <row r="29" spans="1:4">
      <c r="A29" t="s">
        <v>118</v>
      </c>
      <c r="B29" s="262">
        <v>1253</v>
      </c>
      <c r="C29" s="34">
        <v>2.6435156859849363E-2</v>
      </c>
      <c r="D29">
        <v>11</v>
      </c>
    </row>
    <row r="30" spans="1:4">
      <c r="A30" t="s">
        <v>100</v>
      </c>
      <c r="B30" s="262">
        <v>1296</v>
      </c>
      <c r="C30" s="34">
        <v>2.734234899470453E-2</v>
      </c>
      <c r="D30">
        <v>10</v>
      </c>
    </row>
    <row r="31" spans="1:4">
      <c r="A31" t="s">
        <v>93</v>
      </c>
      <c r="B31" s="262">
        <v>1656</v>
      </c>
      <c r="C31" s="34">
        <v>3.4937445937678009E-2</v>
      </c>
      <c r="D31">
        <v>9</v>
      </c>
    </row>
    <row r="32" spans="1:4">
      <c r="A32" t="s">
        <v>110</v>
      </c>
      <c r="B32" s="262">
        <v>1781</v>
      </c>
      <c r="C32" s="34">
        <v>3.7574632376210469E-2</v>
      </c>
      <c r="D32">
        <v>8</v>
      </c>
    </row>
    <row r="33" spans="1:8">
      <c r="A33" t="s">
        <v>87</v>
      </c>
      <c r="B33" s="262">
        <v>1789</v>
      </c>
      <c r="C33" s="34">
        <v>3.7743412308276547E-2</v>
      </c>
      <c r="D33">
        <v>7</v>
      </c>
    </row>
    <row r="34" spans="1:8">
      <c r="A34" t="s">
        <v>120</v>
      </c>
      <c r="B34" s="262">
        <v>2246</v>
      </c>
      <c r="C34" s="34">
        <v>4.7384965927551218E-2</v>
      </c>
      <c r="D34">
        <v>6</v>
      </c>
    </row>
    <row r="35" spans="1:8">
      <c r="A35" t="s">
        <v>119</v>
      </c>
      <c r="B35" s="262">
        <v>2397</v>
      </c>
      <c r="C35" s="34">
        <v>5.0570687145298422E-2</v>
      </c>
      <c r="D35">
        <v>5</v>
      </c>
    </row>
    <row r="36" spans="1:8">
      <c r="A36" t="s">
        <v>89</v>
      </c>
      <c r="B36" s="262">
        <v>3491</v>
      </c>
      <c r="C36" s="34">
        <v>7.3651342855334506E-2</v>
      </c>
      <c r="D36">
        <v>4</v>
      </c>
    </row>
    <row r="37" spans="1:8">
      <c r="A37" t="s">
        <v>92</v>
      </c>
      <c r="B37" s="262">
        <v>4020</v>
      </c>
      <c r="C37" s="34">
        <v>8.4811915863203871E-2</v>
      </c>
      <c r="D37">
        <v>3</v>
      </c>
    </row>
    <row r="38" spans="1:8">
      <c r="A38" t="s">
        <v>116</v>
      </c>
      <c r="B38" s="262">
        <v>5711</v>
      </c>
      <c r="C38" s="34">
        <v>0.12048777400367096</v>
      </c>
      <c r="D38">
        <v>2</v>
      </c>
    </row>
    <row r="39" spans="1:8">
      <c r="A39" t="s">
        <v>95</v>
      </c>
      <c r="B39" s="262">
        <v>9759</v>
      </c>
      <c r="C39" s="34">
        <v>0.20589041962910609</v>
      </c>
      <c r="D39">
        <v>1</v>
      </c>
    </row>
    <row r="40" spans="1:8">
      <c r="A40" t="s">
        <v>575</v>
      </c>
      <c r="B40" s="262">
        <v>47399</v>
      </c>
      <c r="C40" s="34">
        <v>1</v>
      </c>
    </row>
    <row r="42" spans="1:8">
      <c r="A42" t="s">
        <v>570</v>
      </c>
    </row>
    <row r="43" spans="1:8" ht="33" customHeight="1">
      <c r="A43" s="287" t="s">
        <v>576</v>
      </c>
      <c r="B43" s="287"/>
      <c r="C43" s="287"/>
      <c r="D43" s="287"/>
      <c r="E43" s="287"/>
      <c r="F43" s="287"/>
      <c r="G43" s="287"/>
      <c r="H43" s="287"/>
    </row>
    <row r="44" spans="1:8">
      <c r="A44" t="s">
        <v>708</v>
      </c>
    </row>
  </sheetData>
  <mergeCells count="2">
    <mergeCell ref="A43:H43"/>
    <mergeCell ref="H1:I1"/>
  </mergeCells>
  <hyperlinks>
    <hyperlink ref="H1:I1" location="Index!A1" display="Regresar al Índice" xr:uid="{00000000-0004-0000-7200-000000000000}"/>
  </hyperlinks>
  <pageMargins left="0.7" right="0.7" top="0.75" bottom="0.75" header="0.3" footer="0.3"/>
  <pageSetup paperSize="9" orientation="portrait" horizontalDpi="30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5"/>
  <dimension ref="A1:I44"/>
  <sheetViews>
    <sheetView workbookViewId="0">
      <selection activeCell="B125" sqref="B125"/>
    </sheetView>
  </sheetViews>
  <sheetFormatPr baseColWidth="10" defaultColWidth="11.44140625" defaultRowHeight="13.2"/>
  <cols>
    <col min="1" max="1" width="25" customWidth="1"/>
  </cols>
  <sheetData>
    <row r="1" spans="1:9" ht="14.4">
      <c r="A1" t="s">
        <v>1466</v>
      </c>
      <c r="H1" s="274" t="s">
        <v>126</v>
      </c>
      <c r="I1" s="274"/>
    </row>
    <row r="2" spans="1:9">
      <c r="A2" t="s">
        <v>570</v>
      </c>
    </row>
    <row r="7" spans="1:9">
      <c r="C7" t="s">
        <v>642</v>
      </c>
    </row>
    <row r="9" spans="1:9">
      <c r="A9" t="s">
        <v>162</v>
      </c>
      <c r="B9" t="s">
        <v>573</v>
      </c>
      <c r="C9" t="s">
        <v>574</v>
      </c>
      <c r="D9" t="s">
        <v>1464</v>
      </c>
    </row>
    <row r="10" spans="1:9">
      <c r="A10" t="s">
        <v>113</v>
      </c>
      <c r="B10" s="262">
        <v>39</v>
      </c>
      <c r="C10" s="34">
        <v>1.0339342523860021E-3</v>
      </c>
      <c r="D10">
        <v>31</v>
      </c>
    </row>
    <row r="11" spans="1:9">
      <c r="A11" t="s">
        <v>109</v>
      </c>
      <c r="B11" s="262">
        <v>46</v>
      </c>
      <c r="C11" s="34">
        <v>1.2195121951219512E-3</v>
      </c>
      <c r="D11">
        <v>30</v>
      </c>
    </row>
    <row r="12" spans="1:9">
      <c r="A12" t="s">
        <v>85</v>
      </c>
      <c r="B12" s="262">
        <v>49</v>
      </c>
      <c r="C12" s="34">
        <v>1.2990455991516436E-3</v>
      </c>
      <c r="D12">
        <v>29</v>
      </c>
    </row>
    <row r="13" spans="1:9">
      <c r="A13" t="s">
        <v>104</v>
      </c>
      <c r="B13" s="262">
        <v>60</v>
      </c>
      <c r="C13" s="34">
        <v>1.5906680805938495E-3</v>
      </c>
      <c r="D13">
        <v>28</v>
      </c>
    </row>
    <row r="14" spans="1:9">
      <c r="A14" t="s">
        <v>87</v>
      </c>
      <c r="B14" s="262">
        <v>69</v>
      </c>
      <c r="C14" s="34">
        <v>1.8292682926829269E-3</v>
      </c>
      <c r="D14">
        <v>27</v>
      </c>
    </row>
    <row r="15" spans="1:9">
      <c r="A15" t="s">
        <v>107</v>
      </c>
      <c r="B15" s="262">
        <v>77</v>
      </c>
      <c r="C15" s="34">
        <v>2.0413573700954401E-3</v>
      </c>
      <c r="D15">
        <v>26</v>
      </c>
    </row>
    <row r="16" spans="1:9">
      <c r="A16" t="s">
        <v>103</v>
      </c>
      <c r="B16" s="262">
        <v>127</v>
      </c>
      <c r="C16" s="34">
        <v>3.3669141039236478E-3</v>
      </c>
      <c r="D16">
        <v>25</v>
      </c>
    </row>
    <row r="17" spans="1:4">
      <c r="A17" t="s">
        <v>108</v>
      </c>
      <c r="B17" s="262">
        <v>266</v>
      </c>
      <c r="C17" s="34">
        <v>7.0519618239660653E-3</v>
      </c>
      <c r="D17">
        <v>24</v>
      </c>
    </row>
    <row r="18" spans="1:4">
      <c r="A18" t="s">
        <v>88</v>
      </c>
      <c r="B18" s="262">
        <v>276</v>
      </c>
      <c r="C18" s="34">
        <v>7.3170731707317077E-3</v>
      </c>
      <c r="D18">
        <v>23</v>
      </c>
    </row>
    <row r="19" spans="1:4">
      <c r="A19" t="s">
        <v>110</v>
      </c>
      <c r="B19" s="262">
        <v>292</v>
      </c>
      <c r="C19" s="34">
        <v>7.7412513255567337E-3</v>
      </c>
      <c r="D19">
        <v>22</v>
      </c>
    </row>
    <row r="20" spans="1:4">
      <c r="A20" t="s">
        <v>90</v>
      </c>
      <c r="B20" s="262">
        <v>337</v>
      </c>
      <c r="C20" s="34">
        <v>8.9342523860021211E-3</v>
      </c>
      <c r="D20">
        <v>21</v>
      </c>
    </row>
    <row r="21" spans="1:4">
      <c r="A21" t="s">
        <v>119</v>
      </c>
      <c r="B21" s="262">
        <v>355</v>
      </c>
      <c r="C21" s="34">
        <v>9.411452810180276E-3</v>
      </c>
      <c r="D21">
        <v>20</v>
      </c>
    </row>
    <row r="22" spans="1:4">
      <c r="A22" t="s">
        <v>105</v>
      </c>
      <c r="B22" s="262">
        <v>451</v>
      </c>
      <c r="C22" s="34">
        <v>1.1956521739130435E-2</v>
      </c>
      <c r="D22">
        <v>19</v>
      </c>
    </row>
    <row r="23" spans="1:4">
      <c r="A23" t="s">
        <v>102</v>
      </c>
      <c r="B23" s="262">
        <v>493</v>
      </c>
      <c r="C23" s="34">
        <v>1.3069989395546129E-2</v>
      </c>
      <c r="D23">
        <v>18</v>
      </c>
    </row>
    <row r="24" spans="1:4">
      <c r="A24" t="s">
        <v>94</v>
      </c>
      <c r="B24" s="262">
        <v>527</v>
      </c>
      <c r="C24" s="34">
        <v>1.3971367974549311E-2</v>
      </c>
      <c r="D24">
        <v>17</v>
      </c>
    </row>
    <row r="25" spans="1:4">
      <c r="A25" t="s">
        <v>114</v>
      </c>
      <c r="B25" s="262">
        <v>548</v>
      </c>
      <c r="C25" s="34">
        <v>1.4528101802757157E-2</v>
      </c>
      <c r="D25">
        <v>16</v>
      </c>
    </row>
    <row r="26" spans="1:4">
      <c r="A26" t="s">
        <v>86</v>
      </c>
      <c r="B26" s="262">
        <v>560</v>
      </c>
      <c r="C26" s="34">
        <v>1.4846235418875928E-2</v>
      </c>
      <c r="D26">
        <v>15</v>
      </c>
    </row>
    <row r="27" spans="1:4">
      <c r="A27" t="s">
        <v>111</v>
      </c>
      <c r="B27" s="262">
        <v>636</v>
      </c>
      <c r="C27" s="34">
        <v>1.6861081654294802E-2</v>
      </c>
      <c r="D27">
        <v>14</v>
      </c>
    </row>
    <row r="28" spans="1:4">
      <c r="A28" t="s">
        <v>93</v>
      </c>
      <c r="B28" s="262">
        <v>790</v>
      </c>
      <c r="C28" s="34">
        <v>2.0943796394485684E-2</v>
      </c>
      <c r="D28">
        <v>13</v>
      </c>
    </row>
    <row r="29" spans="1:4">
      <c r="A29" t="s">
        <v>91</v>
      </c>
      <c r="B29" s="262">
        <v>1149</v>
      </c>
      <c r="C29" s="34">
        <v>3.0461293743372215E-2</v>
      </c>
      <c r="D29">
        <v>12</v>
      </c>
    </row>
    <row r="30" spans="1:4">
      <c r="A30" t="s">
        <v>100</v>
      </c>
      <c r="B30" s="262">
        <v>1151</v>
      </c>
      <c r="C30" s="34">
        <v>3.0514316012725345E-2</v>
      </c>
      <c r="D30">
        <v>11</v>
      </c>
    </row>
    <row r="31" spans="1:4">
      <c r="A31" t="s">
        <v>96</v>
      </c>
      <c r="B31" s="262">
        <v>1249</v>
      </c>
      <c r="C31" s="34">
        <v>3.3112407211028635E-2</v>
      </c>
      <c r="D31">
        <v>10</v>
      </c>
    </row>
    <row r="32" spans="1:4">
      <c r="A32" t="s">
        <v>99</v>
      </c>
      <c r="B32" s="262">
        <v>1430</v>
      </c>
      <c r="C32" s="34">
        <v>3.7910922587486746E-2</v>
      </c>
      <c r="D32">
        <v>9</v>
      </c>
    </row>
    <row r="33" spans="1:8">
      <c r="A33" t="s">
        <v>118</v>
      </c>
      <c r="B33" s="262">
        <v>1724</v>
      </c>
      <c r="C33" s="34">
        <v>4.5705196182396608E-2</v>
      </c>
      <c r="D33">
        <v>8</v>
      </c>
    </row>
    <row r="34" spans="1:8">
      <c r="A34" t="s">
        <v>112</v>
      </c>
      <c r="B34" s="262">
        <v>1865</v>
      </c>
      <c r="C34" s="34">
        <v>4.944326617179215E-2</v>
      </c>
      <c r="D34">
        <v>7</v>
      </c>
    </row>
    <row r="35" spans="1:8">
      <c r="A35" t="s">
        <v>120</v>
      </c>
      <c r="B35" s="262">
        <v>2191</v>
      </c>
      <c r="C35" s="34">
        <v>5.8085896076352068E-2</v>
      </c>
      <c r="D35">
        <v>6</v>
      </c>
    </row>
    <row r="36" spans="1:8">
      <c r="A36" t="s">
        <v>116</v>
      </c>
      <c r="B36" s="262">
        <v>2537</v>
      </c>
      <c r="C36" s="34">
        <v>6.7258748674443272E-2</v>
      </c>
      <c r="D36">
        <v>5</v>
      </c>
    </row>
    <row r="37" spans="1:8">
      <c r="A37" t="s">
        <v>101</v>
      </c>
      <c r="B37" s="262">
        <v>2638</v>
      </c>
      <c r="C37" s="34">
        <v>6.9936373276776251E-2</v>
      </c>
      <c r="D37">
        <v>4</v>
      </c>
    </row>
    <row r="38" spans="1:8">
      <c r="A38" t="s">
        <v>92</v>
      </c>
      <c r="B38" s="262">
        <v>3110</v>
      </c>
      <c r="C38" s="34">
        <v>8.2449628844114525E-2</v>
      </c>
      <c r="D38">
        <v>3</v>
      </c>
    </row>
    <row r="39" spans="1:8">
      <c r="A39" t="s">
        <v>89</v>
      </c>
      <c r="B39" s="262">
        <v>5978</v>
      </c>
      <c r="C39" s="34">
        <v>0.15848356309650052</v>
      </c>
      <c r="D39">
        <v>2</v>
      </c>
    </row>
    <row r="40" spans="1:8">
      <c r="A40" t="s">
        <v>95</v>
      </c>
      <c r="B40" s="262">
        <v>6700</v>
      </c>
      <c r="C40" s="34">
        <v>0.17762460233297986</v>
      </c>
      <c r="D40">
        <v>1</v>
      </c>
    </row>
    <row r="41" spans="1:8">
      <c r="A41" t="s">
        <v>575</v>
      </c>
      <c r="B41" s="262">
        <v>37720</v>
      </c>
      <c r="C41" s="34">
        <v>0.99999999999999989</v>
      </c>
    </row>
    <row r="44" spans="1:8">
      <c r="A44" s="8"/>
      <c r="B44" s="8"/>
      <c r="C44" s="8"/>
      <c r="D44" s="8"/>
      <c r="E44" s="8"/>
      <c r="F44" s="8"/>
      <c r="G44" s="8"/>
      <c r="H44" s="8"/>
    </row>
  </sheetData>
  <mergeCells count="1">
    <mergeCell ref="H1:I1"/>
  </mergeCells>
  <hyperlinks>
    <hyperlink ref="H1:I1" location="Index!A1" display="Regresar al Índice" xr:uid="{00000000-0004-0000-7300-000000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6"/>
  <dimension ref="A1:I45"/>
  <sheetViews>
    <sheetView workbookViewId="0">
      <selection activeCell="B125" sqref="B125"/>
    </sheetView>
  </sheetViews>
  <sheetFormatPr baseColWidth="10" defaultColWidth="11.44140625" defaultRowHeight="13.2"/>
  <cols>
    <col min="1" max="1" width="25" customWidth="1"/>
  </cols>
  <sheetData>
    <row r="1" spans="1:9" ht="14.4">
      <c r="A1" t="s">
        <v>1467</v>
      </c>
      <c r="H1" s="274" t="s">
        <v>126</v>
      </c>
      <c r="I1" s="274"/>
    </row>
    <row r="2" spans="1:9">
      <c r="A2" t="s">
        <v>570</v>
      </c>
    </row>
    <row r="9" spans="1:9">
      <c r="A9" t="s">
        <v>162</v>
      </c>
      <c r="B9" t="s">
        <v>573</v>
      </c>
      <c r="C9" t="s">
        <v>574</v>
      </c>
      <c r="D9" t="s">
        <v>1464</v>
      </c>
    </row>
    <row r="10" spans="1:9">
      <c r="A10" t="s">
        <v>109</v>
      </c>
      <c r="B10">
        <v>0</v>
      </c>
      <c r="C10" s="34">
        <v>0</v>
      </c>
      <c r="D10">
        <v>22</v>
      </c>
    </row>
    <row r="11" spans="1:9">
      <c r="A11" t="s">
        <v>107</v>
      </c>
      <c r="B11">
        <v>0</v>
      </c>
      <c r="C11" s="34">
        <v>0</v>
      </c>
      <c r="D11">
        <v>22</v>
      </c>
    </row>
    <row r="12" spans="1:9">
      <c r="A12" t="s">
        <v>88</v>
      </c>
      <c r="B12">
        <v>0</v>
      </c>
      <c r="C12" s="34">
        <v>0</v>
      </c>
      <c r="D12">
        <v>22</v>
      </c>
    </row>
    <row r="13" spans="1:9">
      <c r="A13" t="s">
        <v>87</v>
      </c>
      <c r="B13">
        <v>0</v>
      </c>
      <c r="C13" s="34">
        <v>0</v>
      </c>
      <c r="D13">
        <v>22</v>
      </c>
    </row>
    <row r="14" spans="1:9">
      <c r="A14" t="s">
        <v>104</v>
      </c>
      <c r="B14">
        <v>0</v>
      </c>
      <c r="C14" s="34">
        <v>0</v>
      </c>
      <c r="D14">
        <v>22</v>
      </c>
    </row>
    <row r="15" spans="1:9">
      <c r="A15" t="s">
        <v>100</v>
      </c>
      <c r="B15">
        <v>0</v>
      </c>
      <c r="C15" s="34">
        <v>0</v>
      </c>
      <c r="D15">
        <v>22</v>
      </c>
    </row>
    <row r="16" spans="1:9">
      <c r="A16" t="s">
        <v>99</v>
      </c>
      <c r="B16">
        <v>0</v>
      </c>
      <c r="C16" s="34">
        <v>0</v>
      </c>
      <c r="D16">
        <v>22</v>
      </c>
    </row>
    <row r="17" spans="1:4">
      <c r="A17" t="s">
        <v>102</v>
      </c>
      <c r="B17">
        <v>0</v>
      </c>
      <c r="C17" s="34">
        <v>0</v>
      </c>
      <c r="D17">
        <v>22</v>
      </c>
    </row>
    <row r="18" spans="1:4">
      <c r="A18" t="s">
        <v>85</v>
      </c>
      <c r="B18">
        <v>0</v>
      </c>
      <c r="C18" s="34">
        <v>0</v>
      </c>
      <c r="D18">
        <v>22</v>
      </c>
    </row>
    <row r="19" spans="1:4">
      <c r="A19" t="s">
        <v>120</v>
      </c>
      <c r="B19">
        <v>0</v>
      </c>
      <c r="C19" s="34">
        <v>0</v>
      </c>
      <c r="D19">
        <v>22</v>
      </c>
    </row>
    <row r="20" spans="1:4">
      <c r="A20" t="s">
        <v>119</v>
      </c>
      <c r="B20">
        <v>1</v>
      </c>
      <c r="C20" s="34">
        <v>3.5211267605633804E-3</v>
      </c>
      <c r="D20">
        <v>19</v>
      </c>
    </row>
    <row r="21" spans="1:4">
      <c r="A21" t="s">
        <v>113</v>
      </c>
      <c r="B21">
        <v>1</v>
      </c>
      <c r="C21" s="34">
        <v>3.5211267605633804E-3</v>
      </c>
      <c r="D21">
        <v>19</v>
      </c>
    </row>
    <row r="22" spans="1:4">
      <c r="A22" t="s">
        <v>103</v>
      </c>
      <c r="B22">
        <v>1</v>
      </c>
      <c r="C22" s="34">
        <v>3.5211267605633804E-3</v>
      </c>
      <c r="D22">
        <v>19</v>
      </c>
    </row>
    <row r="23" spans="1:4">
      <c r="A23" t="s">
        <v>105</v>
      </c>
      <c r="B23">
        <v>2</v>
      </c>
      <c r="C23" s="34">
        <v>7.0422535211267607E-3</v>
      </c>
      <c r="D23">
        <v>17</v>
      </c>
    </row>
    <row r="24" spans="1:4">
      <c r="A24" t="s">
        <v>94</v>
      </c>
      <c r="B24">
        <v>2</v>
      </c>
      <c r="C24" s="34">
        <v>7.0422535211267607E-3</v>
      </c>
      <c r="D24">
        <v>17</v>
      </c>
    </row>
    <row r="25" spans="1:4">
      <c r="A25" t="s">
        <v>111</v>
      </c>
      <c r="B25">
        <v>3</v>
      </c>
      <c r="C25" s="34">
        <v>1.0563380281690141E-2</v>
      </c>
      <c r="D25">
        <v>12</v>
      </c>
    </row>
    <row r="26" spans="1:4">
      <c r="A26" t="s">
        <v>110</v>
      </c>
      <c r="B26">
        <v>3</v>
      </c>
      <c r="C26" s="34">
        <v>1.0563380281690141E-2</v>
      </c>
      <c r="D26">
        <v>12</v>
      </c>
    </row>
    <row r="27" spans="1:4">
      <c r="A27" t="s">
        <v>90</v>
      </c>
      <c r="B27">
        <v>3</v>
      </c>
      <c r="C27" s="34">
        <v>1.0563380281690141E-2</v>
      </c>
      <c r="D27">
        <v>12</v>
      </c>
    </row>
    <row r="28" spans="1:4">
      <c r="A28" t="s">
        <v>101</v>
      </c>
      <c r="B28">
        <v>3</v>
      </c>
      <c r="C28" s="34">
        <v>1.0563380281690141E-2</v>
      </c>
      <c r="D28">
        <v>12</v>
      </c>
    </row>
    <row r="29" spans="1:4">
      <c r="A29" t="s">
        <v>108</v>
      </c>
      <c r="B29">
        <v>3</v>
      </c>
      <c r="C29" s="34">
        <v>1.0563380281690141E-2</v>
      </c>
      <c r="D29">
        <v>12</v>
      </c>
    </row>
    <row r="30" spans="1:4">
      <c r="A30" t="s">
        <v>112</v>
      </c>
      <c r="B30">
        <v>7</v>
      </c>
      <c r="C30" s="34">
        <v>2.464788732394366E-2</v>
      </c>
      <c r="D30">
        <v>11</v>
      </c>
    </row>
    <row r="31" spans="1:4">
      <c r="A31" t="s">
        <v>96</v>
      </c>
      <c r="B31">
        <v>8</v>
      </c>
      <c r="C31" s="34">
        <v>2.8169014084507043E-2</v>
      </c>
      <c r="D31">
        <v>10</v>
      </c>
    </row>
    <row r="32" spans="1:4">
      <c r="A32" t="s">
        <v>93</v>
      </c>
      <c r="B32">
        <v>9</v>
      </c>
      <c r="C32" s="34">
        <v>3.1690140845070422E-2</v>
      </c>
      <c r="D32">
        <v>9</v>
      </c>
    </row>
    <row r="33" spans="1:8">
      <c r="A33" t="s">
        <v>114</v>
      </c>
      <c r="B33">
        <v>10</v>
      </c>
      <c r="C33" s="34">
        <v>3.5211267605633804E-2</v>
      </c>
      <c r="D33">
        <v>7</v>
      </c>
    </row>
    <row r="34" spans="1:8">
      <c r="A34" t="s">
        <v>86</v>
      </c>
      <c r="B34">
        <v>10</v>
      </c>
      <c r="C34" s="34">
        <v>3.5211267605633804E-2</v>
      </c>
      <c r="D34">
        <v>7</v>
      </c>
    </row>
    <row r="35" spans="1:8">
      <c r="A35" t="s">
        <v>116</v>
      </c>
      <c r="B35">
        <v>11</v>
      </c>
      <c r="C35" s="34">
        <v>3.873239436619718E-2</v>
      </c>
      <c r="D35">
        <v>6</v>
      </c>
    </row>
    <row r="36" spans="1:8">
      <c r="A36" t="s">
        <v>92</v>
      </c>
      <c r="B36">
        <v>19</v>
      </c>
      <c r="C36" s="34">
        <v>6.6901408450704219E-2</v>
      </c>
      <c r="D36">
        <v>5</v>
      </c>
    </row>
    <row r="37" spans="1:8">
      <c r="A37" t="s">
        <v>118</v>
      </c>
      <c r="B37">
        <v>24</v>
      </c>
      <c r="C37" s="34">
        <v>8.4507042253521125E-2</v>
      </c>
      <c r="D37">
        <v>4</v>
      </c>
    </row>
    <row r="38" spans="1:8">
      <c r="A38" t="s">
        <v>95</v>
      </c>
      <c r="B38">
        <v>27</v>
      </c>
      <c r="C38" s="34">
        <v>9.5070422535211266E-2</v>
      </c>
      <c r="D38">
        <v>3</v>
      </c>
    </row>
    <row r="39" spans="1:8">
      <c r="A39" t="s">
        <v>89</v>
      </c>
      <c r="B39">
        <v>46</v>
      </c>
      <c r="C39" s="34">
        <v>0.1619718309859155</v>
      </c>
      <c r="D39">
        <v>2</v>
      </c>
    </row>
    <row r="40" spans="1:8">
      <c r="A40" t="s">
        <v>91</v>
      </c>
      <c r="B40">
        <v>91</v>
      </c>
      <c r="C40" s="34">
        <v>0.32042253521126762</v>
      </c>
      <c r="D40">
        <v>1</v>
      </c>
    </row>
    <row r="41" spans="1:8">
      <c r="A41" t="s">
        <v>575</v>
      </c>
      <c r="B41">
        <v>284</v>
      </c>
      <c r="C41" s="34">
        <v>1</v>
      </c>
    </row>
    <row r="43" spans="1:8">
      <c r="A43" t="s">
        <v>570</v>
      </c>
    </row>
    <row r="44" spans="1:8">
      <c r="A44" s="287" t="s">
        <v>576</v>
      </c>
      <c r="B44" s="287"/>
      <c r="C44" s="287"/>
      <c r="D44" s="287"/>
      <c r="E44" s="287"/>
      <c r="F44" s="287"/>
      <c r="G44" s="287"/>
      <c r="H44" s="287"/>
    </row>
    <row r="45" spans="1:8">
      <c r="A45" t="s">
        <v>708</v>
      </c>
    </row>
  </sheetData>
  <mergeCells count="2">
    <mergeCell ref="A44:H44"/>
    <mergeCell ref="H1:I1"/>
  </mergeCells>
  <hyperlinks>
    <hyperlink ref="H1:I1" location="Index!A1" display="Regresar al Índice" xr:uid="{00000000-0004-0000-7400-000000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7"/>
  <dimension ref="A1:I45"/>
  <sheetViews>
    <sheetView topLeftCell="A2" workbookViewId="0">
      <selection activeCell="B125" sqref="B125"/>
    </sheetView>
  </sheetViews>
  <sheetFormatPr baseColWidth="10" defaultColWidth="11.44140625" defaultRowHeight="13.2"/>
  <cols>
    <col min="1" max="1" width="25" customWidth="1"/>
  </cols>
  <sheetData>
    <row r="1" spans="1:9" ht="14.4">
      <c r="A1" t="s">
        <v>1468</v>
      </c>
      <c r="H1" s="274" t="s">
        <v>126</v>
      </c>
      <c r="I1" s="274"/>
    </row>
    <row r="2" spans="1:9">
      <c r="A2" t="s">
        <v>570</v>
      </c>
    </row>
    <row r="9" spans="1:9">
      <c r="A9" t="s">
        <v>162</v>
      </c>
      <c r="B9" t="s">
        <v>573</v>
      </c>
      <c r="C9" t="s">
        <v>574</v>
      </c>
      <c r="D9" t="s">
        <v>1464</v>
      </c>
    </row>
    <row r="10" spans="1:9">
      <c r="A10" t="s">
        <v>107</v>
      </c>
      <c r="B10">
        <v>0</v>
      </c>
      <c r="C10" s="34">
        <v>0</v>
      </c>
      <c r="D10">
        <v>14</v>
      </c>
    </row>
    <row r="11" spans="1:9">
      <c r="A11" t="s">
        <v>88</v>
      </c>
      <c r="B11">
        <v>0</v>
      </c>
      <c r="C11" s="34">
        <v>0</v>
      </c>
      <c r="D11">
        <v>14</v>
      </c>
    </row>
    <row r="12" spans="1:9">
      <c r="A12" t="s">
        <v>119</v>
      </c>
      <c r="B12">
        <v>0</v>
      </c>
      <c r="C12" s="34">
        <v>0</v>
      </c>
      <c r="D12">
        <v>14</v>
      </c>
    </row>
    <row r="13" spans="1:9">
      <c r="A13" t="s">
        <v>87</v>
      </c>
      <c r="B13">
        <v>0</v>
      </c>
      <c r="C13" s="34">
        <v>0</v>
      </c>
      <c r="D13">
        <v>14</v>
      </c>
    </row>
    <row r="14" spans="1:9">
      <c r="A14" t="s">
        <v>110</v>
      </c>
      <c r="B14">
        <v>0</v>
      </c>
      <c r="C14" s="34">
        <v>0</v>
      </c>
      <c r="D14">
        <v>14</v>
      </c>
    </row>
    <row r="15" spans="1:9">
      <c r="A15" t="s">
        <v>104</v>
      </c>
      <c r="B15">
        <v>0</v>
      </c>
      <c r="C15" s="34">
        <v>0</v>
      </c>
      <c r="D15">
        <v>14</v>
      </c>
    </row>
    <row r="16" spans="1:9">
      <c r="A16" t="s">
        <v>100</v>
      </c>
      <c r="B16">
        <v>0</v>
      </c>
      <c r="C16" s="34">
        <v>0</v>
      </c>
      <c r="D16">
        <v>14</v>
      </c>
    </row>
    <row r="17" spans="1:4">
      <c r="A17" t="s">
        <v>96</v>
      </c>
      <c r="B17">
        <v>0</v>
      </c>
      <c r="C17" s="34">
        <v>0</v>
      </c>
      <c r="D17">
        <v>14</v>
      </c>
    </row>
    <row r="18" spans="1:4">
      <c r="A18" t="s">
        <v>89</v>
      </c>
      <c r="B18">
        <v>0</v>
      </c>
      <c r="C18" s="34">
        <v>0</v>
      </c>
      <c r="D18">
        <v>14</v>
      </c>
    </row>
    <row r="19" spans="1:4">
      <c r="A19" t="s">
        <v>102</v>
      </c>
      <c r="B19">
        <v>0</v>
      </c>
      <c r="C19" s="34">
        <v>0</v>
      </c>
      <c r="D19">
        <v>14</v>
      </c>
    </row>
    <row r="20" spans="1:4">
      <c r="A20" t="s">
        <v>113</v>
      </c>
      <c r="B20">
        <v>0</v>
      </c>
      <c r="C20" s="34">
        <v>0</v>
      </c>
      <c r="D20">
        <v>14</v>
      </c>
    </row>
    <row r="21" spans="1:4">
      <c r="A21" t="s">
        <v>118</v>
      </c>
      <c r="B21">
        <v>0</v>
      </c>
      <c r="C21" s="34">
        <v>0</v>
      </c>
      <c r="D21">
        <v>14</v>
      </c>
    </row>
    <row r="22" spans="1:4">
      <c r="A22" t="s">
        <v>105</v>
      </c>
      <c r="B22">
        <v>0</v>
      </c>
      <c r="C22" s="34">
        <v>0</v>
      </c>
      <c r="D22">
        <v>14</v>
      </c>
    </row>
    <row r="23" spans="1:4">
      <c r="A23" t="s">
        <v>93</v>
      </c>
      <c r="B23">
        <v>0</v>
      </c>
      <c r="C23" s="34">
        <v>0</v>
      </c>
      <c r="D23">
        <v>14</v>
      </c>
    </row>
    <row r="24" spans="1:4">
      <c r="A24" t="s">
        <v>85</v>
      </c>
      <c r="B24">
        <v>0</v>
      </c>
      <c r="C24" s="34">
        <v>0</v>
      </c>
      <c r="D24">
        <v>14</v>
      </c>
    </row>
    <row r="25" spans="1:4">
      <c r="A25" t="s">
        <v>108</v>
      </c>
      <c r="B25">
        <v>0</v>
      </c>
      <c r="C25" s="34">
        <v>0</v>
      </c>
      <c r="D25">
        <v>14</v>
      </c>
    </row>
    <row r="26" spans="1:4">
      <c r="A26" t="s">
        <v>120</v>
      </c>
      <c r="B26">
        <v>0</v>
      </c>
      <c r="C26" s="34">
        <v>0</v>
      </c>
      <c r="D26">
        <v>14</v>
      </c>
    </row>
    <row r="27" spans="1:4">
      <c r="A27" t="s">
        <v>112</v>
      </c>
      <c r="B27">
        <v>0</v>
      </c>
      <c r="C27" s="34">
        <v>0</v>
      </c>
      <c r="D27">
        <v>14</v>
      </c>
    </row>
    <row r="28" spans="1:4">
      <c r="A28" t="s">
        <v>99</v>
      </c>
      <c r="B28">
        <v>1</v>
      </c>
      <c r="C28" s="34">
        <v>1.2658227848101266E-2</v>
      </c>
      <c r="D28">
        <v>11</v>
      </c>
    </row>
    <row r="29" spans="1:4">
      <c r="A29" t="s">
        <v>90</v>
      </c>
      <c r="B29">
        <v>1</v>
      </c>
      <c r="C29" s="34">
        <v>1.2658227848101266E-2</v>
      </c>
      <c r="D29">
        <v>11</v>
      </c>
    </row>
    <row r="30" spans="1:4">
      <c r="A30" t="s">
        <v>101</v>
      </c>
      <c r="B30">
        <v>1</v>
      </c>
      <c r="C30" s="34">
        <v>1.2658227848101266E-2</v>
      </c>
      <c r="D30">
        <v>11</v>
      </c>
    </row>
    <row r="31" spans="1:4">
      <c r="A31" t="s">
        <v>109</v>
      </c>
      <c r="B31">
        <v>2</v>
      </c>
      <c r="C31" s="34">
        <v>2.5316455696202531E-2</v>
      </c>
      <c r="D31">
        <v>9</v>
      </c>
    </row>
    <row r="32" spans="1:4">
      <c r="A32" t="s">
        <v>94</v>
      </c>
      <c r="B32">
        <v>2</v>
      </c>
      <c r="C32" s="34">
        <v>2.5316455696202531E-2</v>
      </c>
      <c r="D32">
        <v>9</v>
      </c>
    </row>
    <row r="33" spans="1:8">
      <c r="A33" t="s">
        <v>111</v>
      </c>
      <c r="B33">
        <v>3</v>
      </c>
      <c r="C33" s="34">
        <v>3.7974683544303799E-2</v>
      </c>
      <c r="D33">
        <v>7</v>
      </c>
    </row>
    <row r="34" spans="1:8">
      <c r="A34" t="s">
        <v>86</v>
      </c>
      <c r="B34">
        <v>3</v>
      </c>
      <c r="C34" s="34">
        <v>3.7974683544303799E-2</v>
      </c>
      <c r="D34">
        <v>7</v>
      </c>
    </row>
    <row r="35" spans="1:8">
      <c r="A35" t="s">
        <v>114</v>
      </c>
      <c r="B35">
        <v>6</v>
      </c>
      <c r="C35" s="34">
        <v>7.5949367088607597E-2</v>
      </c>
      <c r="D35">
        <v>5</v>
      </c>
    </row>
    <row r="36" spans="1:8">
      <c r="A36" t="s">
        <v>103</v>
      </c>
      <c r="B36">
        <v>6</v>
      </c>
      <c r="C36" s="34">
        <v>7.5949367088607597E-2</v>
      </c>
      <c r="D36">
        <v>5</v>
      </c>
    </row>
    <row r="37" spans="1:8">
      <c r="A37" t="s">
        <v>91</v>
      </c>
      <c r="B37">
        <v>7</v>
      </c>
      <c r="C37" s="34">
        <v>8.8607594936708861E-2</v>
      </c>
      <c r="D37">
        <v>4</v>
      </c>
    </row>
    <row r="38" spans="1:8">
      <c r="A38" t="s">
        <v>95</v>
      </c>
      <c r="B38">
        <v>9</v>
      </c>
      <c r="C38" s="34">
        <v>0.11392405063291139</v>
      </c>
      <c r="D38">
        <v>3</v>
      </c>
    </row>
    <row r="39" spans="1:8">
      <c r="A39" t="s">
        <v>116</v>
      </c>
      <c r="B39">
        <v>15</v>
      </c>
      <c r="C39" s="34">
        <v>0.189873417721519</v>
      </c>
      <c r="D39">
        <v>2</v>
      </c>
    </row>
    <row r="40" spans="1:8">
      <c r="A40" t="s">
        <v>92</v>
      </c>
      <c r="B40">
        <v>23</v>
      </c>
      <c r="C40" s="34">
        <v>0.29113924050632911</v>
      </c>
      <c r="D40">
        <v>1</v>
      </c>
    </row>
    <row r="41" spans="1:8">
      <c r="A41" t="s">
        <v>575</v>
      </c>
      <c r="B41">
        <v>79</v>
      </c>
      <c r="C41" s="34">
        <v>1</v>
      </c>
    </row>
    <row r="43" spans="1:8">
      <c r="A43" t="s">
        <v>570</v>
      </c>
    </row>
    <row r="44" spans="1:8">
      <c r="A44" s="287" t="s">
        <v>576</v>
      </c>
      <c r="B44" s="287"/>
      <c r="C44" s="287"/>
      <c r="D44" s="287"/>
      <c r="E44" s="287"/>
      <c r="F44" s="287"/>
      <c r="G44" s="287"/>
      <c r="H44" s="287"/>
    </row>
    <row r="45" spans="1:8">
      <c r="A45" t="s">
        <v>708</v>
      </c>
    </row>
  </sheetData>
  <mergeCells count="2">
    <mergeCell ref="A44:H44"/>
    <mergeCell ref="H1:I1"/>
  </mergeCells>
  <hyperlinks>
    <hyperlink ref="H1:I1" location="Index!A1" display="Regresar al Índice" xr:uid="{00000000-0004-0000-7500-000000000000}"/>
  </hyperlinks>
  <pageMargins left="0.7" right="0.7" top="0.75" bottom="0.75" header="0.3" footer="0.3"/>
  <pageSetup paperSize="9" orientation="portrait" horizontalDpi="300" verticalDpi="0" copies="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8"/>
  <dimension ref="A1:Q46"/>
  <sheetViews>
    <sheetView workbookViewId="0">
      <selection activeCell="B125" sqref="B125"/>
    </sheetView>
  </sheetViews>
  <sheetFormatPr baseColWidth="10" defaultColWidth="11.44140625" defaultRowHeight="13.2"/>
  <cols>
    <col min="1" max="1" width="5.6640625" customWidth="1"/>
    <col min="2" max="2" width="8.109375" customWidth="1"/>
  </cols>
  <sheetData>
    <row r="1" spans="1:10" ht="14.4">
      <c r="A1" t="s">
        <v>1469</v>
      </c>
      <c r="H1" s="274" t="s">
        <v>126</v>
      </c>
      <c r="I1" s="274"/>
    </row>
    <row r="2" spans="1:10">
      <c r="A2" t="s">
        <v>570</v>
      </c>
    </row>
    <row r="10" spans="1:10">
      <c r="A10" s="237" t="s">
        <v>577</v>
      </c>
      <c r="B10" s="237" t="s">
        <v>578</v>
      </c>
      <c r="C10" s="237" t="s">
        <v>117</v>
      </c>
      <c r="D10" s="237" t="s">
        <v>95</v>
      </c>
      <c r="E10" s="237"/>
      <c r="F10" s="237"/>
      <c r="G10" s="237"/>
      <c r="H10" s="237"/>
      <c r="I10" s="237"/>
      <c r="J10" s="237"/>
    </row>
    <row r="11" spans="1:10" ht="15" customHeight="1">
      <c r="A11" s="287">
        <v>2017</v>
      </c>
      <c r="B11" s="237" t="s">
        <v>128</v>
      </c>
      <c r="C11" s="237">
        <v>36924</v>
      </c>
      <c r="D11" s="237">
        <v>7186</v>
      </c>
      <c r="E11" s="237"/>
      <c r="F11" s="237"/>
      <c r="G11" s="237"/>
      <c r="H11" s="237"/>
      <c r="I11" s="237"/>
      <c r="J11" s="237"/>
    </row>
    <row r="12" spans="1:10" ht="15" customHeight="1">
      <c r="A12" s="287"/>
      <c r="B12" s="237" t="s">
        <v>129</v>
      </c>
      <c r="C12" s="237">
        <v>31745</v>
      </c>
      <c r="D12" s="237">
        <v>5512</v>
      </c>
      <c r="E12" s="237"/>
      <c r="F12" s="237"/>
      <c r="G12" s="237"/>
      <c r="H12" s="237"/>
      <c r="I12" s="237"/>
      <c r="J12" s="237"/>
    </row>
    <row r="13" spans="1:10" ht="15" customHeight="1">
      <c r="A13" s="287"/>
      <c r="B13" s="237" t="s">
        <v>130</v>
      </c>
      <c r="C13" s="237">
        <v>34872</v>
      </c>
      <c r="D13" s="237">
        <v>6676</v>
      </c>
      <c r="E13" s="237"/>
      <c r="F13" s="237"/>
      <c r="G13" s="237"/>
      <c r="H13" s="237"/>
      <c r="I13" s="237"/>
      <c r="J13" s="237"/>
    </row>
    <row r="14" spans="1:10" ht="15" customHeight="1">
      <c r="A14" s="287"/>
      <c r="B14" s="237" t="s">
        <v>131</v>
      </c>
      <c r="C14" s="237">
        <v>32604</v>
      </c>
      <c r="D14" s="237">
        <v>6032</v>
      </c>
      <c r="E14" s="237"/>
      <c r="F14" s="237"/>
      <c r="G14" s="237"/>
      <c r="H14" s="237"/>
      <c r="I14" s="237"/>
      <c r="J14" s="237"/>
    </row>
    <row r="15" spans="1:10" ht="15" customHeight="1">
      <c r="A15" s="287"/>
      <c r="B15" s="237" t="s">
        <v>132</v>
      </c>
      <c r="C15" s="237">
        <v>37241</v>
      </c>
      <c r="D15" s="237">
        <v>7201</v>
      </c>
      <c r="E15" s="237"/>
      <c r="F15" s="237"/>
      <c r="G15" s="237"/>
      <c r="H15" s="237"/>
      <c r="I15" s="237"/>
      <c r="J15" s="237"/>
    </row>
    <row r="16" spans="1:10" ht="15" customHeight="1">
      <c r="A16" s="287"/>
      <c r="B16" s="237" t="s">
        <v>133</v>
      </c>
      <c r="C16" s="237">
        <v>36505</v>
      </c>
      <c r="D16" s="237">
        <v>6696</v>
      </c>
      <c r="E16" s="237"/>
      <c r="F16" s="237"/>
      <c r="G16" s="237"/>
      <c r="H16" s="237"/>
      <c r="I16" s="237"/>
      <c r="J16" s="237"/>
    </row>
    <row r="17" spans="1:17" ht="15" customHeight="1">
      <c r="A17" s="287"/>
      <c r="B17" s="237" t="s">
        <v>134</v>
      </c>
      <c r="C17" s="237">
        <v>36533</v>
      </c>
      <c r="D17" s="237">
        <v>6514</v>
      </c>
      <c r="E17" s="237"/>
      <c r="F17" s="237"/>
      <c r="G17" s="237"/>
      <c r="H17" s="237"/>
      <c r="I17" s="237"/>
      <c r="J17" s="237"/>
    </row>
    <row r="18" spans="1:17" ht="15" customHeight="1">
      <c r="A18" s="287"/>
      <c r="B18" s="237" t="s">
        <v>135</v>
      </c>
      <c r="C18" s="237">
        <v>36201</v>
      </c>
      <c r="D18" s="237">
        <v>6514</v>
      </c>
      <c r="E18" s="237"/>
      <c r="F18" s="237"/>
      <c r="G18" s="237"/>
      <c r="H18" s="237"/>
      <c r="I18" s="237"/>
      <c r="J18" s="237"/>
    </row>
    <row r="19" spans="1:17" ht="15" customHeight="1">
      <c r="A19" s="287"/>
      <c r="B19" s="237" t="s">
        <v>136</v>
      </c>
      <c r="C19" s="237">
        <v>35318</v>
      </c>
      <c r="D19" s="237">
        <v>6800</v>
      </c>
      <c r="E19" s="237"/>
      <c r="F19" s="237"/>
      <c r="G19" s="237"/>
      <c r="H19" s="237"/>
      <c r="I19" s="237"/>
      <c r="J19" s="237"/>
    </row>
    <row r="20" spans="1:17" ht="15" customHeight="1">
      <c r="A20" s="287"/>
      <c r="B20" s="237" t="s">
        <v>137</v>
      </c>
      <c r="C20" s="237">
        <v>36490</v>
      </c>
      <c r="D20" s="237">
        <v>7226</v>
      </c>
      <c r="E20" s="237"/>
      <c r="F20" s="237"/>
      <c r="G20" s="237"/>
      <c r="H20" s="237"/>
      <c r="I20" s="237"/>
      <c r="J20" s="237"/>
    </row>
    <row r="21" spans="1:17" ht="15" customHeight="1">
      <c r="A21" s="287"/>
      <c r="B21" s="237" t="s">
        <v>138</v>
      </c>
      <c r="C21" s="237">
        <v>35770</v>
      </c>
      <c r="D21" s="237">
        <v>7297</v>
      </c>
      <c r="E21" s="237"/>
      <c r="F21" s="237"/>
      <c r="G21" s="237"/>
      <c r="H21" s="237"/>
      <c r="I21" s="237"/>
      <c r="J21" s="237"/>
    </row>
    <row r="22" spans="1:17" ht="15" customHeight="1">
      <c r="A22" s="287"/>
      <c r="B22" s="237" t="s">
        <v>139</v>
      </c>
      <c r="C22" s="237">
        <v>41188</v>
      </c>
      <c r="D22" s="237">
        <v>8283</v>
      </c>
      <c r="E22" s="237"/>
      <c r="F22" s="237"/>
      <c r="G22" s="237"/>
      <c r="H22" s="237"/>
      <c r="I22" s="237" t="s">
        <v>117</v>
      </c>
      <c r="J22" s="237" t="s">
        <v>95</v>
      </c>
    </row>
    <row r="23" spans="1:17">
      <c r="A23" s="287">
        <v>2018</v>
      </c>
      <c r="B23" s="237" t="s">
        <v>128</v>
      </c>
      <c r="C23" s="237">
        <v>38418</v>
      </c>
      <c r="D23" s="237">
        <v>7433</v>
      </c>
      <c r="E23" s="237"/>
      <c r="F23" s="237"/>
      <c r="G23" s="237" t="s">
        <v>579</v>
      </c>
      <c r="H23" s="237" t="s">
        <v>128</v>
      </c>
      <c r="I23" s="33">
        <v>4.046148846278852E-2</v>
      </c>
      <c r="J23" s="33">
        <v>3.43723907598108E-2</v>
      </c>
    </row>
    <row r="24" spans="1:17" ht="15" customHeight="1">
      <c r="A24" s="287"/>
      <c r="B24" s="237" t="s">
        <v>129</v>
      </c>
      <c r="C24" s="237">
        <v>33440</v>
      </c>
      <c r="D24" s="237">
        <v>6417</v>
      </c>
      <c r="E24" s="237"/>
      <c r="F24" s="237"/>
      <c r="G24" s="237"/>
      <c r="H24" s="237" t="s">
        <v>129</v>
      </c>
      <c r="I24" s="33">
        <v>5.3394235312647753E-2</v>
      </c>
      <c r="J24" s="33">
        <v>0.16418722786647311</v>
      </c>
    </row>
    <row r="25" spans="1:17" ht="15" customHeight="1">
      <c r="A25" s="287"/>
      <c r="B25" s="237" t="s">
        <v>130</v>
      </c>
      <c r="C25" s="237">
        <v>33956</v>
      </c>
      <c r="D25" s="237">
        <v>6272</v>
      </c>
      <c r="E25" s="237"/>
      <c r="F25" s="237"/>
      <c r="G25" s="237"/>
      <c r="H25" s="237" t="s">
        <v>130</v>
      </c>
      <c r="I25" s="33">
        <v>-2.6267492544161497E-2</v>
      </c>
      <c r="J25" s="33">
        <v>-6.0515278609946099E-2</v>
      </c>
    </row>
    <row r="26" spans="1:17" ht="15" customHeight="1">
      <c r="A26" s="287"/>
      <c r="B26" s="237" t="s">
        <v>131</v>
      </c>
      <c r="C26" s="237">
        <v>38396</v>
      </c>
      <c r="D26" s="237">
        <v>8159</v>
      </c>
      <c r="E26" s="237"/>
      <c r="F26" s="237"/>
      <c r="G26" s="8"/>
      <c r="H26" s="237" t="s">
        <v>131</v>
      </c>
      <c r="I26" s="33">
        <v>0.17764691448901981</v>
      </c>
      <c r="J26" s="33">
        <v>0.35261936339522548</v>
      </c>
      <c r="L26" s="8"/>
      <c r="M26" s="8"/>
      <c r="N26" s="8"/>
      <c r="O26" s="8"/>
      <c r="P26" s="8"/>
      <c r="Q26" s="8"/>
    </row>
    <row r="27" spans="1:17" ht="15" customHeight="1">
      <c r="A27" s="287"/>
      <c r="B27" s="237" t="s">
        <v>132</v>
      </c>
      <c r="C27" s="237">
        <v>38533</v>
      </c>
      <c r="D27" s="237">
        <v>7817</v>
      </c>
      <c r="E27" s="237"/>
      <c r="F27" s="237"/>
      <c r="G27" s="8"/>
      <c r="H27" s="237" t="s">
        <v>132</v>
      </c>
      <c r="I27" s="33">
        <v>3.4692945946671605E-2</v>
      </c>
      <c r="J27" s="33">
        <v>8.5543674489654276E-2</v>
      </c>
      <c r="L27" s="8"/>
      <c r="M27" s="8"/>
      <c r="N27" s="8"/>
      <c r="O27" s="8"/>
      <c r="P27" s="8"/>
      <c r="Q27" s="8"/>
    </row>
    <row r="28" spans="1:17" ht="15" customHeight="1">
      <c r="A28" s="287"/>
      <c r="B28" s="237" t="s">
        <v>133</v>
      </c>
      <c r="C28" s="237">
        <v>38929</v>
      </c>
      <c r="D28" s="237">
        <v>8142</v>
      </c>
      <c r="E28" s="237"/>
      <c r="F28" s="237"/>
      <c r="G28" s="8"/>
      <c r="H28" s="237" t="s">
        <v>133</v>
      </c>
      <c r="I28" s="33">
        <v>6.6401862758526331E-2</v>
      </c>
      <c r="J28" s="33">
        <v>0.21594982078853042</v>
      </c>
      <c r="L28" s="8"/>
      <c r="M28" s="8"/>
      <c r="N28" s="8"/>
      <c r="O28" s="8"/>
      <c r="P28" s="8"/>
      <c r="Q28" s="8"/>
    </row>
    <row r="29" spans="1:17" ht="15" customHeight="1">
      <c r="A29" s="287"/>
      <c r="B29" s="237" t="s">
        <v>134</v>
      </c>
      <c r="C29" s="237">
        <v>38352</v>
      </c>
      <c r="D29" s="237">
        <v>7468</v>
      </c>
      <c r="E29" s="237"/>
      <c r="F29" s="237"/>
      <c r="G29" s="237"/>
      <c r="H29" s="237" t="s">
        <v>134</v>
      </c>
      <c r="I29" s="33">
        <v>4.9790600279199682E-2</v>
      </c>
      <c r="J29" s="33">
        <v>0.14645379183297513</v>
      </c>
    </row>
    <row r="30" spans="1:17" ht="15" customHeight="1">
      <c r="A30" s="287"/>
      <c r="B30" s="237" t="s">
        <v>135</v>
      </c>
      <c r="C30" s="237">
        <v>39496</v>
      </c>
      <c r="D30" s="237">
        <v>8133</v>
      </c>
      <c r="E30" s="237"/>
      <c r="F30" s="237"/>
      <c r="G30" s="237"/>
      <c r="H30" s="237" t="s">
        <v>135</v>
      </c>
      <c r="I30" s="33">
        <v>9.1019585094334499E-2</v>
      </c>
      <c r="J30" s="33">
        <v>0.24854160270187298</v>
      </c>
    </row>
    <row r="31" spans="1:17" ht="15" customHeight="1">
      <c r="A31" s="287"/>
      <c r="B31" s="237" t="s">
        <v>136</v>
      </c>
      <c r="C31" s="237">
        <v>36562</v>
      </c>
      <c r="D31" s="237">
        <v>7964</v>
      </c>
      <c r="E31" s="237"/>
      <c r="F31" s="237"/>
      <c r="G31" s="237"/>
      <c r="H31" s="237" t="s">
        <v>136</v>
      </c>
      <c r="I31" s="33">
        <v>3.5222832549974603E-2</v>
      </c>
      <c r="J31" s="33">
        <v>0.17117647058823526</v>
      </c>
    </row>
    <row r="32" spans="1:17" ht="15" customHeight="1">
      <c r="A32" s="287"/>
      <c r="B32" s="237" t="s">
        <v>137</v>
      </c>
      <c r="C32" s="237">
        <v>41641</v>
      </c>
      <c r="D32" s="237">
        <v>8764</v>
      </c>
      <c r="E32" s="237"/>
      <c r="F32" s="237"/>
      <c r="G32" s="237"/>
      <c r="H32" s="237" t="s">
        <v>137</v>
      </c>
      <c r="I32" s="33">
        <v>0.14116196218141952</v>
      </c>
      <c r="J32" s="33">
        <v>0.21284251314696934</v>
      </c>
    </row>
    <row r="33" spans="1:10" ht="15" customHeight="1">
      <c r="A33" s="287"/>
      <c r="B33" s="237" t="s">
        <v>138</v>
      </c>
      <c r="C33" s="237">
        <v>39689</v>
      </c>
      <c r="D33" s="237">
        <v>7779</v>
      </c>
      <c r="E33" s="237"/>
      <c r="F33" s="237"/>
      <c r="G33" s="237"/>
      <c r="H33" s="237" t="s">
        <v>138</v>
      </c>
      <c r="I33" s="33">
        <v>0.10956108470785564</v>
      </c>
      <c r="J33" s="33">
        <v>6.6054542962861396E-2</v>
      </c>
    </row>
    <row r="34" spans="1:10">
      <c r="A34" s="287"/>
      <c r="B34" s="237" t="s">
        <v>139</v>
      </c>
      <c r="C34" s="237">
        <v>45877</v>
      </c>
      <c r="D34" s="237">
        <v>9822</v>
      </c>
      <c r="E34" s="237"/>
      <c r="F34" s="237"/>
      <c r="G34" s="237"/>
      <c r="H34" s="237" t="s">
        <v>139</v>
      </c>
      <c r="I34" s="33">
        <v>0.11384383801107112</v>
      </c>
      <c r="J34" s="33">
        <v>0.1858022455632018</v>
      </c>
    </row>
    <row r="35" spans="1:10">
      <c r="A35" s="287">
        <v>2019</v>
      </c>
      <c r="B35" s="237" t="s">
        <v>128</v>
      </c>
      <c r="C35" s="237">
        <v>41099</v>
      </c>
      <c r="D35" s="237">
        <v>8758</v>
      </c>
      <c r="E35" s="237"/>
      <c r="F35" s="237"/>
      <c r="G35" s="237" t="s">
        <v>580</v>
      </c>
      <c r="H35" s="237" t="s">
        <v>128</v>
      </c>
      <c r="I35" s="33">
        <v>6.9784996616169437E-2</v>
      </c>
      <c r="J35" s="33">
        <v>0.17825911475850931</v>
      </c>
    </row>
    <row r="36" spans="1:10">
      <c r="A36" s="287"/>
      <c r="B36" s="237" t="s">
        <v>129</v>
      </c>
      <c r="C36" s="237">
        <v>36714</v>
      </c>
      <c r="D36" s="237">
        <v>7510</v>
      </c>
      <c r="E36" s="237"/>
      <c r="F36" s="237"/>
      <c r="G36" s="237"/>
      <c r="H36" s="237" t="s">
        <v>129</v>
      </c>
      <c r="I36" s="33">
        <v>9.7906698564593331E-2</v>
      </c>
      <c r="J36" s="33">
        <v>0.17032881408757983</v>
      </c>
    </row>
    <row r="37" spans="1:10">
      <c r="A37" s="287"/>
      <c r="B37" s="237" t="s">
        <v>130</v>
      </c>
      <c r="C37" s="237">
        <v>38021</v>
      </c>
      <c r="D37" s="237">
        <v>7546</v>
      </c>
      <c r="E37" s="237"/>
      <c r="F37" s="237"/>
      <c r="G37" s="237"/>
      <c r="H37" s="237" t="s">
        <v>130</v>
      </c>
      <c r="I37" s="33">
        <v>0.1197137472022618</v>
      </c>
      <c r="J37" s="33">
        <v>0.203125</v>
      </c>
    </row>
    <row r="38" spans="1:10">
      <c r="A38" s="287"/>
      <c r="B38" s="237" t="s">
        <v>131</v>
      </c>
      <c r="C38" s="237">
        <v>38153</v>
      </c>
      <c r="D38" s="237">
        <v>7679</v>
      </c>
      <c r="E38" s="237"/>
      <c r="F38" s="237"/>
      <c r="G38" s="237"/>
      <c r="H38" s="237" t="s">
        <v>131</v>
      </c>
      <c r="I38" s="33">
        <v>-6.3287842483592538E-3</v>
      </c>
      <c r="J38" s="33">
        <v>-5.8830739061159432E-2</v>
      </c>
    </row>
    <row r="39" spans="1:10">
      <c r="A39" s="287"/>
      <c r="B39" s="237" t="s">
        <v>132</v>
      </c>
      <c r="C39" s="237">
        <v>42026</v>
      </c>
      <c r="D39" s="237">
        <v>8933</v>
      </c>
      <c r="E39" s="237"/>
      <c r="F39" s="237"/>
      <c r="G39" s="237"/>
      <c r="H39" s="237" t="s">
        <v>132</v>
      </c>
      <c r="I39" s="33">
        <v>9.0649573093192881E-2</v>
      </c>
      <c r="J39" s="33">
        <v>0.14276576691825515</v>
      </c>
    </row>
    <row r="40" spans="1:10">
      <c r="A40" s="287"/>
      <c r="B40" s="237" t="s">
        <v>133</v>
      </c>
      <c r="C40" s="237">
        <v>40711</v>
      </c>
      <c r="D40" s="237">
        <v>8930</v>
      </c>
      <c r="E40" s="237"/>
      <c r="F40" s="237"/>
      <c r="G40" s="237"/>
      <c r="H40" s="237" t="s">
        <v>133</v>
      </c>
      <c r="I40" s="33">
        <v>4.5775642836959562E-2</v>
      </c>
      <c r="J40" s="33">
        <v>9.6782117415868285E-2</v>
      </c>
    </row>
    <row r="41" spans="1:10">
      <c r="A41" s="287"/>
      <c r="B41" s="237" t="s">
        <v>134</v>
      </c>
      <c r="C41" s="237">
        <v>42764</v>
      </c>
      <c r="D41" s="237">
        <v>8913</v>
      </c>
      <c r="E41" s="237"/>
      <c r="F41" s="237"/>
      <c r="G41" s="237"/>
      <c r="H41" s="237" t="s">
        <v>134</v>
      </c>
      <c r="I41" s="33">
        <v>0.11503963287442631</v>
      </c>
      <c r="J41" s="33">
        <v>0.19349223352972689</v>
      </c>
    </row>
    <row r="42" spans="1:10">
      <c r="A42" s="287"/>
      <c r="B42" s="237" t="s">
        <v>135</v>
      </c>
      <c r="C42" s="237">
        <v>42078</v>
      </c>
      <c r="D42" s="237">
        <v>9183</v>
      </c>
      <c r="E42" s="237"/>
      <c r="F42" s="237"/>
      <c r="G42" s="237"/>
      <c r="H42" s="237" t="s">
        <v>135</v>
      </c>
      <c r="I42" s="33">
        <v>6.5373708729997926E-2</v>
      </c>
      <c r="J42" s="33">
        <v>0.12910365178900784</v>
      </c>
    </row>
    <row r="43" spans="1:10">
      <c r="A43" s="287"/>
      <c r="B43" s="237" t="s">
        <v>136</v>
      </c>
      <c r="C43" s="237">
        <v>38990</v>
      </c>
      <c r="D43" s="237">
        <v>8370</v>
      </c>
      <c r="E43" s="237"/>
      <c r="F43" s="237"/>
      <c r="G43" s="237"/>
      <c r="H43" s="237" t="s">
        <v>136</v>
      </c>
      <c r="I43" s="33">
        <v>6.6407745746950297E-2</v>
      </c>
      <c r="J43" s="33">
        <v>5.097940733299855E-2</v>
      </c>
    </row>
    <row r="44" spans="1:10">
      <c r="A44" s="287"/>
      <c r="B44" s="237" t="s">
        <v>137</v>
      </c>
      <c r="C44" s="237">
        <v>41416</v>
      </c>
      <c r="D44" s="237">
        <v>8821</v>
      </c>
      <c r="E44" s="237"/>
      <c r="F44" s="237"/>
      <c r="G44" s="237"/>
      <c r="H44" s="237" t="s">
        <v>137</v>
      </c>
      <c r="I44" s="33">
        <v>-5.4033284503254286E-3</v>
      </c>
      <c r="J44" s="33">
        <v>6.5038795070744282E-3</v>
      </c>
    </row>
    <row r="45" spans="1:10">
      <c r="A45" s="287"/>
      <c r="B45" s="237" t="s">
        <v>138</v>
      </c>
      <c r="C45" s="237">
        <v>41154</v>
      </c>
      <c r="D45" s="237">
        <v>8883</v>
      </c>
      <c r="E45" s="237"/>
      <c r="F45" s="237"/>
      <c r="G45" s="237"/>
      <c r="H45" s="237" t="s">
        <v>138</v>
      </c>
      <c r="I45" s="33">
        <v>3.6911990727909405E-2</v>
      </c>
      <c r="J45" s="33">
        <v>0.14192055534130343</v>
      </c>
    </row>
    <row r="46" spans="1:10">
      <c r="A46" s="287"/>
      <c r="B46" s="237" t="s">
        <v>139</v>
      </c>
      <c r="C46">
        <v>47399</v>
      </c>
      <c r="D46">
        <v>9759</v>
      </c>
      <c r="E46" s="237"/>
      <c r="F46" s="237"/>
      <c r="G46" s="237"/>
      <c r="H46" s="237" t="s">
        <v>139</v>
      </c>
      <c r="I46" s="33">
        <v>3.3175665366087514E-2</v>
      </c>
      <c r="J46" s="33">
        <v>-6.4141722663408895E-3</v>
      </c>
    </row>
  </sheetData>
  <mergeCells count="4">
    <mergeCell ref="A35:A46"/>
    <mergeCell ref="H1:I1"/>
    <mergeCell ref="A11:A22"/>
    <mergeCell ref="A23:A34"/>
  </mergeCells>
  <hyperlinks>
    <hyperlink ref="H1:I1" location="Index!A1" display="Regresar al Índice" xr:uid="{00000000-0004-0000-7600-000000000000}"/>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1"/>
  <dimension ref="A1:J47"/>
  <sheetViews>
    <sheetView workbookViewId="0">
      <selection activeCell="B125" sqref="B125"/>
    </sheetView>
  </sheetViews>
  <sheetFormatPr baseColWidth="10" defaultColWidth="11.44140625" defaultRowHeight="13.2"/>
  <cols>
    <col min="1" max="1" width="5.6640625" customWidth="1"/>
    <col min="2" max="2" width="8.109375" customWidth="1"/>
  </cols>
  <sheetData>
    <row r="1" spans="1:9" ht="14.4">
      <c r="A1" t="s">
        <v>1470</v>
      </c>
      <c r="H1" s="274" t="s">
        <v>126</v>
      </c>
      <c r="I1" s="274"/>
    </row>
    <row r="2" spans="1:9">
      <c r="A2" t="s">
        <v>570</v>
      </c>
    </row>
    <row r="11" spans="1:9">
      <c r="A11" t="s">
        <v>577</v>
      </c>
      <c r="B11" t="s">
        <v>578</v>
      </c>
      <c r="C11" t="s">
        <v>117</v>
      </c>
      <c r="D11" t="s">
        <v>95</v>
      </c>
    </row>
    <row r="12" spans="1:9" ht="15" customHeight="1">
      <c r="A12" s="287">
        <v>2017</v>
      </c>
      <c r="B12" t="s">
        <v>128</v>
      </c>
      <c r="C12">
        <v>77</v>
      </c>
      <c r="D12">
        <v>13</v>
      </c>
    </row>
    <row r="13" spans="1:9" ht="15" customHeight="1">
      <c r="A13" s="287"/>
      <c r="B13" t="s">
        <v>129</v>
      </c>
      <c r="C13">
        <v>74</v>
      </c>
      <c r="D13">
        <v>13</v>
      </c>
    </row>
    <row r="14" spans="1:9" ht="15" customHeight="1">
      <c r="A14" s="287"/>
      <c r="B14" t="s">
        <v>130</v>
      </c>
      <c r="C14">
        <v>74</v>
      </c>
      <c r="D14">
        <v>10</v>
      </c>
    </row>
    <row r="15" spans="1:9" ht="15" customHeight="1">
      <c r="A15" s="287"/>
      <c r="B15" t="s">
        <v>131</v>
      </c>
      <c r="C15">
        <v>68</v>
      </c>
      <c r="D15">
        <v>10</v>
      </c>
    </row>
    <row r="16" spans="1:9" ht="15" customHeight="1">
      <c r="A16" s="287"/>
      <c r="B16" t="s">
        <v>132</v>
      </c>
      <c r="C16">
        <v>74</v>
      </c>
      <c r="D16">
        <v>11</v>
      </c>
    </row>
    <row r="17" spans="1:10" ht="15" customHeight="1">
      <c r="A17" s="287"/>
      <c r="B17" t="s">
        <v>133</v>
      </c>
      <c r="C17">
        <v>77</v>
      </c>
      <c r="D17">
        <v>13</v>
      </c>
    </row>
    <row r="18" spans="1:10" ht="15" customHeight="1">
      <c r="A18" s="287"/>
      <c r="B18" t="s">
        <v>134</v>
      </c>
      <c r="C18">
        <v>75</v>
      </c>
      <c r="D18">
        <v>15</v>
      </c>
    </row>
    <row r="19" spans="1:10" ht="15" customHeight="1">
      <c r="A19" s="287"/>
      <c r="B19" t="s">
        <v>135</v>
      </c>
      <c r="C19">
        <v>76</v>
      </c>
      <c r="D19">
        <v>16</v>
      </c>
    </row>
    <row r="20" spans="1:10" ht="15" customHeight="1">
      <c r="A20" s="287"/>
      <c r="B20" t="s">
        <v>136</v>
      </c>
      <c r="C20">
        <v>69</v>
      </c>
      <c r="D20">
        <v>12</v>
      </c>
    </row>
    <row r="21" spans="1:10" ht="15" customHeight="1">
      <c r="A21" s="287"/>
      <c r="B21" t="s">
        <v>137</v>
      </c>
      <c r="C21">
        <v>70</v>
      </c>
      <c r="D21">
        <v>13</v>
      </c>
    </row>
    <row r="22" spans="1:10" ht="15" customHeight="1">
      <c r="A22" s="287"/>
      <c r="B22" t="s">
        <v>138</v>
      </c>
      <c r="C22">
        <v>75</v>
      </c>
      <c r="D22">
        <v>12</v>
      </c>
    </row>
    <row r="23" spans="1:10" ht="15" customHeight="1">
      <c r="A23" s="287"/>
      <c r="B23" t="s">
        <v>139</v>
      </c>
      <c r="C23">
        <v>110</v>
      </c>
      <c r="D23">
        <v>20</v>
      </c>
      <c r="I23" t="s">
        <v>117</v>
      </c>
      <c r="J23" t="s">
        <v>95</v>
      </c>
    </row>
    <row r="24" spans="1:10">
      <c r="A24" s="287">
        <v>2018</v>
      </c>
      <c r="B24" t="s">
        <v>128</v>
      </c>
      <c r="C24">
        <v>66</v>
      </c>
      <c r="D24">
        <v>14</v>
      </c>
      <c r="G24" s="287" t="s">
        <v>579</v>
      </c>
      <c r="H24" t="s">
        <v>128</v>
      </c>
      <c r="I24" s="33">
        <f t="shared" ref="I24:J39" si="0">C24/C12-1</f>
        <v>-0.1428571428571429</v>
      </c>
      <c r="J24" s="33">
        <f t="shared" si="0"/>
        <v>7.6923076923076872E-2</v>
      </c>
    </row>
    <row r="25" spans="1:10" ht="15" customHeight="1">
      <c r="A25" s="287"/>
      <c r="B25" t="s">
        <v>129</v>
      </c>
      <c r="C25">
        <v>50</v>
      </c>
      <c r="D25">
        <v>11</v>
      </c>
      <c r="G25" s="287"/>
      <c r="H25" t="s">
        <v>129</v>
      </c>
      <c r="I25" s="33">
        <f t="shared" si="0"/>
        <v>-0.32432432432432434</v>
      </c>
      <c r="J25" s="33">
        <f t="shared" si="0"/>
        <v>-0.15384615384615385</v>
      </c>
    </row>
    <row r="26" spans="1:10" ht="15" customHeight="1">
      <c r="A26" s="287"/>
      <c r="B26" t="s">
        <v>130</v>
      </c>
      <c r="C26">
        <v>59</v>
      </c>
      <c r="D26">
        <v>13</v>
      </c>
      <c r="G26" s="287"/>
      <c r="H26" t="s">
        <v>130</v>
      </c>
      <c r="I26" s="33">
        <f t="shared" si="0"/>
        <v>-0.20270270270270274</v>
      </c>
      <c r="J26" s="33">
        <f t="shared" si="0"/>
        <v>0.30000000000000004</v>
      </c>
    </row>
    <row r="27" spans="1:10" ht="15" customHeight="1">
      <c r="A27" s="287"/>
      <c r="B27" t="s">
        <v>131</v>
      </c>
      <c r="C27">
        <v>57</v>
      </c>
      <c r="D27">
        <v>14</v>
      </c>
      <c r="G27" s="287"/>
      <c r="H27" t="s">
        <v>131</v>
      </c>
      <c r="I27" s="33">
        <f t="shared" si="0"/>
        <v>-0.16176470588235292</v>
      </c>
      <c r="J27" s="33">
        <f t="shared" si="0"/>
        <v>0.39999999999999991</v>
      </c>
    </row>
    <row r="28" spans="1:10" ht="15" customHeight="1">
      <c r="A28" s="287"/>
      <c r="B28" t="s">
        <v>132</v>
      </c>
      <c r="C28">
        <v>64</v>
      </c>
      <c r="D28">
        <v>15</v>
      </c>
      <c r="G28" s="287"/>
      <c r="H28" t="s">
        <v>132</v>
      </c>
      <c r="I28" s="33">
        <f t="shared" si="0"/>
        <v>-0.13513513513513509</v>
      </c>
      <c r="J28" s="33">
        <f t="shared" si="0"/>
        <v>0.36363636363636354</v>
      </c>
    </row>
    <row r="29" spans="1:10" ht="15" customHeight="1">
      <c r="A29" s="287"/>
      <c r="B29" t="s">
        <v>133</v>
      </c>
      <c r="C29">
        <v>63</v>
      </c>
      <c r="D29">
        <v>13</v>
      </c>
      <c r="G29" s="287"/>
      <c r="H29" t="s">
        <v>133</v>
      </c>
      <c r="I29" s="33">
        <f t="shared" si="0"/>
        <v>-0.18181818181818177</v>
      </c>
      <c r="J29" s="33">
        <f t="shared" si="0"/>
        <v>0</v>
      </c>
    </row>
    <row r="30" spans="1:10" ht="15" customHeight="1">
      <c r="A30" s="287"/>
      <c r="B30" t="s">
        <v>134</v>
      </c>
      <c r="C30">
        <v>59</v>
      </c>
      <c r="D30">
        <v>9</v>
      </c>
      <c r="G30" s="287"/>
      <c r="H30" t="s">
        <v>134</v>
      </c>
      <c r="I30" s="33">
        <f t="shared" si="0"/>
        <v>-0.21333333333333337</v>
      </c>
      <c r="J30" s="33">
        <f t="shared" si="0"/>
        <v>-0.4</v>
      </c>
    </row>
    <row r="31" spans="1:10" ht="15" customHeight="1">
      <c r="A31" s="287"/>
      <c r="B31" t="s">
        <v>135</v>
      </c>
      <c r="C31">
        <v>53</v>
      </c>
      <c r="D31">
        <v>9</v>
      </c>
      <c r="G31" s="287"/>
      <c r="H31" t="s">
        <v>135</v>
      </c>
      <c r="I31" s="33">
        <f t="shared" si="0"/>
        <v>-0.30263157894736847</v>
      </c>
      <c r="J31" s="33">
        <f t="shared" si="0"/>
        <v>-0.4375</v>
      </c>
    </row>
    <row r="32" spans="1:10" ht="15" customHeight="1">
      <c r="A32" s="287"/>
      <c r="B32" t="s">
        <v>136</v>
      </c>
      <c r="C32">
        <v>52</v>
      </c>
      <c r="D32">
        <v>8</v>
      </c>
      <c r="G32" s="287"/>
      <c r="H32" t="s">
        <v>136</v>
      </c>
      <c r="I32" s="33">
        <f t="shared" si="0"/>
        <v>-0.24637681159420288</v>
      </c>
      <c r="J32" s="33">
        <f t="shared" si="0"/>
        <v>-0.33333333333333337</v>
      </c>
    </row>
    <row r="33" spans="1:10" ht="15" customHeight="1">
      <c r="A33" s="287"/>
      <c r="B33" t="s">
        <v>137</v>
      </c>
      <c r="C33">
        <v>62</v>
      </c>
      <c r="D33">
        <v>9</v>
      </c>
      <c r="G33" s="287"/>
      <c r="H33" t="s">
        <v>137</v>
      </c>
      <c r="I33" s="33">
        <f t="shared" si="0"/>
        <v>-0.11428571428571432</v>
      </c>
      <c r="J33" s="33">
        <f t="shared" si="0"/>
        <v>-0.30769230769230771</v>
      </c>
    </row>
    <row r="34" spans="1:10" ht="15" customHeight="1">
      <c r="A34" s="287"/>
      <c r="B34" t="s">
        <v>138</v>
      </c>
      <c r="C34">
        <v>64</v>
      </c>
      <c r="D34">
        <v>10</v>
      </c>
      <c r="G34" s="287"/>
      <c r="H34" t="s">
        <v>138</v>
      </c>
      <c r="I34" s="33">
        <f t="shared" si="0"/>
        <v>-0.14666666666666661</v>
      </c>
      <c r="J34" s="33">
        <f t="shared" si="0"/>
        <v>-0.16666666666666663</v>
      </c>
    </row>
    <row r="35" spans="1:10">
      <c r="A35" s="287"/>
      <c r="B35" t="s">
        <v>139</v>
      </c>
      <c r="C35">
        <v>99</v>
      </c>
      <c r="D35">
        <v>18</v>
      </c>
      <c r="G35" s="287"/>
      <c r="H35" t="s">
        <v>139</v>
      </c>
      <c r="I35" s="33">
        <f t="shared" si="0"/>
        <v>-9.9999999999999978E-2</v>
      </c>
      <c r="J35" s="33">
        <f t="shared" si="0"/>
        <v>-9.9999999999999978E-2</v>
      </c>
    </row>
    <row r="36" spans="1:10">
      <c r="A36" s="287">
        <v>2019</v>
      </c>
      <c r="B36" t="s">
        <v>128</v>
      </c>
      <c r="C36">
        <v>63</v>
      </c>
      <c r="D36">
        <v>12</v>
      </c>
      <c r="G36" s="287" t="s">
        <v>581</v>
      </c>
      <c r="H36" t="s">
        <v>128</v>
      </c>
      <c r="I36" s="33">
        <f t="shared" si="0"/>
        <v>-4.5454545454545414E-2</v>
      </c>
      <c r="J36" s="33">
        <f t="shared" si="0"/>
        <v>-0.1428571428571429</v>
      </c>
    </row>
    <row r="37" spans="1:10">
      <c r="A37" s="287"/>
      <c r="B37" t="s">
        <v>129</v>
      </c>
      <c r="C37">
        <v>59</v>
      </c>
      <c r="D37">
        <v>11</v>
      </c>
      <c r="G37" s="287"/>
      <c r="H37" t="s">
        <v>129</v>
      </c>
      <c r="I37" s="33">
        <f t="shared" si="0"/>
        <v>0.17999999999999994</v>
      </c>
      <c r="J37" s="33">
        <f t="shared" si="0"/>
        <v>0</v>
      </c>
    </row>
    <row r="38" spans="1:10">
      <c r="A38" s="287"/>
      <c r="B38" t="s">
        <v>130</v>
      </c>
      <c r="C38">
        <v>67</v>
      </c>
      <c r="D38">
        <v>8</v>
      </c>
      <c r="G38" s="287"/>
      <c r="H38" t="s">
        <v>130</v>
      </c>
      <c r="I38" s="33">
        <f t="shared" si="0"/>
        <v>0.13559322033898313</v>
      </c>
      <c r="J38" s="33">
        <f t="shared" si="0"/>
        <v>-0.38461538461538458</v>
      </c>
    </row>
    <row r="39" spans="1:10">
      <c r="A39" s="287"/>
      <c r="B39" t="s">
        <v>131</v>
      </c>
      <c r="C39">
        <v>60</v>
      </c>
      <c r="D39">
        <v>8</v>
      </c>
      <c r="G39" s="287"/>
      <c r="H39" t="s">
        <v>131</v>
      </c>
      <c r="I39" s="33">
        <f t="shared" si="0"/>
        <v>5.2631578947368363E-2</v>
      </c>
      <c r="J39" s="33">
        <f t="shared" si="0"/>
        <v>-0.4285714285714286</v>
      </c>
    </row>
    <row r="40" spans="1:10">
      <c r="A40" s="287"/>
      <c r="B40" t="s">
        <v>132</v>
      </c>
      <c r="C40">
        <v>68</v>
      </c>
      <c r="D40">
        <v>11</v>
      </c>
      <c r="G40" s="287"/>
      <c r="H40" t="s">
        <v>132</v>
      </c>
      <c r="I40" s="33">
        <f t="shared" ref="I40:J47" si="1">C40/C28-1</f>
        <v>6.25E-2</v>
      </c>
      <c r="J40" s="33">
        <f t="shared" si="1"/>
        <v>-0.26666666666666672</v>
      </c>
    </row>
    <row r="41" spans="1:10">
      <c r="A41" s="287"/>
      <c r="B41" t="s">
        <v>133</v>
      </c>
      <c r="C41">
        <v>63</v>
      </c>
      <c r="D41">
        <v>9</v>
      </c>
      <c r="G41" s="287"/>
      <c r="H41" t="s">
        <v>133</v>
      </c>
      <c r="I41" s="33">
        <f t="shared" si="1"/>
        <v>0</v>
      </c>
      <c r="J41" s="33">
        <f t="shared" si="1"/>
        <v>-0.30769230769230771</v>
      </c>
    </row>
    <row r="42" spans="1:10">
      <c r="A42" s="287"/>
      <c r="B42" t="s">
        <v>134</v>
      </c>
      <c r="C42">
        <v>59</v>
      </c>
      <c r="D42">
        <v>8</v>
      </c>
      <c r="G42" s="287"/>
      <c r="H42" t="s">
        <v>134</v>
      </c>
      <c r="I42" s="33">
        <f t="shared" si="1"/>
        <v>0</v>
      </c>
      <c r="J42" s="33">
        <f t="shared" si="1"/>
        <v>-0.11111111111111116</v>
      </c>
    </row>
    <row r="43" spans="1:10">
      <c r="A43" s="287"/>
      <c r="B43" t="s">
        <v>135</v>
      </c>
      <c r="C43">
        <v>61</v>
      </c>
      <c r="D43">
        <v>9</v>
      </c>
      <c r="G43" s="287"/>
      <c r="H43" t="s">
        <v>135</v>
      </c>
      <c r="I43" s="33">
        <f t="shared" si="1"/>
        <v>0.15094339622641506</v>
      </c>
      <c r="J43" s="33">
        <f t="shared" si="1"/>
        <v>0</v>
      </c>
    </row>
    <row r="44" spans="1:10">
      <c r="A44" s="287"/>
      <c r="B44" t="s">
        <v>136</v>
      </c>
      <c r="C44">
        <v>55</v>
      </c>
      <c r="D44">
        <v>8</v>
      </c>
      <c r="G44" s="287"/>
      <c r="H44" t="s">
        <v>136</v>
      </c>
      <c r="I44" s="33">
        <f t="shared" si="1"/>
        <v>5.7692307692307709E-2</v>
      </c>
      <c r="J44" s="33">
        <f t="shared" si="1"/>
        <v>0</v>
      </c>
    </row>
    <row r="45" spans="1:10">
      <c r="A45" s="287"/>
      <c r="B45" t="s">
        <v>137</v>
      </c>
      <c r="C45">
        <v>61</v>
      </c>
      <c r="D45">
        <v>9</v>
      </c>
      <c r="G45" s="287"/>
      <c r="H45" t="s">
        <v>137</v>
      </c>
      <c r="I45" s="33">
        <f t="shared" si="1"/>
        <v>-1.6129032258064502E-2</v>
      </c>
      <c r="J45" s="33">
        <f t="shared" si="1"/>
        <v>0</v>
      </c>
    </row>
    <row r="46" spans="1:10">
      <c r="A46" s="287"/>
      <c r="B46" t="s">
        <v>138</v>
      </c>
      <c r="C46">
        <v>57</v>
      </c>
      <c r="D46">
        <v>7</v>
      </c>
      <c r="G46" s="287"/>
      <c r="H46" t="s">
        <v>138</v>
      </c>
      <c r="I46" s="33">
        <f t="shared" si="1"/>
        <v>-0.109375</v>
      </c>
      <c r="J46" s="33">
        <f t="shared" si="1"/>
        <v>-0.30000000000000004</v>
      </c>
    </row>
    <row r="47" spans="1:10">
      <c r="A47" s="287"/>
      <c r="B47" t="s">
        <v>139</v>
      </c>
      <c r="C47" s="264">
        <v>79</v>
      </c>
      <c r="D47" s="264">
        <v>9</v>
      </c>
      <c r="G47" s="287"/>
      <c r="H47" t="s">
        <v>139</v>
      </c>
      <c r="I47" s="265">
        <f t="shared" si="1"/>
        <v>-0.20202020202020199</v>
      </c>
      <c r="J47" s="265">
        <f t="shared" si="1"/>
        <v>-0.5</v>
      </c>
    </row>
  </sheetData>
  <mergeCells count="6">
    <mergeCell ref="A36:A47"/>
    <mergeCell ref="G36:G47"/>
    <mergeCell ref="H1:I1"/>
    <mergeCell ref="A12:A23"/>
    <mergeCell ref="A24:A35"/>
    <mergeCell ref="G24:G35"/>
  </mergeCells>
  <hyperlinks>
    <hyperlink ref="H1:I1" location="Index!A1" display="Regresar al Índice" xr:uid="{00000000-0004-0000-7700-000000000000}"/>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2"/>
  <dimension ref="A1:J45"/>
  <sheetViews>
    <sheetView workbookViewId="0">
      <selection activeCell="B125" sqref="B125"/>
    </sheetView>
  </sheetViews>
  <sheetFormatPr baseColWidth="10" defaultColWidth="11.44140625" defaultRowHeight="13.2"/>
  <cols>
    <col min="1" max="1" width="5.6640625" customWidth="1"/>
    <col min="2" max="2" width="8.109375" customWidth="1"/>
  </cols>
  <sheetData>
    <row r="1" spans="1:9" ht="14.4">
      <c r="A1" t="s">
        <v>1471</v>
      </c>
      <c r="H1" s="274" t="s">
        <v>126</v>
      </c>
      <c r="I1" s="274"/>
    </row>
    <row r="2" spans="1:9">
      <c r="A2" t="s">
        <v>570</v>
      </c>
    </row>
    <row r="8" spans="1:9" ht="15" customHeight="1"/>
    <row r="9" spans="1:9" ht="15" customHeight="1">
      <c r="A9" t="s">
        <v>577</v>
      </c>
      <c r="B9" t="s">
        <v>578</v>
      </c>
      <c r="C9" t="s">
        <v>117</v>
      </c>
      <c r="D9" t="s">
        <v>95</v>
      </c>
    </row>
    <row r="10" spans="1:9" ht="15" customHeight="1">
      <c r="A10" s="287">
        <v>2017</v>
      </c>
      <c r="B10" t="s">
        <v>128</v>
      </c>
      <c r="C10">
        <v>211</v>
      </c>
      <c r="D10">
        <v>36</v>
      </c>
    </row>
    <row r="11" spans="1:9" ht="15" customHeight="1">
      <c r="A11" s="287"/>
      <c r="B11" t="s">
        <v>129</v>
      </c>
      <c r="C11">
        <v>179</v>
      </c>
      <c r="D11">
        <v>24</v>
      </c>
    </row>
    <row r="12" spans="1:9" ht="15" customHeight="1">
      <c r="A12" s="287"/>
      <c r="B12" t="s">
        <v>130</v>
      </c>
      <c r="C12">
        <v>193</v>
      </c>
      <c r="D12">
        <v>23</v>
      </c>
    </row>
    <row r="13" spans="1:9" ht="15" customHeight="1">
      <c r="A13" s="287"/>
      <c r="B13" t="s">
        <v>131</v>
      </c>
      <c r="C13">
        <v>180</v>
      </c>
      <c r="D13">
        <v>19</v>
      </c>
    </row>
    <row r="14" spans="1:9" ht="15" customHeight="1">
      <c r="A14" s="287"/>
      <c r="B14" t="s">
        <v>132</v>
      </c>
      <c r="C14">
        <v>216</v>
      </c>
      <c r="D14">
        <v>25</v>
      </c>
    </row>
    <row r="15" spans="1:9" ht="15" customHeight="1">
      <c r="A15" s="287"/>
      <c r="B15" t="s">
        <v>133</v>
      </c>
      <c r="C15">
        <v>222</v>
      </c>
      <c r="D15">
        <v>24</v>
      </c>
    </row>
    <row r="16" spans="1:9" ht="15" customHeight="1">
      <c r="A16" s="287"/>
      <c r="B16" t="s">
        <v>134</v>
      </c>
      <c r="C16">
        <v>232</v>
      </c>
      <c r="D16">
        <v>25</v>
      </c>
    </row>
    <row r="17" spans="1:10" ht="15" customHeight="1">
      <c r="A17" s="287"/>
      <c r="B17" t="s">
        <v>135</v>
      </c>
      <c r="C17">
        <v>230</v>
      </c>
      <c r="D17">
        <v>25</v>
      </c>
    </row>
    <row r="18" spans="1:10" ht="15" customHeight="1">
      <c r="A18" s="287"/>
      <c r="B18" t="s">
        <v>136</v>
      </c>
      <c r="C18">
        <v>221</v>
      </c>
      <c r="D18">
        <v>24</v>
      </c>
    </row>
    <row r="19" spans="1:10" ht="15" customHeight="1">
      <c r="A19" s="287"/>
      <c r="B19" t="s">
        <v>137</v>
      </c>
      <c r="C19">
        <v>219</v>
      </c>
      <c r="D19">
        <v>23</v>
      </c>
      <c r="I19" t="s">
        <v>117</v>
      </c>
      <c r="J19" t="s">
        <v>95</v>
      </c>
    </row>
    <row r="20" spans="1:10">
      <c r="A20" s="287"/>
      <c r="B20" t="s">
        <v>138</v>
      </c>
      <c r="C20">
        <v>249</v>
      </c>
      <c r="D20">
        <v>24</v>
      </c>
      <c r="G20" s="287" t="s">
        <v>579</v>
      </c>
      <c r="H20" t="s">
        <v>128</v>
      </c>
      <c r="I20" s="33">
        <f t="shared" ref="I20:J35" si="0">C22/C10-1</f>
        <v>0.10426540284360186</v>
      </c>
      <c r="J20" s="33">
        <f t="shared" si="0"/>
        <v>-0.30555555555555558</v>
      </c>
    </row>
    <row r="21" spans="1:10" ht="15" customHeight="1">
      <c r="A21" s="287"/>
      <c r="B21" t="s">
        <v>139</v>
      </c>
      <c r="C21">
        <v>329</v>
      </c>
      <c r="D21">
        <v>24</v>
      </c>
      <c r="G21" s="287"/>
      <c r="H21" t="s">
        <v>129</v>
      </c>
      <c r="I21" s="33">
        <f t="shared" si="0"/>
        <v>0.15642458100558665</v>
      </c>
      <c r="J21" s="33">
        <f t="shared" si="0"/>
        <v>-8.333333333333337E-2</v>
      </c>
    </row>
    <row r="22" spans="1:10" ht="15" customHeight="1">
      <c r="A22" s="287">
        <v>2018</v>
      </c>
      <c r="B22" t="s">
        <v>128</v>
      </c>
      <c r="C22">
        <v>233</v>
      </c>
      <c r="D22">
        <v>25</v>
      </c>
      <c r="G22" s="287"/>
      <c r="H22" t="s">
        <v>130</v>
      </c>
      <c r="I22" s="33">
        <f t="shared" si="0"/>
        <v>7.2538860103626979E-2</v>
      </c>
      <c r="J22" s="33">
        <f t="shared" si="0"/>
        <v>-8.6956521739130488E-2</v>
      </c>
    </row>
    <row r="23" spans="1:10" ht="15" customHeight="1">
      <c r="A23" s="287"/>
      <c r="B23" t="s">
        <v>129</v>
      </c>
      <c r="C23">
        <v>207</v>
      </c>
      <c r="D23">
        <v>22</v>
      </c>
      <c r="G23" s="287"/>
      <c r="H23" t="s">
        <v>131</v>
      </c>
      <c r="I23" s="33">
        <f t="shared" si="0"/>
        <v>0.18333333333333335</v>
      </c>
      <c r="J23" s="33">
        <f t="shared" si="0"/>
        <v>0.15789473684210531</v>
      </c>
    </row>
    <row r="24" spans="1:10" ht="15" customHeight="1">
      <c r="A24" s="287"/>
      <c r="B24" t="s">
        <v>130</v>
      </c>
      <c r="C24">
        <v>207</v>
      </c>
      <c r="D24">
        <v>21</v>
      </c>
      <c r="G24" s="287"/>
      <c r="H24" t="s">
        <v>132</v>
      </c>
      <c r="I24" s="33">
        <f t="shared" si="0"/>
        <v>-0.10185185185185186</v>
      </c>
      <c r="J24" s="33">
        <f t="shared" si="0"/>
        <v>0.19999999999999996</v>
      </c>
    </row>
    <row r="25" spans="1:10" ht="15" customHeight="1">
      <c r="A25" s="287"/>
      <c r="B25" t="s">
        <v>131</v>
      </c>
      <c r="C25">
        <v>213</v>
      </c>
      <c r="D25">
        <v>22</v>
      </c>
      <c r="G25" s="287"/>
      <c r="H25" t="s">
        <v>133</v>
      </c>
      <c r="I25" s="33">
        <f t="shared" si="0"/>
        <v>-8.55855855855856E-2</v>
      </c>
      <c r="J25" s="33">
        <f t="shared" si="0"/>
        <v>-4.166666666666663E-2</v>
      </c>
    </row>
    <row r="26" spans="1:10" ht="15" customHeight="1">
      <c r="A26" s="287"/>
      <c r="B26" t="s">
        <v>132</v>
      </c>
      <c r="C26">
        <v>194</v>
      </c>
      <c r="D26">
        <v>30</v>
      </c>
      <c r="G26" s="287"/>
      <c r="H26" t="s">
        <v>134</v>
      </c>
      <c r="I26" s="33">
        <f t="shared" si="0"/>
        <v>-0.14224137931034486</v>
      </c>
      <c r="J26" s="33">
        <f t="shared" si="0"/>
        <v>-0.19999999999999996</v>
      </c>
    </row>
    <row r="27" spans="1:10" ht="15" customHeight="1">
      <c r="A27" s="287"/>
      <c r="B27" t="s">
        <v>133</v>
      </c>
      <c r="C27">
        <v>203</v>
      </c>
      <c r="D27">
        <v>23</v>
      </c>
      <c r="G27" s="287"/>
      <c r="H27" t="s">
        <v>135</v>
      </c>
      <c r="I27" s="33">
        <f t="shared" si="0"/>
        <v>4.3478260869565188E-2</v>
      </c>
      <c r="J27" s="33">
        <f t="shared" si="0"/>
        <v>0.8</v>
      </c>
    </row>
    <row r="28" spans="1:10" ht="15" customHeight="1">
      <c r="A28" s="287"/>
      <c r="B28" t="s">
        <v>134</v>
      </c>
      <c r="C28">
        <v>199</v>
      </c>
      <c r="D28">
        <v>20</v>
      </c>
      <c r="G28" s="287"/>
      <c r="H28" t="s">
        <v>136</v>
      </c>
      <c r="I28" s="33">
        <f t="shared" si="0"/>
        <v>-0.15384615384615385</v>
      </c>
      <c r="J28" s="33">
        <f t="shared" si="0"/>
        <v>-4.166666666666663E-2</v>
      </c>
    </row>
    <row r="29" spans="1:10" ht="15" customHeight="1">
      <c r="A29" s="287"/>
      <c r="B29" t="s">
        <v>135</v>
      </c>
      <c r="C29">
        <v>240</v>
      </c>
      <c r="D29">
        <v>45</v>
      </c>
      <c r="G29" s="287"/>
      <c r="H29" t="s">
        <v>137</v>
      </c>
      <c r="I29" s="33">
        <f t="shared" si="0"/>
        <v>-1.3698630136986356E-2</v>
      </c>
      <c r="J29" s="33">
        <f t="shared" si="0"/>
        <v>0.13043478260869557</v>
      </c>
    </row>
    <row r="30" spans="1:10" ht="15" customHeight="1">
      <c r="A30" s="287"/>
      <c r="B30" t="s">
        <v>136</v>
      </c>
      <c r="C30">
        <v>187</v>
      </c>
      <c r="D30">
        <v>23</v>
      </c>
      <c r="G30" s="287"/>
      <c r="H30" t="s">
        <v>138</v>
      </c>
      <c r="I30" s="33">
        <f t="shared" si="0"/>
        <v>-0.14056224899598391</v>
      </c>
      <c r="J30" s="33">
        <f t="shared" si="0"/>
        <v>0.125</v>
      </c>
    </row>
    <row r="31" spans="1:10">
      <c r="A31" s="287"/>
      <c r="B31" t="s">
        <v>137</v>
      </c>
      <c r="C31">
        <v>216</v>
      </c>
      <c r="D31">
        <v>26</v>
      </c>
      <c r="G31" s="287"/>
      <c r="H31" t="s">
        <v>139</v>
      </c>
      <c r="I31" s="33">
        <f t="shared" si="0"/>
        <v>-0.17933130699088151</v>
      </c>
      <c r="J31" s="33">
        <f t="shared" si="0"/>
        <v>0.25</v>
      </c>
    </row>
    <row r="32" spans="1:10">
      <c r="A32" s="287"/>
      <c r="B32" t="s">
        <v>138</v>
      </c>
      <c r="C32">
        <v>214</v>
      </c>
      <c r="D32">
        <v>27</v>
      </c>
      <c r="G32" s="287" t="s">
        <v>580</v>
      </c>
      <c r="H32" t="s">
        <v>128</v>
      </c>
      <c r="I32" s="33">
        <f t="shared" si="0"/>
        <v>-0.128755364806867</v>
      </c>
      <c r="J32" s="33">
        <f t="shared" si="0"/>
        <v>0.28000000000000003</v>
      </c>
    </row>
    <row r="33" spans="1:10">
      <c r="A33" s="287"/>
      <c r="B33" t="s">
        <v>139</v>
      </c>
      <c r="C33">
        <v>270</v>
      </c>
      <c r="D33">
        <v>30</v>
      </c>
      <c r="G33" s="287"/>
      <c r="H33" t="s">
        <v>129</v>
      </c>
      <c r="I33" s="33">
        <f t="shared" si="0"/>
        <v>-6.7632850241545861E-2</v>
      </c>
      <c r="J33" s="33">
        <f t="shared" si="0"/>
        <v>0.13636363636363646</v>
      </c>
    </row>
    <row r="34" spans="1:10">
      <c r="A34" s="287">
        <v>2019</v>
      </c>
      <c r="B34" t="s">
        <v>128</v>
      </c>
      <c r="C34">
        <v>203</v>
      </c>
      <c r="D34">
        <v>32</v>
      </c>
      <c r="G34" s="287"/>
      <c r="H34" t="s">
        <v>130</v>
      </c>
      <c r="I34" s="33">
        <f t="shared" si="0"/>
        <v>-0.12560386473429952</v>
      </c>
      <c r="J34" s="33">
        <f t="shared" si="0"/>
        <v>-4.7619047619047672E-2</v>
      </c>
    </row>
    <row r="35" spans="1:10">
      <c r="A35" s="287"/>
      <c r="B35" t="s">
        <v>129</v>
      </c>
      <c r="C35">
        <v>193</v>
      </c>
      <c r="D35">
        <v>25</v>
      </c>
      <c r="G35" s="287"/>
      <c r="H35" t="s">
        <v>131</v>
      </c>
      <c r="I35" s="33">
        <f t="shared" si="0"/>
        <v>-0.14553990610328638</v>
      </c>
      <c r="J35" s="33">
        <f t="shared" si="0"/>
        <v>0</v>
      </c>
    </row>
    <row r="36" spans="1:10">
      <c r="A36" s="287"/>
      <c r="B36" t="s">
        <v>130</v>
      </c>
      <c r="C36">
        <v>181</v>
      </c>
      <c r="D36">
        <v>20</v>
      </c>
      <c r="G36" s="287"/>
      <c r="H36" t="s">
        <v>132</v>
      </c>
      <c r="I36" s="33">
        <f t="shared" ref="I36:J43" si="1">C38/C26-1</f>
        <v>0.19587628865979378</v>
      </c>
      <c r="J36" s="33">
        <f t="shared" si="1"/>
        <v>-9.9999999999999978E-2</v>
      </c>
    </row>
    <row r="37" spans="1:10">
      <c r="A37" s="287"/>
      <c r="B37" t="s">
        <v>131</v>
      </c>
      <c r="C37">
        <v>182</v>
      </c>
      <c r="D37">
        <v>22</v>
      </c>
      <c r="G37" s="287"/>
      <c r="H37" t="s">
        <v>133</v>
      </c>
      <c r="I37" s="33">
        <f t="shared" si="1"/>
        <v>9.3596059113300489E-2</v>
      </c>
      <c r="J37" s="33">
        <f t="shared" si="1"/>
        <v>4.3478260869565188E-2</v>
      </c>
    </row>
    <row r="38" spans="1:10">
      <c r="A38" s="287"/>
      <c r="B38" t="s">
        <v>132</v>
      </c>
      <c r="C38">
        <v>232</v>
      </c>
      <c r="D38">
        <v>27</v>
      </c>
      <c r="G38" s="287"/>
      <c r="H38" t="s">
        <v>134</v>
      </c>
      <c r="I38" s="33">
        <f t="shared" si="1"/>
        <v>0.3266331658291457</v>
      </c>
      <c r="J38" s="33">
        <f t="shared" si="1"/>
        <v>0.55000000000000004</v>
      </c>
    </row>
    <row r="39" spans="1:10">
      <c r="A39" s="287"/>
      <c r="B39" t="s">
        <v>133</v>
      </c>
      <c r="C39">
        <v>222</v>
      </c>
      <c r="D39">
        <v>24</v>
      </c>
      <c r="G39" s="287"/>
      <c r="H39" t="s">
        <v>135</v>
      </c>
      <c r="I39" s="33">
        <f t="shared" si="1"/>
        <v>-4.1666666666666519E-3</v>
      </c>
      <c r="J39" s="33">
        <f t="shared" si="1"/>
        <v>-0.33333333333333337</v>
      </c>
    </row>
    <row r="40" spans="1:10">
      <c r="A40" s="287"/>
      <c r="B40" t="s">
        <v>134</v>
      </c>
      <c r="C40">
        <v>264</v>
      </c>
      <c r="D40">
        <v>31</v>
      </c>
      <c r="G40" s="287"/>
      <c r="H40" t="s">
        <v>136</v>
      </c>
      <c r="I40" s="33">
        <f t="shared" si="1"/>
        <v>0.21390374331550799</v>
      </c>
      <c r="J40" s="33">
        <f t="shared" si="1"/>
        <v>0.21739130434782616</v>
      </c>
    </row>
    <row r="41" spans="1:10">
      <c r="A41" s="287"/>
      <c r="B41" t="s">
        <v>135</v>
      </c>
      <c r="C41">
        <v>239</v>
      </c>
      <c r="D41">
        <v>30</v>
      </c>
      <c r="G41" s="287"/>
      <c r="H41" t="s">
        <v>137</v>
      </c>
      <c r="I41" s="33">
        <f t="shared" si="1"/>
        <v>0.2592592592592593</v>
      </c>
      <c r="J41" s="33">
        <f t="shared" si="1"/>
        <v>0.19230769230769229</v>
      </c>
    </row>
    <row r="42" spans="1:10">
      <c r="A42" s="287"/>
      <c r="B42" t="s">
        <v>136</v>
      </c>
      <c r="C42">
        <v>227</v>
      </c>
      <c r="D42">
        <v>28</v>
      </c>
      <c r="G42" s="287"/>
      <c r="H42" t="s">
        <v>138</v>
      </c>
      <c r="I42" s="33">
        <f t="shared" si="1"/>
        <v>0.19158878504672905</v>
      </c>
      <c r="J42" s="33">
        <f t="shared" si="1"/>
        <v>0</v>
      </c>
    </row>
    <row r="43" spans="1:10">
      <c r="A43" s="287"/>
      <c r="B43" t="s">
        <v>137</v>
      </c>
      <c r="C43">
        <v>272</v>
      </c>
      <c r="D43">
        <v>31</v>
      </c>
      <c r="G43" s="287"/>
      <c r="H43" t="s">
        <v>139</v>
      </c>
      <c r="I43" s="266">
        <f t="shared" si="1"/>
        <v>5.1851851851851816E-2</v>
      </c>
      <c r="J43" s="266">
        <f>D45/D33-1</f>
        <v>-9.9999999999999978E-2</v>
      </c>
    </row>
    <row r="44" spans="1:10">
      <c r="A44" s="287"/>
      <c r="B44" t="s">
        <v>138</v>
      </c>
      <c r="C44">
        <v>255</v>
      </c>
      <c r="D44">
        <v>27</v>
      </c>
    </row>
    <row r="45" spans="1:10">
      <c r="A45" s="287"/>
      <c r="B45" t="s">
        <v>139</v>
      </c>
      <c r="C45" s="267">
        <v>284</v>
      </c>
      <c r="D45" s="267">
        <v>27</v>
      </c>
    </row>
  </sheetData>
  <mergeCells count="6">
    <mergeCell ref="H1:I1"/>
    <mergeCell ref="A10:A21"/>
    <mergeCell ref="G20:G31"/>
    <mergeCell ref="A22:A33"/>
    <mergeCell ref="G32:G43"/>
    <mergeCell ref="A34:A45"/>
  </mergeCells>
  <hyperlinks>
    <hyperlink ref="H1:I1" location="Index!A1" display="Regresar al Índice" xr:uid="{00000000-0004-0000-7800-000000000000}"/>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3"/>
  <dimension ref="A1:J45"/>
  <sheetViews>
    <sheetView workbookViewId="0">
      <selection activeCell="B125" sqref="B125"/>
    </sheetView>
  </sheetViews>
  <sheetFormatPr baseColWidth="10" defaultColWidth="11.44140625" defaultRowHeight="13.2"/>
  <cols>
    <col min="1" max="1" width="5.6640625" customWidth="1"/>
    <col min="2" max="2" width="8.109375" customWidth="1"/>
  </cols>
  <sheetData>
    <row r="1" spans="1:9" ht="14.4">
      <c r="A1" t="s">
        <v>1472</v>
      </c>
      <c r="H1" s="274" t="s">
        <v>126</v>
      </c>
      <c r="I1" s="274"/>
    </row>
    <row r="2" spans="1:9">
      <c r="A2" t="s">
        <v>570</v>
      </c>
    </row>
    <row r="8" spans="1:9" ht="15" customHeight="1"/>
    <row r="9" spans="1:9" ht="15" customHeight="1">
      <c r="A9" t="s">
        <v>577</v>
      </c>
      <c r="B9" t="s">
        <v>578</v>
      </c>
      <c r="C9" t="s">
        <v>117</v>
      </c>
      <c r="D9" t="s">
        <v>95</v>
      </c>
    </row>
    <row r="10" spans="1:9" ht="15" customHeight="1">
      <c r="A10" s="287">
        <v>2017</v>
      </c>
      <c r="B10" t="s">
        <v>128</v>
      </c>
      <c r="C10">
        <v>27387</v>
      </c>
      <c r="D10">
        <v>4590</v>
      </c>
    </row>
    <row r="11" spans="1:9" ht="15" customHeight="1">
      <c r="A11" s="287"/>
      <c r="B11" t="s">
        <v>129</v>
      </c>
      <c r="C11">
        <v>26231</v>
      </c>
      <c r="D11">
        <v>4298</v>
      </c>
    </row>
    <row r="12" spans="1:9" ht="15" customHeight="1">
      <c r="A12" s="287"/>
      <c r="B12" t="s">
        <v>130</v>
      </c>
      <c r="C12">
        <v>27591</v>
      </c>
      <c r="D12">
        <v>4440</v>
      </c>
    </row>
    <row r="13" spans="1:9" ht="15" customHeight="1">
      <c r="A13" s="287"/>
      <c r="B13" t="s">
        <v>131</v>
      </c>
      <c r="C13">
        <v>26126</v>
      </c>
      <c r="D13">
        <v>4125</v>
      </c>
    </row>
    <row r="14" spans="1:9" ht="15" customHeight="1">
      <c r="A14" s="287"/>
      <c r="B14" t="s">
        <v>132</v>
      </c>
      <c r="C14">
        <v>30131</v>
      </c>
      <c r="D14">
        <v>5032</v>
      </c>
    </row>
    <row r="15" spans="1:9" ht="15" customHeight="1">
      <c r="A15" s="287"/>
      <c r="B15" t="s">
        <v>133</v>
      </c>
      <c r="C15">
        <v>29133</v>
      </c>
      <c r="D15">
        <v>4885</v>
      </c>
    </row>
    <row r="16" spans="1:9" ht="15" customHeight="1">
      <c r="A16" s="287"/>
      <c r="B16" t="s">
        <v>134</v>
      </c>
      <c r="C16">
        <v>29710</v>
      </c>
      <c r="D16">
        <v>5194</v>
      </c>
    </row>
    <row r="17" spans="1:10" ht="15" customHeight="1">
      <c r="A17" s="287"/>
      <c r="B17" t="s">
        <v>135</v>
      </c>
      <c r="C17">
        <v>29735</v>
      </c>
      <c r="D17">
        <v>5231</v>
      </c>
    </row>
    <row r="18" spans="1:10" ht="15" customHeight="1">
      <c r="A18" s="287"/>
      <c r="B18" t="s">
        <v>136</v>
      </c>
      <c r="C18">
        <v>28500</v>
      </c>
      <c r="D18">
        <v>5140</v>
      </c>
    </row>
    <row r="19" spans="1:10" ht="15" customHeight="1">
      <c r="A19" s="287"/>
      <c r="B19" t="s">
        <v>137</v>
      </c>
      <c r="C19">
        <v>29076</v>
      </c>
      <c r="D19">
        <v>5098</v>
      </c>
      <c r="I19" t="s">
        <v>117</v>
      </c>
      <c r="J19" t="s">
        <v>95</v>
      </c>
    </row>
    <row r="20" spans="1:10">
      <c r="A20" s="287"/>
      <c r="B20" t="s">
        <v>138</v>
      </c>
      <c r="C20">
        <v>29047</v>
      </c>
      <c r="D20">
        <v>5405</v>
      </c>
      <c r="G20" s="287" t="s">
        <v>579</v>
      </c>
      <c r="H20" t="s">
        <v>128</v>
      </c>
      <c r="I20" s="33">
        <f t="shared" ref="I20:J35" si="0">C22/C10-1</f>
        <v>2.5303976339138945E-2</v>
      </c>
      <c r="J20" s="33">
        <f t="shared" si="0"/>
        <v>9.4771241830065467E-2</v>
      </c>
    </row>
    <row r="21" spans="1:10" ht="15" customHeight="1">
      <c r="A21" s="287"/>
      <c r="B21" t="s">
        <v>139</v>
      </c>
      <c r="C21">
        <v>36354</v>
      </c>
      <c r="D21">
        <v>6573</v>
      </c>
      <c r="G21" s="287"/>
      <c r="H21" t="s">
        <v>129</v>
      </c>
      <c r="I21" s="33">
        <f t="shared" si="0"/>
        <v>-6.9269185315085191E-2</v>
      </c>
      <c r="J21" s="33">
        <f t="shared" si="0"/>
        <v>-5.4909260120986514E-2</v>
      </c>
    </row>
    <row r="22" spans="1:10" ht="15" customHeight="1">
      <c r="A22" s="287">
        <v>2018</v>
      </c>
      <c r="B22" t="s">
        <v>128</v>
      </c>
      <c r="C22">
        <v>28080</v>
      </c>
      <c r="D22">
        <v>5025</v>
      </c>
      <c r="G22" s="287"/>
      <c r="H22" t="s">
        <v>130</v>
      </c>
      <c r="I22" s="33">
        <f t="shared" si="0"/>
        <v>-7.8938784386212935E-2</v>
      </c>
      <c r="J22" s="33">
        <f t="shared" si="0"/>
        <v>-2.7027027027026751E-3</v>
      </c>
    </row>
    <row r="23" spans="1:10" ht="15" customHeight="1">
      <c r="A23" s="287"/>
      <c r="B23" t="s">
        <v>129</v>
      </c>
      <c r="C23">
        <v>24414</v>
      </c>
      <c r="D23">
        <v>4062</v>
      </c>
      <c r="G23" s="287"/>
      <c r="H23" t="s">
        <v>131</v>
      </c>
      <c r="I23" s="33">
        <f t="shared" si="0"/>
        <v>6.0437877975962673E-2</v>
      </c>
      <c r="J23" s="33">
        <f t="shared" si="0"/>
        <v>0.17503030303030309</v>
      </c>
    </row>
    <row r="24" spans="1:10" ht="15" customHeight="1">
      <c r="A24" s="287"/>
      <c r="B24" t="s">
        <v>130</v>
      </c>
      <c r="C24">
        <v>25413</v>
      </c>
      <c r="D24">
        <v>4428</v>
      </c>
      <c r="G24" s="287"/>
      <c r="H24" t="s">
        <v>132</v>
      </c>
      <c r="I24" s="33">
        <f t="shared" si="0"/>
        <v>-3.1860874182735421E-2</v>
      </c>
      <c r="J24" s="33">
        <f t="shared" si="0"/>
        <v>3.1399046104928496E-2</v>
      </c>
    </row>
    <row r="25" spans="1:10" ht="15" customHeight="1">
      <c r="A25" s="287"/>
      <c r="B25" t="s">
        <v>131</v>
      </c>
      <c r="C25">
        <v>27705</v>
      </c>
      <c r="D25">
        <v>4847</v>
      </c>
      <c r="G25" s="287"/>
      <c r="H25" t="s">
        <v>133</v>
      </c>
      <c r="I25" s="33">
        <f t="shared" si="0"/>
        <v>1.7849174475681462E-3</v>
      </c>
      <c r="J25" s="33">
        <f t="shared" si="0"/>
        <v>5.3224155578300847E-2</v>
      </c>
    </row>
    <row r="26" spans="1:10" ht="15" customHeight="1">
      <c r="A26" s="287"/>
      <c r="B26" t="s">
        <v>132</v>
      </c>
      <c r="C26">
        <v>29171</v>
      </c>
      <c r="D26">
        <v>5190</v>
      </c>
      <c r="G26" s="287"/>
      <c r="H26" t="s">
        <v>134</v>
      </c>
      <c r="I26" s="33">
        <f t="shared" si="0"/>
        <v>-3.7024570851562633E-4</v>
      </c>
      <c r="J26" s="33">
        <f t="shared" si="0"/>
        <v>5.0827878321139774E-2</v>
      </c>
    </row>
    <row r="27" spans="1:10" ht="15" customHeight="1">
      <c r="A27" s="287"/>
      <c r="B27" t="s">
        <v>133</v>
      </c>
      <c r="C27">
        <v>29185</v>
      </c>
      <c r="D27">
        <v>5145</v>
      </c>
      <c r="G27" s="287"/>
      <c r="H27" t="s">
        <v>135</v>
      </c>
      <c r="I27" s="33">
        <f t="shared" si="0"/>
        <v>-2.5088279804943658E-2</v>
      </c>
      <c r="J27" s="33">
        <f t="shared" si="0"/>
        <v>6.5761804626266462E-2</v>
      </c>
    </row>
    <row r="28" spans="1:10" ht="15" customHeight="1">
      <c r="A28" s="287"/>
      <c r="B28" t="s">
        <v>134</v>
      </c>
      <c r="C28">
        <v>29699</v>
      </c>
      <c r="D28">
        <v>5458</v>
      </c>
      <c r="G28" s="287"/>
      <c r="H28" t="s">
        <v>136</v>
      </c>
      <c r="I28" s="33">
        <f t="shared" si="0"/>
        <v>-1.0350877192982444E-2</v>
      </c>
      <c r="J28" s="33">
        <f t="shared" si="0"/>
        <v>-2.9182879377431803E-3</v>
      </c>
    </row>
    <row r="29" spans="1:10" ht="15" customHeight="1">
      <c r="A29" s="287"/>
      <c r="B29" t="s">
        <v>135</v>
      </c>
      <c r="C29">
        <v>28989</v>
      </c>
      <c r="D29">
        <v>5575</v>
      </c>
      <c r="G29" s="287"/>
      <c r="H29" t="s">
        <v>137</v>
      </c>
      <c r="I29" s="33">
        <f t="shared" si="0"/>
        <v>4.4538450956115083E-2</v>
      </c>
      <c r="J29" s="33">
        <f t="shared" si="0"/>
        <v>0.11710474695959205</v>
      </c>
    </row>
    <row r="30" spans="1:10" ht="15" customHeight="1">
      <c r="A30" s="287"/>
      <c r="B30" t="s">
        <v>136</v>
      </c>
      <c r="C30">
        <v>28205</v>
      </c>
      <c r="D30">
        <v>5125</v>
      </c>
      <c r="G30" s="287"/>
      <c r="H30" t="s">
        <v>138</v>
      </c>
      <c r="I30" s="33">
        <f t="shared" si="0"/>
        <v>3.8523771818087971E-2</v>
      </c>
      <c r="J30" s="33">
        <f t="shared" si="0"/>
        <v>7.6780758556891815E-2</v>
      </c>
    </row>
    <row r="31" spans="1:10">
      <c r="A31" s="287"/>
      <c r="B31" t="s">
        <v>137</v>
      </c>
      <c r="C31">
        <v>30371</v>
      </c>
      <c r="D31">
        <v>5695</v>
      </c>
      <c r="G31" s="287"/>
      <c r="H31" t="s">
        <v>139</v>
      </c>
      <c r="I31" s="33">
        <f t="shared" si="0"/>
        <v>4.5634593167189319E-2</v>
      </c>
      <c r="J31" s="33">
        <f t="shared" si="0"/>
        <v>4.9596835539327477E-2</v>
      </c>
    </row>
    <row r="32" spans="1:10">
      <c r="A32" s="287"/>
      <c r="B32" t="s">
        <v>138</v>
      </c>
      <c r="C32">
        <v>30166</v>
      </c>
      <c r="D32">
        <v>5820</v>
      </c>
      <c r="G32" s="287" t="s">
        <v>580</v>
      </c>
      <c r="H32" t="s">
        <v>128</v>
      </c>
      <c r="I32" s="33">
        <f t="shared" si="0"/>
        <v>9.6438746438746392E-2</v>
      </c>
      <c r="J32" s="33">
        <f t="shared" si="0"/>
        <v>0.13970149253731345</v>
      </c>
    </row>
    <row r="33" spans="1:10">
      <c r="A33" s="287"/>
      <c r="B33" t="s">
        <v>139</v>
      </c>
      <c r="C33">
        <v>38013</v>
      </c>
      <c r="D33">
        <v>6899</v>
      </c>
      <c r="G33" s="287"/>
      <c r="H33" t="s">
        <v>129</v>
      </c>
      <c r="I33" s="33">
        <f t="shared" si="0"/>
        <v>0.21458998935037266</v>
      </c>
      <c r="J33" s="33">
        <f t="shared" si="0"/>
        <v>0.33948793697685864</v>
      </c>
    </row>
    <row r="34" spans="1:10">
      <c r="A34" s="287">
        <v>2019</v>
      </c>
      <c r="B34" t="s">
        <v>128</v>
      </c>
      <c r="C34">
        <v>30788</v>
      </c>
      <c r="D34">
        <v>5727</v>
      </c>
      <c r="G34" s="287"/>
      <c r="H34" t="s">
        <v>130</v>
      </c>
      <c r="I34" s="33">
        <f t="shared" si="0"/>
        <v>0.13973163341596817</v>
      </c>
      <c r="J34" s="33">
        <f t="shared" si="0"/>
        <v>0.14317976513098474</v>
      </c>
    </row>
    <row r="35" spans="1:10">
      <c r="A35" s="287"/>
      <c r="B35" t="s">
        <v>129</v>
      </c>
      <c r="C35">
        <v>29653</v>
      </c>
      <c r="D35">
        <v>5441</v>
      </c>
      <c r="G35" s="287"/>
      <c r="H35" t="s">
        <v>131</v>
      </c>
      <c r="I35" s="33">
        <f t="shared" si="0"/>
        <v>3.5480960115502613E-2</v>
      </c>
      <c r="J35" s="33">
        <f t="shared" si="0"/>
        <v>3.5073241180112458E-3</v>
      </c>
    </row>
    <row r="36" spans="1:10">
      <c r="A36" s="287"/>
      <c r="B36" t="s">
        <v>130</v>
      </c>
      <c r="C36">
        <v>28964</v>
      </c>
      <c r="D36">
        <v>5062</v>
      </c>
      <c r="G36" s="287"/>
      <c r="H36" t="s">
        <v>132</v>
      </c>
      <c r="I36" s="33">
        <f t="shared" ref="I36:J43" si="1">C38/C26-1</f>
        <v>0.11329745294984739</v>
      </c>
      <c r="J36" s="33">
        <f t="shared" si="1"/>
        <v>0.12100192678227351</v>
      </c>
    </row>
    <row r="37" spans="1:10">
      <c r="A37" s="287"/>
      <c r="B37" t="s">
        <v>131</v>
      </c>
      <c r="C37">
        <v>28688</v>
      </c>
      <c r="D37">
        <v>4864</v>
      </c>
      <c r="G37" s="287"/>
      <c r="H37" t="s">
        <v>133</v>
      </c>
      <c r="I37" s="33">
        <f t="shared" si="1"/>
        <v>4.0226143566900907E-2</v>
      </c>
      <c r="J37" s="33">
        <f t="shared" si="1"/>
        <v>4.1788143828960234E-2</v>
      </c>
    </row>
    <row r="38" spans="1:10">
      <c r="A38" s="287"/>
      <c r="B38" t="s">
        <v>132</v>
      </c>
      <c r="C38">
        <v>32476</v>
      </c>
      <c r="D38">
        <v>5818</v>
      </c>
      <c r="G38" s="287"/>
      <c r="H38" t="s">
        <v>134</v>
      </c>
      <c r="I38" s="33">
        <f t="shared" si="1"/>
        <v>7.3302131384895164E-2</v>
      </c>
      <c r="J38" s="33">
        <f t="shared" si="1"/>
        <v>3.9025283986808379E-2</v>
      </c>
    </row>
    <row r="39" spans="1:10">
      <c r="A39" s="287"/>
      <c r="B39" t="s">
        <v>133</v>
      </c>
      <c r="C39">
        <v>30359</v>
      </c>
      <c r="D39">
        <v>5360</v>
      </c>
      <c r="G39" s="287"/>
      <c r="H39" t="s">
        <v>135</v>
      </c>
      <c r="I39" s="33">
        <f t="shared" si="1"/>
        <v>8.1134223326089216E-2</v>
      </c>
      <c r="J39" s="33">
        <f t="shared" si="1"/>
        <v>3.9820627802690689E-2</v>
      </c>
    </row>
    <row r="40" spans="1:10">
      <c r="A40" s="287"/>
      <c r="B40" t="s">
        <v>134</v>
      </c>
      <c r="C40">
        <v>31876</v>
      </c>
      <c r="D40">
        <v>5671</v>
      </c>
      <c r="G40" s="287"/>
      <c r="H40" t="s">
        <v>136</v>
      </c>
      <c r="I40" s="33">
        <f t="shared" si="1"/>
        <v>4.8892040418365479E-2</v>
      </c>
      <c r="J40" s="33">
        <f t="shared" si="1"/>
        <v>4.2146341463414672E-2</v>
      </c>
    </row>
    <row r="41" spans="1:10">
      <c r="A41" s="287"/>
      <c r="B41" t="s">
        <v>135</v>
      </c>
      <c r="C41">
        <v>31341</v>
      </c>
      <c r="D41">
        <v>5797</v>
      </c>
      <c r="G41" s="287"/>
      <c r="H41" t="s">
        <v>137</v>
      </c>
      <c r="I41" s="33">
        <f t="shared" si="1"/>
        <v>1.8043528365875305E-2</v>
      </c>
      <c r="J41" s="33">
        <f t="shared" si="1"/>
        <v>1.5276558384547778E-2</v>
      </c>
    </row>
    <row r="42" spans="1:10">
      <c r="A42" s="287"/>
      <c r="B42" t="s">
        <v>136</v>
      </c>
      <c r="C42">
        <v>29584</v>
      </c>
      <c r="D42">
        <v>5341</v>
      </c>
      <c r="G42" s="287"/>
      <c r="H42" t="s">
        <v>138</v>
      </c>
      <c r="I42" s="33">
        <f t="shared" si="1"/>
        <v>3.7890340118013732E-2</v>
      </c>
      <c r="J42" s="33">
        <f t="shared" si="1"/>
        <v>1.9587628865979312E-2</v>
      </c>
    </row>
    <row r="43" spans="1:10">
      <c r="A43" s="287"/>
      <c r="B43" t="s">
        <v>137</v>
      </c>
      <c r="C43">
        <v>30919</v>
      </c>
      <c r="D43">
        <v>5782</v>
      </c>
      <c r="G43" s="287"/>
      <c r="H43" t="s">
        <v>139</v>
      </c>
      <c r="I43" s="265">
        <f t="shared" si="1"/>
        <v>-7.7078894062557746E-3</v>
      </c>
      <c r="J43" s="265">
        <f>D45/D33-1</f>
        <v>-2.8844760110160905E-2</v>
      </c>
    </row>
    <row r="44" spans="1:10">
      <c r="A44" s="287"/>
      <c r="B44" t="s">
        <v>138</v>
      </c>
      <c r="C44">
        <v>31309</v>
      </c>
      <c r="D44">
        <v>5934</v>
      </c>
    </row>
    <row r="45" spans="1:10">
      <c r="A45" s="287"/>
      <c r="B45" t="s">
        <v>139</v>
      </c>
      <c r="C45" s="264">
        <v>37720</v>
      </c>
      <c r="D45" s="264">
        <v>6700</v>
      </c>
    </row>
  </sheetData>
  <mergeCells count="6">
    <mergeCell ref="H1:I1"/>
    <mergeCell ref="A10:A21"/>
    <mergeCell ref="G20:G31"/>
    <mergeCell ref="A22:A33"/>
    <mergeCell ref="G32:G43"/>
    <mergeCell ref="A34:A45"/>
  </mergeCells>
  <hyperlinks>
    <hyperlink ref="H1:I1" location="Index!A1" display="Regresar al Índice" xr:uid="{00000000-0004-0000-7900-000000000000}"/>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12"/>
  <dimension ref="A1:I864"/>
  <sheetViews>
    <sheetView workbookViewId="0">
      <selection activeCell="B125" sqref="B125"/>
    </sheetView>
  </sheetViews>
  <sheetFormatPr baseColWidth="10" defaultColWidth="9.109375" defaultRowHeight="13.2"/>
  <cols>
    <col min="1" max="1" width="9.33203125" customWidth="1"/>
    <col min="2" max="2" width="32.6640625" customWidth="1"/>
    <col min="3" max="3" width="50.6640625" customWidth="1"/>
    <col min="4" max="4" width="20.6640625" bestFit="1" customWidth="1"/>
    <col min="5" max="5" width="17" bestFit="1" customWidth="1"/>
    <col min="6" max="6" width="24.33203125" bestFit="1" customWidth="1"/>
    <col min="7" max="7" width="20.44140625" bestFit="1" customWidth="1"/>
    <col min="8" max="8" width="8.88671875" bestFit="1" customWidth="1"/>
    <col min="9" max="9" width="11.6640625" customWidth="1"/>
  </cols>
  <sheetData>
    <row r="1" spans="1:9" ht="14.4">
      <c r="A1" s="150" t="s">
        <v>1438</v>
      </c>
      <c r="B1" s="150"/>
      <c r="C1" s="150"/>
      <c r="D1" s="150"/>
      <c r="E1" s="150"/>
      <c r="F1" s="150" t="s">
        <v>123</v>
      </c>
      <c r="G1" s="150" t="s">
        <v>123</v>
      </c>
      <c r="H1" s="274" t="s">
        <v>126</v>
      </c>
      <c r="I1" s="274"/>
    </row>
    <row r="2" spans="1:9">
      <c r="A2" s="150" t="s">
        <v>240</v>
      </c>
      <c r="B2" s="150"/>
      <c r="C2" s="150"/>
      <c r="D2" s="150"/>
      <c r="E2" s="150"/>
      <c r="F2" s="150" t="s">
        <v>123</v>
      </c>
      <c r="G2" s="150" t="s">
        <v>123</v>
      </c>
      <c r="H2" s="150" t="s">
        <v>123</v>
      </c>
      <c r="I2" s="150"/>
    </row>
    <row r="3" spans="1:9">
      <c r="A3" s="150"/>
      <c r="B3" s="150"/>
      <c r="C3" s="150"/>
      <c r="D3" s="150"/>
      <c r="E3" s="150"/>
      <c r="F3" s="150"/>
      <c r="G3" s="150"/>
      <c r="H3" s="150"/>
      <c r="I3" s="150"/>
    </row>
    <row r="4" spans="1:9">
      <c r="A4" s="150"/>
      <c r="B4" s="150"/>
      <c r="C4" s="150"/>
      <c r="D4" s="150"/>
      <c r="E4" s="150"/>
      <c r="F4" s="150"/>
      <c r="G4" s="150"/>
      <c r="H4" s="150"/>
      <c r="I4" s="150"/>
    </row>
    <row r="5" spans="1:9">
      <c r="A5" s="150"/>
      <c r="B5" s="150"/>
      <c r="C5" s="150"/>
      <c r="D5" s="150"/>
      <c r="E5" s="150"/>
      <c r="F5" s="150"/>
      <c r="G5" s="150"/>
      <c r="H5" s="150"/>
      <c r="I5" s="150"/>
    </row>
    <row r="6" spans="1:9">
      <c r="A6" s="151" t="s">
        <v>661</v>
      </c>
      <c r="B6" s="151" t="s">
        <v>239</v>
      </c>
      <c r="C6" s="151" t="s">
        <v>251</v>
      </c>
      <c r="D6" s="151" t="s">
        <v>1434</v>
      </c>
      <c r="E6" s="151" t="s">
        <v>1437</v>
      </c>
      <c r="F6" s="151" t="s">
        <v>1435</v>
      </c>
      <c r="G6" s="151" t="s">
        <v>1436</v>
      </c>
      <c r="H6" s="151" t="s">
        <v>660</v>
      </c>
      <c r="I6" s="151" t="s">
        <v>632</v>
      </c>
    </row>
    <row r="7" spans="1:9">
      <c r="A7" s="150">
        <v>120</v>
      </c>
      <c r="B7" s="150" t="s">
        <v>547</v>
      </c>
      <c r="C7" s="150" t="s">
        <v>637</v>
      </c>
      <c r="D7" s="35">
        <v>37935</v>
      </c>
      <c r="E7" s="33">
        <v>9.1597247374139795E-2</v>
      </c>
      <c r="F7" s="35">
        <v>35665</v>
      </c>
      <c r="G7" s="33">
        <v>8.7139342319692503E-2</v>
      </c>
      <c r="H7" s="35">
        <v>2270</v>
      </c>
      <c r="I7" s="33">
        <v>6.3647834010934998</v>
      </c>
    </row>
    <row r="8" spans="1:9">
      <c r="A8" s="150">
        <v>120</v>
      </c>
      <c r="B8" s="150" t="s">
        <v>547</v>
      </c>
      <c r="C8" s="150" t="s">
        <v>639</v>
      </c>
      <c r="D8" s="35">
        <v>45630</v>
      </c>
      <c r="E8" s="33">
        <v>0.11017747193046</v>
      </c>
      <c r="F8" s="35">
        <v>43917</v>
      </c>
      <c r="G8" s="33">
        <v>0.10730123360869</v>
      </c>
      <c r="H8" s="35">
        <v>1713</v>
      </c>
      <c r="I8" s="33">
        <v>3.90053965434798</v>
      </c>
    </row>
    <row r="9" spans="1:9">
      <c r="A9" s="150">
        <v>98</v>
      </c>
      <c r="B9" s="150" t="s">
        <v>546</v>
      </c>
      <c r="C9" s="150" t="s">
        <v>637</v>
      </c>
      <c r="D9" s="35">
        <v>10514</v>
      </c>
      <c r="E9" s="33">
        <v>9.3103570416548598E-2</v>
      </c>
      <c r="F9" s="35">
        <v>9014</v>
      </c>
      <c r="G9" s="33">
        <v>8.1260648895219403E-2</v>
      </c>
      <c r="H9" s="35">
        <v>1500</v>
      </c>
      <c r="I9" s="33">
        <v>16.640781007321898</v>
      </c>
    </row>
    <row r="10" spans="1:9">
      <c r="A10" s="150">
        <v>39</v>
      </c>
      <c r="B10" s="150" t="s">
        <v>347</v>
      </c>
      <c r="C10" s="150" t="s">
        <v>639</v>
      </c>
      <c r="D10" s="35">
        <v>43913</v>
      </c>
      <c r="E10" s="33">
        <v>6.2536581614561201E-2</v>
      </c>
      <c r="F10" s="35">
        <v>42725</v>
      </c>
      <c r="G10" s="33">
        <v>6.05551657914691E-2</v>
      </c>
      <c r="H10" s="35">
        <v>1188</v>
      </c>
      <c r="I10" s="33">
        <v>2.7805734347571698</v>
      </c>
    </row>
    <row r="11" spans="1:9">
      <c r="A11" s="150">
        <v>120</v>
      </c>
      <c r="B11" s="150" t="s">
        <v>547</v>
      </c>
      <c r="C11" s="150" t="s">
        <v>633</v>
      </c>
      <c r="D11" s="35">
        <v>92282</v>
      </c>
      <c r="E11" s="33">
        <v>0.222822648798744</v>
      </c>
      <c r="F11" s="35">
        <v>91322</v>
      </c>
      <c r="G11" s="33">
        <v>0.22312460449513399</v>
      </c>
      <c r="H11" s="35">
        <v>960</v>
      </c>
      <c r="I11" s="33">
        <v>1.05122533453057</v>
      </c>
    </row>
    <row r="12" spans="1:9">
      <c r="A12" s="150">
        <v>121</v>
      </c>
      <c r="B12" s="150" t="s">
        <v>513</v>
      </c>
      <c r="C12" s="150" t="s">
        <v>635</v>
      </c>
      <c r="D12" s="35">
        <v>5555</v>
      </c>
      <c r="E12" s="33">
        <v>0.67727383564984101</v>
      </c>
      <c r="F12" s="35">
        <v>4765</v>
      </c>
      <c r="G12" s="33">
        <v>0.64054308374781599</v>
      </c>
      <c r="H12" s="35">
        <v>790</v>
      </c>
      <c r="I12" s="33">
        <v>16.579223504721899</v>
      </c>
    </row>
    <row r="13" spans="1:9">
      <c r="A13" s="150">
        <v>53</v>
      </c>
      <c r="B13" s="150" t="s">
        <v>531</v>
      </c>
      <c r="C13" s="150" t="s">
        <v>639</v>
      </c>
      <c r="D13" s="35">
        <v>4829</v>
      </c>
      <c r="E13" s="33">
        <v>0.137731382447734</v>
      </c>
      <c r="F13" s="35">
        <v>4074</v>
      </c>
      <c r="G13" s="33">
        <v>0.120600337467807</v>
      </c>
      <c r="H13" s="35">
        <v>755</v>
      </c>
      <c r="I13" s="33">
        <v>18.532155130093301</v>
      </c>
    </row>
    <row r="14" spans="1:9">
      <c r="A14" s="150">
        <v>120</v>
      </c>
      <c r="B14" s="150" t="s">
        <v>547</v>
      </c>
      <c r="C14" s="150" t="s">
        <v>638</v>
      </c>
      <c r="D14" s="35">
        <v>10046</v>
      </c>
      <c r="E14" s="33">
        <v>2.42569117469516E-2</v>
      </c>
      <c r="F14" s="35">
        <v>9388</v>
      </c>
      <c r="G14" s="33">
        <v>2.2937449760192699E-2</v>
      </c>
      <c r="H14" s="35">
        <v>658</v>
      </c>
      <c r="I14" s="33">
        <v>7.0089475926715004</v>
      </c>
    </row>
    <row r="15" spans="1:9">
      <c r="A15" s="150">
        <v>39</v>
      </c>
      <c r="B15" s="150" t="s">
        <v>347</v>
      </c>
      <c r="C15" s="150" t="s">
        <v>633</v>
      </c>
      <c r="D15" s="35">
        <v>150768</v>
      </c>
      <c r="E15" s="33">
        <v>0.21470897768005301</v>
      </c>
      <c r="F15" s="35">
        <v>150157</v>
      </c>
      <c r="G15" s="33">
        <v>0.21282111245756899</v>
      </c>
      <c r="H15" s="35">
        <v>611</v>
      </c>
      <c r="I15" s="33">
        <v>0.40690743688272002</v>
      </c>
    </row>
    <row r="16" spans="1:9">
      <c r="A16" s="150">
        <v>83</v>
      </c>
      <c r="B16" s="150" t="s">
        <v>536</v>
      </c>
      <c r="C16" s="150" t="s">
        <v>635</v>
      </c>
      <c r="D16" s="35">
        <v>9488</v>
      </c>
      <c r="E16" s="33">
        <v>0.60777656780475298</v>
      </c>
      <c r="F16" s="35">
        <v>8882</v>
      </c>
      <c r="G16" s="33">
        <v>0.59371657754010698</v>
      </c>
      <c r="H16" s="35">
        <v>606</v>
      </c>
      <c r="I16" s="33">
        <v>6.82278766043685</v>
      </c>
    </row>
    <row r="17" spans="1:9">
      <c r="A17" s="150">
        <v>67</v>
      </c>
      <c r="B17" s="150" t="s">
        <v>545</v>
      </c>
      <c r="C17" s="150" t="s">
        <v>639</v>
      </c>
      <c r="D17" s="35">
        <v>7705</v>
      </c>
      <c r="E17" s="33">
        <v>0.10326480285201201</v>
      </c>
      <c r="F17" s="35">
        <v>7150</v>
      </c>
      <c r="G17" s="33">
        <v>9.6445673433600901E-2</v>
      </c>
      <c r="H17" s="35">
        <v>555</v>
      </c>
      <c r="I17" s="33">
        <v>7.7622377622377696</v>
      </c>
    </row>
    <row r="18" spans="1:9">
      <c r="A18" s="150">
        <v>43</v>
      </c>
      <c r="B18" s="150" t="s">
        <v>529</v>
      </c>
      <c r="C18" s="150" t="s">
        <v>639</v>
      </c>
      <c r="D18" s="35">
        <v>1170</v>
      </c>
      <c r="E18" s="33">
        <v>0.40123456790123502</v>
      </c>
      <c r="F18" s="35">
        <v>662</v>
      </c>
      <c r="G18" s="33">
        <v>0.27298969072164903</v>
      </c>
      <c r="H18" s="35">
        <v>508</v>
      </c>
      <c r="I18" s="33">
        <v>76.7371601208459</v>
      </c>
    </row>
    <row r="19" spans="1:9">
      <c r="A19" s="150">
        <v>23</v>
      </c>
      <c r="B19" s="150" t="s">
        <v>543</v>
      </c>
      <c r="C19" s="150" t="s">
        <v>635</v>
      </c>
      <c r="D19" s="35">
        <v>15179</v>
      </c>
      <c r="E19" s="33">
        <v>0.44225278247188399</v>
      </c>
      <c r="F19" s="35">
        <v>14724</v>
      </c>
      <c r="G19" s="33">
        <v>0.43463116568763499</v>
      </c>
      <c r="H19" s="35">
        <v>455</v>
      </c>
      <c r="I19" s="33">
        <v>3.09019288236891</v>
      </c>
    </row>
    <row r="20" spans="1:9">
      <c r="A20" s="150">
        <v>98</v>
      </c>
      <c r="B20" s="150" t="s">
        <v>546</v>
      </c>
      <c r="C20" s="150" t="s">
        <v>634</v>
      </c>
      <c r="D20" s="35">
        <v>16677</v>
      </c>
      <c r="E20" s="33">
        <v>0.147678166619439</v>
      </c>
      <c r="F20" s="35">
        <v>16306</v>
      </c>
      <c r="G20" s="33">
        <v>0.14699757498174501</v>
      </c>
      <c r="H20" s="35">
        <v>371</v>
      </c>
      <c r="I20" s="33">
        <v>2.2752361094075901</v>
      </c>
    </row>
    <row r="21" spans="1:9">
      <c r="A21" s="150">
        <v>53</v>
      </c>
      <c r="B21" s="150" t="s">
        <v>531</v>
      </c>
      <c r="C21" s="150" t="s">
        <v>635</v>
      </c>
      <c r="D21" s="35">
        <v>1905</v>
      </c>
      <c r="E21" s="33">
        <v>5.4333875245999801E-2</v>
      </c>
      <c r="F21" s="35">
        <v>1613</v>
      </c>
      <c r="G21" s="33">
        <v>4.7748734495722499E-2</v>
      </c>
      <c r="H21" s="35">
        <v>292</v>
      </c>
      <c r="I21" s="33">
        <v>18.1029138251705</v>
      </c>
    </row>
    <row r="22" spans="1:9">
      <c r="A22" s="150">
        <v>39</v>
      </c>
      <c r="B22" s="150" t="s">
        <v>347</v>
      </c>
      <c r="C22" s="150" t="s">
        <v>640</v>
      </c>
      <c r="D22" s="35">
        <v>4766</v>
      </c>
      <c r="E22" s="33">
        <v>6.7872690996970903E-3</v>
      </c>
      <c r="F22" s="35">
        <v>4489</v>
      </c>
      <c r="G22" s="33">
        <v>6.3623672144623696E-3</v>
      </c>
      <c r="H22" s="35">
        <v>277</v>
      </c>
      <c r="I22" s="33">
        <v>6.1706393406103697</v>
      </c>
    </row>
    <row r="23" spans="1:9">
      <c r="A23" s="150">
        <v>50</v>
      </c>
      <c r="B23" s="150" t="s">
        <v>538</v>
      </c>
      <c r="C23" s="150" t="s">
        <v>635</v>
      </c>
      <c r="D23" s="35">
        <v>6396</v>
      </c>
      <c r="E23" s="33">
        <v>0.78700627537836798</v>
      </c>
      <c r="F23" s="35">
        <v>6119</v>
      </c>
      <c r="G23" s="33">
        <v>0.76698420656806199</v>
      </c>
      <c r="H23" s="35">
        <v>277</v>
      </c>
      <c r="I23" s="33">
        <v>4.5268834776924303</v>
      </c>
    </row>
    <row r="24" spans="1:9">
      <c r="A24" s="150">
        <v>98</v>
      </c>
      <c r="B24" s="150" t="s">
        <v>546</v>
      </c>
      <c r="C24" s="150" t="s">
        <v>636</v>
      </c>
      <c r="D24" s="35">
        <v>34798</v>
      </c>
      <c r="E24" s="33">
        <v>0.30814324171153301</v>
      </c>
      <c r="F24" s="35">
        <v>34527</v>
      </c>
      <c r="G24" s="33">
        <v>0.31125875575829098</v>
      </c>
      <c r="H24" s="35">
        <v>271</v>
      </c>
      <c r="I24" s="33">
        <v>0.78489298230370896</v>
      </c>
    </row>
    <row r="25" spans="1:9">
      <c r="A25" s="150">
        <v>97</v>
      </c>
      <c r="B25" s="150" t="s">
        <v>544</v>
      </c>
      <c r="C25" s="150" t="s">
        <v>633</v>
      </c>
      <c r="D25" s="35">
        <v>14034</v>
      </c>
      <c r="E25" s="33">
        <v>0.15888326597153801</v>
      </c>
      <c r="F25" s="35">
        <v>13781</v>
      </c>
      <c r="G25" s="33">
        <v>0.156883950729719</v>
      </c>
      <c r="H25" s="35">
        <v>253</v>
      </c>
      <c r="I25" s="33">
        <v>1.83586096799941</v>
      </c>
    </row>
    <row r="26" spans="1:9">
      <c r="A26" s="150">
        <v>66</v>
      </c>
      <c r="B26" s="150" t="s">
        <v>532</v>
      </c>
      <c r="C26" s="150" t="s">
        <v>635</v>
      </c>
      <c r="D26" s="35">
        <v>1501</v>
      </c>
      <c r="E26" s="33">
        <v>0.32609167933956101</v>
      </c>
      <c r="F26" s="35">
        <v>1283</v>
      </c>
      <c r="G26" s="33">
        <v>0.29305619004111499</v>
      </c>
      <c r="H26" s="35">
        <v>218</v>
      </c>
      <c r="I26" s="33">
        <v>16.991426344505101</v>
      </c>
    </row>
    <row r="27" spans="1:9">
      <c r="A27" s="150">
        <v>98</v>
      </c>
      <c r="B27" s="150" t="s">
        <v>546</v>
      </c>
      <c r="C27" s="150" t="s">
        <v>639</v>
      </c>
      <c r="D27" s="35">
        <v>9637</v>
      </c>
      <c r="E27" s="33">
        <v>8.5337560215358502E-2</v>
      </c>
      <c r="F27" s="35">
        <v>9431</v>
      </c>
      <c r="G27" s="33">
        <v>8.5019877937742794E-2</v>
      </c>
      <c r="H27" s="35">
        <v>206</v>
      </c>
      <c r="I27" s="33">
        <v>2.1842858657618498</v>
      </c>
    </row>
    <row r="28" spans="1:9">
      <c r="A28" s="150">
        <v>124</v>
      </c>
      <c r="B28" s="150" t="s">
        <v>528</v>
      </c>
      <c r="C28" s="150" t="s">
        <v>639</v>
      </c>
      <c r="D28" s="35">
        <v>621</v>
      </c>
      <c r="E28" s="33">
        <v>9.1741763923770106E-2</v>
      </c>
      <c r="F28" s="35">
        <v>441</v>
      </c>
      <c r="G28" s="33">
        <v>6.6889124829364502E-2</v>
      </c>
      <c r="H28" s="35">
        <v>180</v>
      </c>
      <c r="I28" s="33">
        <v>40.816326530612201</v>
      </c>
    </row>
    <row r="29" spans="1:9">
      <c r="A29" s="150">
        <v>108</v>
      </c>
      <c r="B29" s="150" t="s">
        <v>460</v>
      </c>
      <c r="C29" s="150" t="s">
        <v>635</v>
      </c>
      <c r="D29" s="35">
        <v>1605</v>
      </c>
      <c r="E29" s="33">
        <v>0.42640807651434598</v>
      </c>
      <c r="F29" s="35">
        <v>1426</v>
      </c>
      <c r="G29" s="33">
        <v>0.39688282772056799</v>
      </c>
      <c r="H29" s="35">
        <v>179</v>
      </c>
      <c r="I29" s="33">
        <v>12.5525946704067</v>
      </c>
    </row>
    <row r="30" spans="1:9">
      <c r="A30" s="150">
        <v>95</v>
      </c>
      <c r="B30" s="150" t="s">
        <v>488</v>
      </c>
      <c r="C30" s="150" t="s">
        <v>635</v>
      </c>
      <c r="D30" s="35">
        <v>666</v>
      </c>
      <c r="E30" s="33">
        <v>0.83354192740926203</v>
      </c>
      <c r="F30" s="35">
        <v>488</v>
      </c>
      <c r="G30" s="33">
        <v>0.78080000000000005</v>
      </c>
      <c r="H30" s="35">
        <v>178</v>
      </c>
      <c r="I30" s="33">
        <v>36.475409836065602</v>
      </c>
    </row>
    <row r="31" spans="1:9">
      <c r="A31" s="150">
        <v>94</v>
      </c>
      <c r="B31" s="150" t="s">
        <v>478</v>
      </c>
      <c r="C31" s="150" t="s">
        <v>635</v>
      </c>
      <c r="D31" s="35">
        <v>1043</v>
      </c>
      <c r="E31" s="33">
        <v>0.180262703076391</v>
      </c>
      <c r="F31" s="35">
        <v>868</v>
      </c>
      <c r="G31" s="33">
        <v>0.15653742110009</v>
      </c>
      <c r="H31" s="35">
        <v>175</v>
      </c>
      <c r="I31" s="33">
        <v>20.161290322580601</v>
      </c>
    </row>
    <row r="32" spans="1:9">
      <c r="A32" s="150">
        <v>6</v>
      </c>
      <c r="B32" s="150" t="s">
        <v>523</v>
      </c>
      <c r="C32" s="150" t="s">
        <v>635</v>
      </c>
      <c r="D32" s="35">
        <v>4394</v>
      </c>
      <c r="E32" s="33">
        <v>0.62432509235578304</v>
      </c>
      <c r="F32" s="35">
        <v>4223</v>
      </c>
      <c r="G32" s="33">
        <v>0.61640636403444704</v>
      </c>
      <c r="H32" s="35">
        <v>171</v>
      </c>
      <c r="I32" s="33">
        <v>4.0492540847738603</v>
      </c>
    </row>
    <row r="33" spans="1:9">
      <c r="A33" s="150">
        <v>86</v>
      </c>
      <c r="B33" s="150" t="s">
        <v>527</v>
      </c>
      <c r="C33" s="150" t="s">
        <v>635</v>
      </c>
      <c r="D33" s="35">
        <v>1596</v>
      </c>
      <c r="E33" s="33">
        <v>0.676844783715013</v>
      </c>
      <c r="F33" s="35">
        <v>1430</v>
      </c>
      <c r="G33" s="33">
        <v>0.63414634146341498</v>
      </c>
      <c r="H33" s="35">
        <v>166</v>
      </c>
      <c r="I33" s="33">
        <v>11.608391608391599</v>
      </c>
    </row>
    <row r="34" spans="1:9">
      <c r="A34" s="150">
        <v>15</v>
      </c>
      <c r="B34" s="150" t="s">
        <v>535</v>
      </c>
      <c r="C34" s="150" t="s">
        <v>637</v>
      </c>
      <c r="D34" s="35">
        <v>1515</v>
      </c>
      <c r="E34" s="33">
        <v>0.13290639529783299</v>
      </c>
      <c r="F34" s="35">
        <v>1354</v>
      </c>
      <c r="G34" s="33">
        <v>0.119823008849558</v>
      </c>
      <c r="H34" s="35">
        <v>161</v>
      </c>
      <c r="I34" s="33">
        <v>11.890694239290999</v>
      </c>
    </row>
    <row r="35" spans="1:9">
      <c r="A35" s="150">
        <v>93</v>
      </c>
      <c r="B35" s="150" t="s">
        <v>542</v>
      </c>
      <c r="C35" s="150" t="s">
        <v>635</v>
      </c>
      <c r="D35" s="35">
        <v>5616</v>
      </c>
      <c r="E35" s="33">
        <v>0.156169183281889</v>
      </c>
      <c r="F35" s="35">
        <v>5455</v>
      </c>
      <c r="G35" s="33">
        <v>0.153363884281256</v>
      </c>
      <c r="H35" s="35">
        <v>161</v>
      </c>
      <c r="I35" s="33">
        <v>2.9514207149404101</v>
      </c>
    </row>
    <row r="36" spans="1:9">
      <c r="A36" s="150">
        <v>3</v>
      </c>
      <c r="B36" s="150" t="s">
        <v>534</v>
      </c>
      <c r="C36" s="150" t="s">
        <v>635</v>
      </c>
      <c r="D36" s="35">
        <v>648</v>
      </c>
      <c r="E36" s="33">
        <v>0.43665768194070098</v>
      </c>
      <c r="F36" s="35">
        <v>491</v>
      </c>
      <c r="G36" s="33">
        <v>0.367790262172285</v>
      </c>
      <c r="H36" s="35">
        <v>157</v>
      </c>
      <c r="I36" s="33">
        <v>31.975560081466401</v>
      </c>
    </row>
    <row r="37" spans="1:9">
      <c r="A37" s="150">
        <v>67</v>
      </c>
      <c r="B37" s="150" t="s">
        <v>545</v>
      </c>
      <c r="C37" s="150" t="s">
        <v>637</v>
      </c>
      <c r="D37" s="35">
        <v>9275</v>
      </c>
      <c r="E37" s="33">
        <v>0.12430643042860599</v>
      </c>
      <c r="F37" s="35">
        <v>9120</v>
      </c>
      <c r="G37" s="33">
        <v>0.12301881702299899</v>
      </c>
      <c r="H37" s="35">
        <v>155</v>
      </c>
      <c r="I37" s="33">
        <v>1.69956140350878</v>
      </c>
    </row>
    <row r="38" spans="1:9">
      <c r="A38" s="150">
        <v>93</v>
      </c>
      <c r="B38" s="150" t="s">
        <v>542</v>
      </c>
      <c r="C38" s="150" t="s">
        <v>639</v>
      </c>
      <c r="D38" s="35">
        <v>3969</v>
      </c>
      <c r="E38" s="33">
        <v>0.11036956703094999</v>
      </c>
      <c r="F38" s="35">
        <v>3819</v>
      </c>
      <c r="G38" s="33">
        <v>0.107368776181506</v>
      </c>
      <c r="H38" s="35">
        <v>150</v>
      </c>
      <c r="I38" s="33">
        <v>3.92772977219167</v>
      </c>
    </row>
    <row r="39" spans="1:9">
      <c r="A39" s="150">
        <v>97</v>
      </c>
      <c r="B39" s="150" t="s">
        <v>544</v>
      </c>
      <c r="C39" s="150" t="s">
        <v>638</v>
      </c>
      <c r="D39" s="35">
        <v>6698</v>
      </c>
      <c r="E39" s="33">
        <v>7.5830135063229498E-2</v>
      </c>
      <c r="F39" s="35">
        <v>6551</v>
      </c>
      <c r="G39" s="33">
        <v>7.4577081578288296E-2</v>
      </c>
      <c r="H39" s="35">
        <v>147</v>
      </c>
      <c r="I39" s="33">
        <v>2.2439322240879198</v>
      </c>
    </row>
    <row r="40" spans="1:9">
      <c r="A40" s="150">
        <v>53</v>
      </c>
      <c r="B40" s="150" t="s">
        <v>531</v>
      </c>
      <c r="C40" s="150" t="s">
        <v>637</v>
      </c>
      <c r="D40" s="35">
        <v>2898</v>
      </c>
      <c r="E40" s="33">
        <v>8.2655942500213894E-2</v>
      </c>
      <c r="F40" s="35">
        <v>2770</v>
      </c>
      <c r="G40" s="33">
        <v>8.1998756697551897E-2</v>
      </c>
      <c r="H40" s="35">
        <v>128</v>
      </c>
      <c r="I40" s="33">
        <v>4.6209386281588403</v>
      </c>
    </row>
    <row r="41" spans="1:9">
      <c r="A41" s="150">
        <v>120</v>
      </c>
      <c r="B41" s="150" t="s">
        <v>547</v>
      </c>
      <c r="C41" s="150" t="s">
        <v>635</v>
      </c>
      <c r="D41" s="35">
        <v>6710</v>
      </c>
      <c r="E41" s="33">
        <v>1.6201859229747699E-2</v>
      </c>
      <c r="F41" s="35">
        <v>6591</v>
      </c>
      <c r="G41" s="33">
        <v>1.6103614334195802E-2</v>
      </c>
      <c r="H41" s="35">
        <v>119</v>
      </c>
      <c r="I41" s="33">
        <v>1.8054923380367101</v>
      </c>
    </row>
    <row r="42" spans="1:9">
      <c r="A42" s="150">
        <v>82</v>
      </c>
      <c r="B42" s="150" t="s">
        <v>533</v>
      </c>
      <c r="C42" s="150" t="s">
        <v>635</v>
      </c>
      <c r="D42" s="35">
        <v>2427</v>
      </c>
      <c r="E42" s="33">
        <v>0.57689565010696497</v>
      </c>
      <c r="F42" s="35">
        <v>2308</v>
      </c>
      <c r="G42" s="33">
        <v>0.54926225606853896</v>
      </c>
      <c r="H42" s="35">
        <v>119</v>
      </c>
      <c r="I42" s="33">
        <v>5.1559792027729499</v>
      </c>
    </row>
    <row r="43" spans="1:9">
      <c r="A43" s="150">
        <v>101</v>
      </c>
      <c r="B43" s="150" t="s">
        <v>502</v>
      </c>
      <c r="C43" s="150" t="s">
        <v>638</v>
      </c>
      <c r="D43" s="35">
        <v>5301</v>
      </c>
      <c r="E43" s="33">
        <v>0.17946374162096301</v>
      </c>
      <c r="F43" s="35">
        <v>5190</v>
      </c>
      <c r="G43" s="33">
        <v>0.17659668583483601</v>
      </c>
      <c r="H43" s="35">
        <v>111</v>
      </c>
      <c r="I43" s="33">
        <v>2.1387283236994099</v>
      </c>
    </row>
    <row r="44" spans="1:9">
      <c r="A44" s="150">
        <v>70</v>
      </c>
      <c r="B44" s="150" t="s">
        <v>541</v>
      </c>
      <c r="C44" s="150" t="s">
        <v>639</v>
      </c>
      <c r="D44" s="35">
        <v>2299</v>
      </c>
      <c r="E44" s="33">
        <v>4.5753975361713099E-2</v>
      </c>
      <c r="F44" s="35">
        <v>2192</v>
      </c>
      <c r="G44" s="33">
        <v>4.3731545766499097E-2</v>
      </c>
      <c r="H44" s="35">
        <v>107</v>
      </c>
      <c r="I44" s="33">
        <v>4.88138686131387</v>
      </c>
    </row>
    <row r="45" spans="1:9">
      <c r="A45" s="150">
        <v>53</v>
      </c>
      <c r="B45" s="150" t="s">
        <v>531</v>
      </c>
      <c r="C45" s="150" t="s">
        <v>636</v>
      </c>
      <c r="D45" s="35">
        <v>18673</v>
      </c>
      <c r="E45" s="33">
        <v>0.53258606428795496</v>
      </c>
      <c r="F45" s="35">
        <v>18569</v>
      </c>
      <c r="G45" s="33">
        <v>0.54968769426600705</v>
      </c>
      <c r="H45" s="35">
        <v>104</v>
      </c>
      <c r="I45" s="33">
        <v>0.56007324034681405</v>
      </c>
    </row>
    <row r="46" spans="1:9">
      <c r="A46" s="150">
        <v>9</v>
      </c>
      <c r="B46" s="150" t="s">
        <v>428</v>
      </c>
      <c r="C46" s="150" t="s">
        <v>639</v>
      </c>
      <c r="D46" s="35">
        <v>343</v>
      </c>
      <c r="E46" s="33">
        <v>0.26734216679657102</v>
      </c>
      <c r="F46" s="35">
        <v>239</v>
      </c>
      <c r="G46" s="33">
        <v>0.19135308246597299</v>
      </c>
      <c r="H46" s="35">
        <v>104</v>
      </c>
      <c r="I46" s="33">
        <v>43.514644351464398</v>
      </c>
    </row>
    <row r="47" spans="1:9">
      <c r="A47" s="150">
        <v>93</v>
      </c>
      <c r="B47" s="150" t="s">
        <v>542</v>
      </c>
      <c r="C47" s="150" t="s">
        <v>636</v>
      </c>
      <c r="D47" s="35">
        <v>10448</v>
      </c>
      <c r="E47" s="33">
        <v>0.29053697060704697</v>
      </c>
      <c r="F47" s="35">
        <v>10347</v>
      </c>
      <c r="G47" s="33">
        <v>0.29089937867243898</v>
      </c>
      <c r="H47" s="35">
        <v>101</v>
      </c>
      <c r="I47" s="33">
        <v>0.97612834638058898</v>
      </c>
    </row>
    <row r="48" spans="1:9">
      <c r="A48" s="150">
        <v>85</v>
      </c>
      <c r="B48" s="150" t="s">
        <v>525</v>
      </c>
      <c r="C48" s="150" t="s">
        <v>635</v>
      </c>
      <c r="D48" s="35">
        <v>4040</v>
      </c>
      <c r="E48" s="33">
        <v>0.52617869236780401</v>
      </c>
      <c r="F48" s="35">
        <v>3945</v>
      </c>
      <c r="G48" s="33">
        <v>0.51955748715922601</v>
      </c>
      <c r="H48" s="35">
        <v>95</v>
      </c>
      <c r="I48" s="33">
        <v>2.40811153358682</v>
      </c>
    </row>
    <row r="49" spans="1:9">
      <c r="A49" s="150">
        <v>67</v>
      </c>
      <c r="B49" s="150" t="s">
        <v>545</v>
      </c>
      <c r="C49" s="150" t="s">
        <v>638</v>
      </c>
      <c r="D49" s="35">
        <v>3738</v>
      </c>
      <c r="E49" s="33">
        <v>5.0097836867075897E-2</v>
      </c>
      <c r="F49" s="35">
        <v>3645</v>
      </c>
      <c r="G49" s="33">
        <v>4.9167060093073499E-2</v>
      </c>
      <c r="H49" s="35">
        <v>93</v>
      </c>
      <c r="I49" s="33">
        <v>2.5514403292180998</v>
      </c>
    </row>
    <row r="50" spans="1:9">
      <c r="A50" s="150">
        <v>2</v>
      </c>
      <c r="B50" s="150" t="s">
        <v>524</v>
      </c>
      <c r="C50" s="150" t="s">
        <v>636</v>
      </c>
      <c r="D50" s="35">
        <v>2223</v>
      </c>
      <c r="E50" s="33">
        <v>0.36628769154720697</v>
      </c>
      <c r="F50" s="35">
        <v>2134</v>
      </c>
      <c r="G50" s="33">
        <v>0.364537068670994</v>
      </c>
      <c r="H50" s="35">
        <v>89</v>
      </c>
      <c r="I50" s="33">
        <v>4.17057169634489</v>
      </c>
    </row>
    <row r="51" spans="1:9">
      <c r="A51" s="150">
        <v>92</v>
      </c>
      <c r="B51" s="150" t="s">
        <v>496</v>
      </c>
      <c r="C51" s="150" t="s">
        <v>635</v>
      </c>
      <c r="D51" s="35">
        <v>305</v>
      </c>
      <c r="E51" s="33">
        <v>0.57655954631380002</v>
      </c>
      <c r="F51" s="35">
        <v>221</v>
      </c>
      <c r="G51" s="33">
        <v>0.50341685649202705</v>
      </c>
      <c r="H51" s="35">
        <v>84</v>
      </c>
      <c r="I51" s="33">
        <v>38.009049773755699</v>
      </c>
    </row>
    <row r="52" spans="1:9">
      <c r="A52" s="150">
        <v>14</v>
      </c>
      <c r="B52" s="150" t="s">
        <v>430</v>
      </c>
      <c r="C52" s="150" t="s">
        <v>635</v>
      </c>
      <c r="D52" s="35">
        <v>536</v>
      </c>
      <c r="E52" s="33">
        <v>0.72432432432432403</v>
      </c>
      <c r="F52" s="35">
        <v>454</v>
      </c>
      <c r="G52" s="33">
        <v>0.70496894409937905</v>
      </c>
      <c r="H52" s="35">
        <v>82</v>
      </c>
      <c r="I52" s="33">
        <v>18.061674008810598</v>
      </c>
    </row>
    <row r="53" spans="1:9">
      <c r="A53" s="150">
        <v>73</v>
      </c>
      <c r="B53" s="150" t="s">
        <v>449</v>
      </c>
      <c r="C53" s="150" t="s">
        <v>639</v>
      </c>
      <c r="D53" s="35">
        <v>2275</v>
      </c>
      <c r="E53" s="33">
        <v>0.167070573547771</v>
      </c>
      <c r="F53" s="35">
        <v>2198</v>
      </c>
      <c r="G53" s="33">
        <v>0.16176037680306199</v>
      </c>
      <c r="H53" s="35">
        <v>77</v>
      </c>
      <c r="I53" s="33">
        <v>3.5031847133758101</v>
      </c>
    </row>
    <row r="54" spans="1:9">
      <c r="A54" s="150">
        <v>21</v>
      </c>
      <c r="B54" s="150" t="s">
        <v>516</v>
      </c>
      <c r="C54" s="150" t="s">
        <v>635</v>
      </c>
      <c r="D54" s="35">
        <v>1919</v>
      </c>
      <c r="E54" s="33">
        <v>0.60006253908692897</v>
      </c>
      <c r="F54" s="35">
        <v>1843</v>
      </c>
      <c r="G54" s="33">
        <v>0.59089451747354904</v>
      </c>
      <c r="H54" s="35">
        <v>76</v>
      </c>
      <c r="I54" s="33">
        <v>4.1237113402061896</v>
      </c>
    </row>
    <row r="55" spans="1:9">
      <c r="A55" s="150">
        <v>2</v>
      </c>
      <c r="B55" s="150" t="s">
        <v>524</v>
      </c>
      <c r="C55" s="150" t="s">
        <v>639</v>
      </c>
      <c r="D55" s="35">
        <v>248</v>
      </c>
      <c r="E55" s="33">
        <v>4.0863404185203497E-2</v>
      </c>
      <c r="F55" s="35">
        <v>175</v>
      </c>
      <c r="G55" s="33">
        <v>2.9894089511445201E-2</v>
      </c>
      <c r="H55" s="35">
        <v>73</v>
      </c>
      <c r="I55" s="33">
        <v>41.714285714285701</v>
      </c>
    </row>
    <row r="56" spans="1:9">
      <c r="A56" s="150">
        <v>2</v>
      </c>
      <c r="B56" s="150" t="s">
        <v>524</v>
      </c>
      <c r="C56" s="150" t="s">
        <v>635</v>
      </c>
      <c r="D56" s="35">
        <v>2204</v>
      </c>
      <c r="E56" s="33">
        <v>0.363157027516889</v>
      </c>
      <c r="F56" s="35">
        <v>2132</v>
      </c>
      <c r="G56" s="33">
        <v>0.36419542193372101</v>
      </c>
      <c r="H56" s="35">
        <v>72</v>
      </c>
      <c r="I56" s="33">
        <v>3.37711069418387</v>
      </c>
    </row>
    <row r="57" spans="1:9">
      <c r="A57" s="150">
        <v>70</v>
      </c>
      <c r="B57" s="150" t="s">
        <v>541</v>
      </c>
      <c r="C57" s="150" t="s">
        <v>636</v>
      </c>
      <c r="D57" s="35">
        <v>36653</v>
      </c>
      <c r="E57" s="33">
        <v>0.72945648496427695</v>
      </c>
      <c r="F57" s="35">
        <v>36582</v>
      </c>
      <c r="G57" s="33">
        <v>0.72983002154656496</v>
      </c>
      <c r="H57" s="35">
        <v>71</v>
      </c>
      <c r="I57" s="33">
        <v>0.19408452244273899</v>
      </c>
    </row>
    <row r="58" spans="1:9">
      <c r="A58" s="150">
        <v>97</v>
      </c>
      <c r="B58" s="150" t="s">
        <v>544</v>
      </c>
      <c r="C58" s="150" t="s">
        <v>635</v>
      </c>
      <c r="D58" s="35">
        <v>1232</v>
      </c>
      <c r="E58" s="33">
        <v>1.3947854045670199E-2</v>
      </c>
      <c r="F58" s="35">
        <v>1162</v>
      </c>
      <c r="G58" s="33">
        <v>1.32282962591926E-2</v>
      </c>
      <c r="H58" s="35">
        <v>70</v>
      </c>
      <c r="I58" s="33">
        <v>6.0240963855421796</v>
      </c>
    </row>
    <row r="59" spans="1:9">
      <c r="A59" s="150">
        <v>13</v>
      </c>
      <c r="B59" s="150" t="s">
        <v>506</v>
      </c>
      <c r="C59" s="150" t="s">
        <v>636</v>
      </c>
      <c r="D59" s="35">
        <v>4334</v>
      </c>
      <c r="E59" s="33">
        <v>0.49088231962849699</v>
      </c>
      <c r="F59" s="35">
        <v>4265</v>
      </c>
      <c r="G59" s="33">
        <v>0.488769195507678</v>
      </c>
      <c r="H59" s="35">
        <v>69</v>
      </c>
      <c r="I59" s="33">
        <v>1.6178194607268499</v>
      </c>
    </row>
    <row r="60" spans="1:9">
      <c r="A60" s="150">
        <v>101</v>
      </c>
      <c r="B60" s="150" t="s">
        <v>502</v>
      </c>
      <c r="C60" s="150" t="s">
        <v>639</v>
      </c>
      <c r="D60" s="35">
        <v>2289</v>
      </c>
      <c r="E60" s="33">
        <v>7.7493398334348998E-2</v>
      </c>
      <c r="F60" s="35">
        <v>2223</v>
      </c>
      <c r="G60" s="33">
        <v>7.5640545782435606E-2</v>
      </c>
      <c r="H60" s="35">
        <v>66</v>
      </c>
      <c r="I60" s="33">
        <v>2.9689608636977098</v>
      </c>
    </row>
    <row r="61" spans="1:9">
      <c r="A61" s="150">
        <v>44</v>
      </c>
      <c r="B61" s="150" t="s">
        <v>530</v>
      </c>
      <c r="C61" s="150" t="s">
        <v>636</v>
      </c>
      <c r="D61" s="35">
        <v>2875</v>
      </c>
      <c r="E61" s="33">
        <v>0.70935109795213402</v>
      </c>
      <c r="F61" s="35">
        <v>2811</v>
      </c>
      <c r="G61" s="33">
        <v>0.70362953692115104</v>
      </c>
      <c r="H61" s="35">
        <v>64</v>
      </c>
      <c r="I61" s="33">
        <v>2.2767698327997201</v>
      </c>
    </row>
    <row r="62" spans="1:9">
      <c r="A62" s="150">
        <v>23</v>
      </c>
      <c r="B62" s="150" t="s">
        <v>543</v>
      </c>
      <c r="C62" s="150" t="s">
        <v>634</v>
      </c>
      <c r="D62" s="35">
        <v>2759</v>
      </c>
      <c r="E62" s="33">
        <v>8.0385758405687305E-2</v>
      </c>
      <c r="F62" s="35">
        <v>2703</v>
      </c>
      <c r="G62" s="33">
        <v>7.9788647164743001E-2</v>
      </c>
      <c r="H62" s="35">
        <v>56</v>
      </c>
      <c r="I62" s="33">
        <v>2.0717721050684399</v>
      </c>
    </row>
    <row r="63" spans="1:9">
      <c r="A63" s="150">
        <v>94</v>
      </c>
      <c r="B63" s="150" t="s">
        <v>478</v>
      </c>
      <c r="C63" s="150" t="s">
        <v>636</v>
      </c>
      <c r="D63" s="35">
        <v>1700</v>
      </c>
      <c r="E63" s="33">
        <v>0.29381265122709999</v>
      </c>
      <c r="F63" s="35">
        <v>1646</v>
      </c>
      <c r="G63" s="33">
        <v>0.29684400360685298</v>
      </c>
      <c r="H63" s="35">
        <v>54</v>
      </c>
      <c r="I63" s="33">
        <v>3.2806804374240701</v>
      </c>
    </row>
    <row r="64" spans="1:9">
      <c r="A64" s="150">
        <v>18</v>
      </c>
      <c r="B64" s="150" t="s">
        <v>539</v>
      </c>
      <c r="C64" s="150" t="s">
        <v>639</v>
      </c>
      <c r="D64" s="35">
        <v>379</v>
      </c>
      <c r="E64" s="33">
        <v>8.0228619813717206E-2</v>
      </c>
      <c r="F64" s="35">
        <v>329</v>
      </c>
      <c r="G64" s="33">
        <v>6.9688625291251902E-2</v>
      </c>
      <c r="H64" s="35">
        <v>50</v>
      </c>
      <c r="I64" s="33">
        <v>15.1975683890577</v>
      </c>
    </row>
    <row r="65" spans="1:9">
      <c r="A65" s="150">
        <v>101</v>
      </c>
      <c r="B65" s="150" t="s">
        <v>502</v>
      </c>
      <c r="C65" s="150" t="s">
        <v>636</v>
      </c>
      <c r="D65" s="35">
        <v>6681</v>
      </c>
      <c r="E65" s="33">
        <v>0.22618322161283799</v>
      </c>
      <c r="F65" s="35">
        <v>6633</v>
      </c>
      <c r="G65" s="33">
        <v>0.22569668923746999</v>
      </c>
      <c r="H65" s="35">
        <v>48</v>
      </c>
      <c r="I65" s="33">
        <v>0.72365445499773495</v>
      </c>
    </row>
    <row r="66" spans="1:9">
      <c r="A66" s="150">
        <v>97</v>
      </c>
      <c r="B66" s="150" t="s">
        <v>544</v>
      </c>
      <c r="C66" s="150" t="s">
        <v>639</v>
      </c>
      <c r="D66" s="35">
        <v>7466</v>
      </c>
      <c r="E66" s="33">
        <v>8.4524901221569401E-2</v>
      </c>
      <c r="F66" s="35">
        <v>7418</v>
      </c>
      <c r="G66" s="33">
        <v>8.4447075430887295E-2</v>
      </c>
      <c r="H66" s="35">
        <v>48</v>
      </c>
      <c r="I66" s="33">
        <v>0.64707468320301897</v>
      </c>
    </row>
    <row r="67" spans="1:9">
      <c r="A67" s="150">
        <v>97</v>
      </c>
      <c r="B67" s="150" t="s">
        <v>544</v>
      </c>
      <c r="C67" s="150" t="s">
        <v>637</v>
      </c>
      <c r="D67" s="35">
        <v>7877</v>
      </c>
      <c r="E67" s="33">
        <v>8.9177959673493401E-2</v>
      </c>
      <c r="F67" s="35">
        <v>7833</v>
      </c>
      <c r="G67" s="33">
        <v>8.9171466952027503E-2</v>
      </c>
      <c r="H67" s="35">
        <v>44</v>
      </c>
      <c r="I67" s="33">
        <v>0.56172603089492701</v>
      </c>
    </row>
    <row r="68" spans="1:9">
      <c r="A68" s="150">
        <v>46</v>
      </c>
      <c r="B68" s="150" t="s">
        <v>483</v>
      </c>
      <c r="C68" s="150" t="s">
        <v>636</v>
      </c>
      <c r="D68" s="35">
        <v>843</v>
      </c>
      <c r="E68" s="33">
        <v>0.31835347432024202</v>
      </c>
      <c r="F68" s="35">
        <v>801</v>
      </c>
      <c r="G68" s="33">
        <v>0.312524385485759</v>
      </c>
      <c r="H68" s="35">
        <v>42</v>
      </c>
      <c r="I68" s="33">
        <v>5.2434456928838902</v>
      </c>
    </row>
    <row r="69" spans="1:9">
      <c r="A69" s="150">
        <v>13</v>
      </c>
      <c r="B69" s="150" t="s">
        <v>506</v>
      </c>
      <c r="C69" s="150" t="s">
        <v>635</v>
      </c>
      <c r="D69" s="35">
        <v>1279</v>
      </c>
      <c r="E69" s="33">
        <v>0.14486351795220301</v>
      </c>
      <c r="F69" s="35">
        <v>1238</v>
      </c>
      <c r="G69" s="33">
        <v>0.14187485674994299</v>
      </c>
      <c r="H69" s="35">
        <v>41</v>
      </c>
      <c r="I69" s="33">
        <v>3.3117932148626799</v>
      </c>
    </row>
    <row r="70" spans="1:9">
      <c r="A70" s="150">
        <v>63</v>
      </c>
      <c r="B70" s="150" t="s">
        <v>540</v>
      </c>
      <c r="C70" s="150" t="s">
        <v>634</v>
      </c>
      <c r="D70" s="35">
        <v>2498</v>
      </c>
      <c r="E70" s="33">
        <v>0.11088915523593899</v>
      </c>
      <c r="F70" s="35">
        <v>2458</v>
      </c>
      <c r="G70" s="33">
        <v>0.107816475129397</v>
      </c>
      <c r="H70" s="35">
        <v>40</v>
      </c>
      <c r="I70" s="33">
        <v>1.6273393002440999</v>
      </c>
    </row>
    <row r="71" spans="1:9">
      <c r="A71" s="150">
        <v>100</v>
      </c>
      <c r="B71" s="150" t="s">
        <v>482</v>
      </c>
      <c r="C71" s="150" t="s">
        <v>636</v>
      </c>
      <c r="D71" s="35">
        <v>118</v>
      </c>
      <c r="E71" s="33">
        <v>0.117764471057884</v>
      </c>
      <c r="F71" s="35">
        <v>79</v>
      </c>
      <c r="G71" s="33">
        <v>8.3686440677966101E-2</v>
      </c>
      <c r="H71" s="35">
        <v>39</v>
      </c>
      <c r="I71" s="33">
        <v>49.367088607594901</v>
      </c>
    </row>
    <row r="72" spans="1:9">
      <c r="A72" s="150">
        <v>78</v>
      </c>
      <c r="B72" s="150" t="s">
        <v>495</v>
      </c>
      <c r="C72" s="150" t="s">
        <v>639</v>
      </c>
      <c r="D72" s="35">
        <v>99</v>
      </c>
      <c r="E72" s="33">
        <v>2.6011560693641599E-2</v>
      </c>
      <c r="F72" s="35">
        <v>61</v>
      </c>
      <c r="G72" s="33">
        <v>1.6257995735607701E-2</v>
      </c>
      <c r="H72" s="35">
        <v>38</v>
      </c>
      <c r="I72" s="33">
        <v>62.2950819672131</v>
      </c>
    </row>
    <row r="73" spans="1:9">
      <c r="A73" s="150">
        <v>42</v>
      </c>
      <c r="B73" s="150" t="s">
        <v>470</v>
      </c>
      <c r="C73" s="150" t="s">
        <v>634</v>
      </c>
      <c r="D73" s="35">
        <v>306</v>
      </c>
      <c r="E73" s="33">
        <v>0.82926829268292701</v>
      </c>
      <c r="F73" s="35">
        <v>269</v>
      </c>
      <c r="G73" s="33">
        <v>0.81024096385542199</v>
      </c>
      <c r="H73" s="35">
        <v>37</v>
      </c>
      <c r="I73" s="33">
        <v>13.7546468401487</v>
      </c>
    </row>
    <row r="74" spans="1:9">
      <c r="A74" s="150">
        <v>46</v>
      </c>
      <c r="B74" s="150" t="s">
        <v>483</v>
      </c>
      <c r="C74" s="150" t="s">
        <v>639</v>
      </c>
      <c r="D74" s="35">
        <v>145</v>
      </c>
      <c r="E74" s="33">
        <v>5.47583081570997E-2</v>
      </c>
      <c r="F74" s="35">
        <v>108</v>
      </c>
      <c r="G74" s="33">
        <v>4.2138119391338297E-2</v>
      </c>
      <c r="H74" s="35">
        <v>37</v>
      </c>
      <c r="I74" s="33">
        <v>34.259259259259302</v>
      </c>
    </row>
    <row r="75" spans="1:9">
      <c r="A75" s="150">
        <v>50</v>
      </c>
      <c r="B75" s="150" t="s">
        <v>538</v>
      </c>
      <c r="C75" s="150" t="s">
        <v>639</v>
      </c>
      <c r="D75" s="35">
        <v>304</v>
      </c>
      <c r="E75" s="33">
        <v>3.7406176941060701E-2</v>
      </c>
      <c r="F75" s="35">
        <v>269</v>
      </c>
      <c r="G75" s="33">
        <v>3.3717723740285803E-2</v>
      </c>
      <c r="H75" s="35">
        <v>35</v>
      </c>
      <c r="I75" s="33">
        <v>13.0111524163569</v>
      </c>
    </row>
    <row r="76" spans="1:9">
      <c r="A76" s="150">
        <v>66</v>
      </c>
      <c r="B76" s="150" t="s">
        <v>532</v>
      </c>
      <c r="C76" s="150" t="s">
        <v>638</v>
      </c>
      <c r="D76" s="35">
        <v>90</v>
      </c>
      <c r="E76" s="33">
        <v>1.95524657831849E-2</v>
      </c>
      <c r="F76" s="35">
        <v>55</v>
      </c>
      <c r="G76" s="33">
        <v>1.2562814070351799E-2</v>
      </c>
      <c r="H76" s="35">
        <v>35</v>
      </c>
      <c r="I76" s="33">
        <v>63.636363636363598</v>
      </c>
    </row>
    <row r="77" spans="1:9">
      <c r="A77" s="150">
        <v>83</v>
      </c>
      <c r="B77" s="150" t="s">
        <v>536</v>
      </c>
      <c r="C77" s="150" t="s">
        <v>639</v>
      </c>
      <c r="D77" s="35">
        <v>494</v>
      </c>
      <c r="E77" s="33">
        <v>3.16443533405932E-2</v>
      </c>
      <c r="F77" s="35">
        <v>460</v>
      </c>
      <c r="G77" s="33">
        <v>3.07486631016043E-2</v>
      </c>
      <c r="H77" s="35">
        <v>34</v>
      </c>
      <c r="I77" s="33">
        <v>7.3913043478260896</v>
      </c>
    </row>
    <row r="78" spans="1:9">
      <c r="A78" s="150">
        <v>16</v>
      </c>
      <c r="B78" s="150" t="s">
        <v>431</v>
      </c>
      <c r="C78" s="150" t="s">
        <v>636</v>
      </c>
      <c r="D78" s="35">
        <v>2090</v>
      </c>
      <c r="E78" s="33">
        <v>0.71969696969696995</v>
      </c>
      <c r="F78" s="35">
        <v>2057</v>
      </c>
      <c r="G78" s="33">
        <v>0.68202917771883298</v>
      </c>
      <c r="H78" s="35">
        <v>33</v>
      </c>
      <c r="I78" s="33">
        <v>1.6042780748663199</v>
      </c>
    </row>
    <row r="79" spans="1:9">
      <c r="A79" s="150">
        <v>70</v>
      </c>
      <c r="B79" s="150" t="s">
        <v>541</v>
      </c>
      <c r="C79" s="150" t="s">
        <v>638</v>
      </c>
      <c r="D79" s="35">
        <v>3906</v>
      </c>
      <c r="E79" s="33">
        <v>7.7735984237864902E-2</v>
      </c>
      <c r="F79" s="35">
        <v>3875</v>
      </c>
      <c r="G79" s="33">
        <v>7.7308275476817498E-2</v>
      </c>
      <c r="H79" s="35">
        <v>31</v>
      </c>
      <c r="I79" s="33">
        <v>0.80000000000000104</v>
      </c>
    </row>
    <row r="80" spans="1:9">
      <c r="A80" s="150">
        <v>6</v>
      </c>
      <c r="B80" s="150" t="s">
        <v>523</v>
      </c>
      <c r="C80" s="150" t="s">
        <v>633</v>
      </c>
      <c r="D80" s="35">
        <v>1489</v>
      </c>
      <c r="E80" s="33">
        <v>0.21156578573458401</v>
      </c>
      <c r="F80" s="35">
        <v>1459</v>
      </c>
      <c r="G80" s="33">
        <v>0.212961611443585</v>
      </c>
      <c r="H80" s="35">
        <v>30</v>
      </c>
      <c r="I80" s="33">
        <v>2.0562028786840201</v>
      </c>
    </row>
    <row r="81" spans="1:9">
      <c r="A81" s="150">
        <v>78</v>
      </c>
      <c r="B81" s="150" t="s">
        <v>495</v>
      </c>
      <c r="C81" s="150" t="s">
        <v>635</v>
      </c>
      <c r="D81" s="35">
        <v>1109</v>
      </c>
      <c r="E81" s="33">
        <v>0.29138202837624799</v>
      </c>
      <c r="F81" s="35">
        <v>1081</v>
      </c>
      <c r="G81" s="33">
        <v>0.28811300639658799</v>
      </c>
      <c r="H81" s="35">
        <v>28</v>
      </c>
      <c r="I81" s="33">
        <v>2.5901942645698299</v>
      </c>
    </row>
    <row r="82" spans="1:9">
      <c r="A82" s="150">
        <v>73</v>
      </c>
      <c r="B82" s="150" t="s">
        <v>449</v>
      </c>
      <c r="C82" s="150" t="s">
        <v>634</v>
      </c>
      <c r="D82" s="35">
        <v>1020</v>
      </c>
      <c r="E82" s="33">
        <v>7.4906367041198504E-2</v>
      </c>
      <c r="F82" s="35">
        <v>994</v>
      </c>
      <c r="G82" s="33">
        <v>7.3152781866352698E-2</v>
      </c>
      <c r="H82" s="35">
        <v>26</v>
      </c>
      <c r="I82" s="33">
        <v>2.6156941649899501</v>
      </c>
    </row>
    <row r="83" spans="1:9">
      <c r="A83" s="150">
        <v>5</v>
      </c>
      <c r="B83" s="150" t="s">
        <v>481</v>
      </c>
      <c r="C83" s="150" t="s">
        <v>639</v>
      </c>
      <c r="D83" s="35">
        <v>71</v>
      </c>
      <c r="E83" s="33">
        <v>4.6193884189980501E-2</v>
      </c>
      <c r="F83" s="35">
        <v>48</v>
      </c>
      <c r="G83" s="33">
        <v>3.2323232323232302E-2</v>
      </c>
      <c r="H83" s="35">
        <v>23</v>
      </c>
      <c r="I83" s="33">
        <v>47.9166666666667</v>
      </c>
    </row>
    <row r="84" spans="1:9">
      <c r="A84" s="150">
        <v>8</v>
      </c>
      <c r="B84" s="150" t="s">
        <v>521</v>
      </c>
      <c r="C84" s="150" t="s">
        <v>635</v>
      </c>
      <c r="D84" s="35">
        <v>742</v>
      </c>
      <c r="E84" s="33">
        <v>6.8406010878583903E-2</v>
      </c>
      <c r="F84" s="35">
        <v>719</v>
      </c>
      <c r="G84" s="33">
        <v>6.5710107841345303E-2</v>
      </c>
      <c r="H84" s="35">
        <v>23</v>
      </c>
      <c r="I84" s="33">
        <v>3.1988873435326899</v>
      </c>
    </row>
    <row r="85" spans="1:9">
      <c r="A85" s="150">
        <v>53</v>
      </c>
      <c r="B85" s="150" t="s">
        <v>531</v>
      </c>
      <c r="C85" s="150" t="s">
        <v>638</v>
      </c>
      <c r="D85" s="35">
        <v>1184</v>
      </c>
      <c r="E85" s="33">
        <v>3.3769715638458701E-2</v>
      </c>
      <c r="F85" s="35">
        <v>1162</v>
      </c>
      <c r="G85" s="33">
        <v>3.4398034398034398E-2</v>
      </c>
      <c r="H85" s="35">
        <v>22</v>
      </c>
      <c r="I85" s="33">
        <v>1.89328743545611</v>
      </c>
    </row>
    <row r="86" spans="1:9">
      <c r="A86" s="150">
        <v>64</v>
      </c>
      <c r="B86" s="150" t="s">
        <v>447</v>
      </c>
      <c r="C86" s="150" t="s">
        <v>638</v>
      </c>
      <c r="D86" s="35">
        <v>25</v>
      </c>
      <c r="E86" s="33">
        <v>5.4945054945054903E-2</v>
      </c>
      <c r="F86" s="35">
        <v>3</v>
      </c>
      <c r="G86" s="33">
        <v>7.1942446043165497E-3</v>
      </c>
      <c r="H86" s="35">
        <v>22</v>
      </c>
      <c r="I86" s="33">
        <v>733.33333333333303</v>
      </c>
    </row>
    <row r="87" spans="1:9">
      <c r="A87" s="150">
        <v>8</v>
      </c>
      <c r="B87" s="150" t="s">
        <v>521</v>
      </c>
      <c r="C87" s="150" t="s">
        <v>639</v>
      </c>
      <c r="D87" s="35">
        <v>687</v>
      </c>
      <c r="E87" s="33">
        <v>6.3335484465750894E-2</v>
      </c>
      <c r="F87" s="35">
        <v>665</v>
      </c>
      <c r="G87" s="33">
        <v>6.0774995430451499E-2</v>
      </c>
      <c r="H87" s="35">
        <v>22</v>
      </c>
      <c r="I87" s="33">
        <v>3.30827067669173</v>
      </c>
    </row>
    <row r="88" spans="1:9">
      <c r="A88" s="150">
        <v>64</v>
      </c>
      <c r="B88" s="150" t="s">
        <v>447</v>
      </c>
      <c r="C88" s="150" t="s">
        <v>639</v>
      </c>
      <c r="D88" s="35">
        <v>52</v>
      </c>
      <c r="E88" s="33">
        <v>0.114285714285714</v>
      </c>
      <c r="F88" s="35">
        <v>31</v>
      </c>
      <c r="G88" s="33">
        <v>7.4340527577937604E-2</v>
      </c>
      <c r="H88" s="35">
        <v>21</v>
      </c>
      <c r="I88" s="33">
        <v>67.741935483871003</v>
      </c>
    </row>
    <row r="89" spans="1:9">
      <c r="A89" s="150">
        <v>97</v>
      </c>
      <c r="B89" s="150" t="s">
        <v>544</v>
      </c>
      <c r="C89" s="150" t="s">
        <v>640</v>
      </c>
      <c r="D89" s="35">
        <v>88</v>
      </c>
      <c r="E89" s="33">
        <v>9.9627528897644002E-4</v>
      </c>
      <c r="F89" s="35">
        <v>67</v>
      </c>
      <c r="G89" s="33">
        <v>7.6273308895516998E-4</v>
      </c>
      <c r="H89" s="35">
        <v>21</v>
      </c>
      <c r="I89" s="33">
        <v>31.343283582089601</v>
      </c>
    </row>
    <row r="90" spans="1:9">
      <c r="A90" s="150">
        <v>114</v>
      </c>
      <c r="B90" s="150" t="s">
        <v>456</v>
      </c>
      <c r="C90" s="150" t="s">
        <v>641</v>
      </c>
      <c r="D90" s="35">
        <v>182</v>
      </c>
      <c r="E90" s="33">
        <v>0.17333333333333301</v>
      </c>
      <c r="F90" s="35">
        <v>162</v>
      </c>
      <c r="G90" s="33">
        <v>0.15682478218780299</v>
      </c>
      <c r="H90" s="35">
        <v>20</v>
      </c>
      <c r="I90" s="33">
        <v>12.3456790123457</v>
      </c>
    </row>
    <row r="91" spans="1:9">
      <c r="A91" s="150">
        <v>13</v>
      </c>
      <c r="B91" s="150" t="s">
        <v>506</v>
      </c>
      <c r="C91" s="150" t="s">
        <v>633</v>
      </c>
      <c r="D91" s="35">
        <v>1358</v>
      </c>
      <c r="E91" s="33">
        <v>0.15381130365839801</v>
      </c>
      <c r="F91" s="35">
        <v>1338</v>
      </c>
      <c r="G91" s="33">
        <v>0.153334861333945</v>
      </c>
      <c r="H91" s="35">
        <v>20</v>
      </c>
      <c r="I91" s="33">
        <v>1.4947683109118</v>
      </c>
    </row>
    <row r="92" spans="1:9">
      <c r="A92" s="150">
        <v>66</v>
      </c>
      <c r="B92" s="150" t="s">
        <v>532</v>
      </c>
      <c r="C92" s="150" t="s">
        <v>639</v>
      </c>
      <c r="D92" s="35">
        <v>196</v>
      </c>
      <c r="E92" s="33">
        <v>4.2580925483380397E-2</v>
      </c>
      <c r="F92" s="35">
        <v>176</v>
      </c>
      <c r="G92" s="33">
        <v>4.0201005025125601E-2</v>
      </c>
      <c r="H92" s="35">
        <v>20</v>
      </c>
      <c r="I92" s="33">
        <v>11.363636363636401</v>
      </c>
    </row>
    <row r="93" spans="1:9">
      <c r="A93" s="150">
        <v>51</v>
      </c>
      <c r="B93" s="150" t="s">
        <v>486</v>
      </c>
      <c r="C93" s="150" t="s">
        <v>636</v>
      </c>
      <c r="D93" s="35">
        <v>668</v>
      </c>
      <c r="E93" s="33">
        <v>0.60017969451931696</v>
      </c>
      <c r="F93" s="35">
        <v>650</v>
      </c>
      <c r="G93" s="33">
        <v>0.57117750439367299</v>
      </c>
      <c r="H93" s="35">
        <v>18</v>
      </c>
      <c r="I93" s="33">
        <v>2.7692307692307701</v>
      </c>
    </row>
    <row r="94" spans="1:9">
      <c r="A94" s="150">
        <v>93</v>
      </c>
      <c r="B94" s="150" t="s">
        <v>542</v>
      </c>
      <c r="C94" s="150" t="s">
        <v>634</v>
      </c>
      <c r="D94" s="35">
        <v>2861</v>
      </c>
      <c r="E94" s="33">
        <v>7.9558410500264201E-2</v>
      </c>
      <c r="F94" s="35">
        <v>2843</v>
      </c>
      <c r="G94" s="33">
        <v>7.9929151789479597E-2</v>
      </c>
      <c r="H94" s="35">
        <v>18</v>
      </c>
      <c r="I94" s="33">
        <v>0.63313401336615405</v>
      </c>
    </row>
    <row r="95" spans="1:9">
      <c r="A95" s="150">
        <v>98</v>
      </c>
      <c r="B95" s="150" t="s">
        <v>546</v>
      </c>
      <c r="C95" s="150" t="s">
        <v>641</v>
      </c>
      <c r="D95" s="35">
        <v>232</v>
      </c>
      <c r="E95" s="33">
        <v>2.0544063474072002E-3</v>
      </c>
      <c r="F95" s="35">
        <v>214</v>
      </c>
      <c r="G95" s="33">
        <v>1.92919667889693E-3</v>
      </c>
      <c r="H95" s="35">
        <v>18</v>
      </c>
      <c r="I95" s="33">
        <v>8.4112149532710205</v>
      </c>
    </row>
    <row r="96" spans="1:9">
      <c r="A96" s="150">
        <v>10</v>
      </c>
      <c r="B96" s="150" t="s">
        <v>429</v>
      </c>
      <c r="C96" s="150" t="s">
        <v>639</v>
      </c>
      <c r="D96" s="35">
        <v>17</v>
      </c>
      <c r="E96" s="33">
        <v>0.28333333333333299</v>
      </c>
      <c r="F96" s="35">
        <v>0</v>
      </c>
      <c r="G96" s="33">
        <v>0</v>
      </c>
      <c r="H96" s="35">
        <v>17</v>
      </c>
      <c r="I96" s="33" t="e">
        <v>#NUM!</v>
      </c>
    </row>
    <row r="97" spans="1:9">
      <c r="A97" s="150">
        <v>39</v>
      </c>
      <c r="B97" s="150" t="s">
        <v>347</v>
      </c>
      <c r="C97" s="150" t="s">
        <v>641</v>
      </c>
      <c r="D97" s="35">
        <v>168</v>
      </c>
      <c r="E97" s="33">
        <v>2.39249099611647E-4</v>
      </c>
      <c r="F97" s="35">
        <v>151</v>
      </c>
      <c r="G97" s="33">
        <v>2.1401591654796601E-4</v>
      </c>
      <c r="H97" s="35">
        <v>17</v>
      </c>
      <c r="I97" s="33">
        <v>11.2582781456954</v>
      </c>
    </row>
    <row r="98" spans="1:9">
      <c r="A98" s="150">
        <v>94</v>
      </c>
      <c r="B98" s="150" t="s">
        <v>478</v>
      </c>
      <c r="C98" s="150" t="s">
        <v>639</v>
      </c>
      <c r="D98" s="35">
        <v>544</v>
      </c>
      <c r="E98" s="33">
        <v>9.4020048392672001E-2</v>
      </c>
      <c r="F98" s="35">
        <v>527</v>
      </c>
      <c r="G98" s="33">
        <v>9.5040577096483295E-2</v>
      </c>
      <c r="H98" s="35">
        <v>17</v>
      </c>
      <c r="I98" s="33">
        <v>3.2258064516128999</v>
      </c>
    </row>
    <row r="99" spans="1:9">
      <c r="A99" s="150">
        <v>55</v>
      </c>
      <c r="B99" s="150" t="s">
        <v>475</v>
      </c>
      <c r="C99" s="150" t="s">
        <v>634</v>
      </c>
      <c r="D99" s="35">
        <v>180</v>
      </c>
      <c r="E99" s="33">
        <v>0.198895027624309</v>
      </c>
      <c r="F99" s="35">
        <v>164</v>
      </c>
      <c r="G99" s="33">
        <v>0.18283166109253099</v>
      </c>
      <c r="H99" s="35">
        <v>16</v>
      </c>
      <c r="I99" s="33">
        <v>9.7560975609756202</v>
      </c>
    </row>
    <row r="100" spans="1:9">
      <c r="A100" s="150">
        <v>99</v>
      </c>
      <c r="B100" s="150" t="s">
        <v>462</v>
      </c>
      <c r="C100" s="150" t="s">
        <v>635</v>
      </c>
      <c r="D100" s="35">
        <v>835</v>
      </c>
      <c r="E100" s="33">
        <v>0.92163355408388503</v>
      </c>
      <c r="F100" s="35">
        <v>819</v>
      </c>
      <c r="G100" s="33">
        <v>0.92229729729729704</v>
      </c>
      <c r="H100" s="35">
        <v>16</v>
      </c>
      <c r="I100" s="33">
        <v>1.95360195360195</v>
      </c>
    </row>
    <row r="101" spans="1:9">
      <c r="A101" s="150">
        <v>87</v>
      </c>
      <c r="B101" s="150" t="s">
        <v>452</v>
      </c>
      <c r="C101" s="150" t="s">
        <v>639</v>
      </c>
      <c r="D101" s="35">
        <v>48</v>
      </c>
      <c r="E101" s="33">
        <v>6.6298342541436503E-2</v>
      </c>
      <c r="F101" s="35">
        <v>33</v>
      </c>
      <c r="G101" s="33">
        <v>4.7008547008547001E-2</v>
      </c>
      <c r="H101" s="35">
        <v>15</v>
      </c>
      <c r="I101" s="33">
        <v>45.454545454545503</v>
      </c>
    </row>
    <row r="102" spans="1:9">
      <c r="A102" s="150">
        <v>13</v>
      </c>
      <c r="B102" s="150" t="s">
        <v>506</v>
      </c>
      <c r="C102" s="150" t="s">
        <v>639</v>
      </c>
      <c r="D102" s="35">
        <v>796</v>
      </c>
      <c r="E102" s="33">
        <v>9.0157435723185006E-2</v>
      </c>
      <c r="F102" s="35">
        <v>782</v>
      </c>
      <c r="G102" s="33">
        <v>8.9617235846894294E-2</v>
      </c>
      <c r="H102" s="35">
        <v>14</v>
      </c>
      <c r="I102" s="33">
        <v>1.79028132992327</v>
      </c>
    </row>
    <row r="103" spans="1:9">
      <c r="A103" s="150">
        <v>45</v>
      </c>
      <c r="B103" s="150" t="s">
        <v>517</v>
      </c>
      <c r="C103" s="150" t="s">
        <v>633</v>
      </c>
      <c r="D103" s="35">
        <v>179</v>
      </c>
      <c r="E103" s="33">
        <v>0.349609375</v>
      </c>
      <c r="F103" s="35">
        <v>165</v>
      </c>
      <c r="G103" s="33">
        <v>0.33266129032258102</v>
      </c>
      <c r="H103" s="35">
        <v>14</v>
      </c>
      <c r="I103" s="33">
        <v>8.4848484848485004</v>
      </c>
    </row>
    <row r="104" spans="1:9">
      <c r="A104" s="150">
        <v>113</v>
      </c>
      <c r="B104" s="150" t="s">
        <v>492</v>
      </c>
      <c r="C104" s="150" t="s">
        <v>639</v>
      </c>
      <c r="D104" s="35">
        <v>56</v>
      </c>
      <c r="E104" s="33">
        <v>1.4858052533828599E-2</v>
      </c>
      <c r="F104" s="35">
        <v>43</v>
      </c>
      <c r="G104" s="33">
        <v>1.02797035620368E-2</v>
      </c>
      <c r="H104" s="35">
        <v>13</v>
      </c>
      <c r="I104" s="33">
        <v>30.232558139534898</v>
      </c>
    </row>
    <row r="105" spans="1:9">
      <c r="A105" s="150">
        <v>14</v>
      </c>
      <c r="B105" s="150" t="s">
        <v>430</v>
      </c>
      <c r="C105" s="150" t="s">
        <v>639</v>
      </c>
      <c r="D105" s="35">
        <v>54</v>
      </c>
      <c r="E105" s="33">
        <v>7.2972972972973005E-2</v>
      </c>
      <c r="F105" s="35">
        <v>41</v>
      </c>
      <c r="G105" s="33">
        <v>6.3664596273291907E-2</v>
      </c>
      <c r="H105" s="35">
        <v>13</v>
      </c>
      <c r="I105" s="33">
        <v>31.707317073170699</v>
      </c>
    </row>
    <row r="106" spans="1:9">
      <c r="A106" s="150">
        <v>33</v>
      </c>
      <c r="B106" s="150" t="s">
        <v>437</v>
      </c>
      <c r="C106" s="150" t="s">
        <v>636</v>
      </c>
      <c r="D106" s="35">
        <v>306</v>
      </c>
      <c r="E106" s="33">
        <v>0.418604651162791</v>
      </c>
      <c r="F106" s="35">
        <v>293</v>
      </c>
      <c r="G106" s="33">
        <v>0.40247252747252699</v>
      </c>
      <c r="H106" s="35">
        <v>13</v>
      </c>
      <c r="I106" s="33">
        <v>4.4368600682593904</v>
      </c>
    </row>
    <row r="107" spans="1:9">
      <c r="A107" s="150">
        <v>20</v>
      </c>
      <c r="B107" s="150" t="s">
        <v>515</v>
      </c>
      <c r="C107" s="150" t="s">
        <v>639</v>
      </c>
      <c r="D107" s="35">
        <v>29</v>
      </c>
      <c r="E107" s="33">
        <v>0.120833333333333</v>
      </c>
      <c r="F107" s="35">
        <v>17</v>
      </c>
      <c r="G107" s="33">
        <v>7.2649572649572697E-2</v>
      </c>
      <c r="H107" s="35">
        <v>12</v>
      </c>
      <c r="I107" s="33">
        <v>70.588235294117595</v>
      </c>
    </row>
    <row r="108" spans="1:9">
      <c r="A108" s="150">
        <v>83</v>
      </c>
      <c r="B108" s="150" t="s">
        <v>536</v>
      </c>
      <c r="C108" s="150" t="s">
        <v>636</v>
      </c>
      <c r="D108" s="35">
        <v>2536</v>
      </c>
      <c r="E108" s="33">
        <v>0.16244955480110199</v>
      </c>
      <c r="F108" s="35">
        <v>2524</v>
      </c>
      <c r="G108" s="33">
        <v>0.16871657754010699</v>
      </c>
      <c r="H108" s="35">
        <v>12</v>
      </c>
      <c r="I108" s="33">
        <v>0.475435816164826</v>
      </c>
    </row>
    <row r="109" spans="1:9">
      <c r="A109" s="150">
        <v>98</v>
      </c>
      <c r="B109" s="150" t="s">
        <v>546</v>
      </c>
      <c r="C109" s="150" t="s">
        <v>640</v>
      </c>
      <c r="D109" s="35">
        <v>299</v>
      </c>
      <c r="E109" s="33">
        <v>2.6477047322187599E-3</v>
      </c>
      <c r="F109" s="35">
        <v>287</v>
      </c>
      <c r="G109" s="33">
        <v>2.58728713478233E-3</v>
      </c>
      <c r="H109" s="35">
        <v>12</v>
      </c>
      <c r="I109" s="33">
        <v>4.1811846689895598</v>
      </c>
    </row>
    <row r="110" spans="1:9">
      <c r="A110" s="150">
        <v>100</v>
      </c>
      <c r="B110" s="150" t="s">
        <v>482</v>
      </c>
      <c r="C110" s="150" t="s">
        <v>639</v>
      </c>
      <c r="D110" s="35">
        <v>85</v>
      </c>
      <c r="E110" s="33">
        <v>8.4830339321357306E-2</v>
      </c>
      <c r="F110" s="35">
        <v>74</v>
      </c>
      <c r="G110" s="33">
        <v>7.8389830508474603E-2</v>
      </c>
      <c r="H110" s="35">
        <v>11</v>
      </c>
      <c r="I110" s="33">
        <v>14.8648648648649</v>
      </c>
    </row>
    <row r="111" spans="1:9">
      <c r="A111" s="150">
        <v>107</v>
      </c>
      <c r="B111" s="150" t="s">
        <v>504</v>
      </c>
      <c r="C111" s="150" t="s">
        <v>635</v>
      </c>
      <c r="D111" s="35">
        <v>278</v>
      </c>
      <c r="E111" s="33">
        <v>0.82005899705014795</v>
      </c>
      <c r="F111" s="35">
        <v>267</v>
      </c>
      <c r="G111" s="33">
        <v>0.81402439024390205</v>
      </c>
      <c r="H111" s="35">
        <v>11</v>
      </c>
      <c r="I111" s="33">
        <v>4.1198501872659303</v>
      </c>
    </row>
    <row r="112" spans="1:9">
      <c r="A112" s="150">
        <v>2</v>
      </c>
      <c r="B112" s="150" t="s">
        <v>524</v>
      </c>
      <c r="C112" s="150" t="s">
        <v>638</v>
      </c>
      <c r="D112" s="35">
        <v>99</v>
      </c>
      <c r="E112" s="33">
        <v>1.63124073158675E-2</v>
      </c>
      <c r="F112" s="35">
        <v>88</v>
      </c>
      <c r="G112" s="33">
        <v>1.5032456440041E-2</v>
      </c>
      <c r="H112" s="35">
        <v>11</v>
      </c>
      <c r="I112" s="33">
        <v>12.5</v>
      </c>
    </row>
    <row r="113" spans="1:9">
      <c r="A113" s="150">
        <v>59</v>
      </c>
      <c r="B113" s="150" t="s">
        <v>474</v>
      </c>
      <c r="C113" s="150" t="s">
        <v>639</v>
      </c>
      <c r="D113" s="35">
        <v>50</v>
      </c>
      <c r="E113" s="33">
        <v>5.5370985603543699E-2</v>
      </c>
      <c r="F113" s="35">
        <v>39</v>
      </c>
      <c r="G113" s="33">
        <v>4.36730123180291E-2</v>
      </c>
      <c r="H113" s="35">
        <v>11</v>
      </c>
      <c r="I113" s="33">
        <v>28.205128205128201</v>
      </c>
    </row>
    <row r="114" spans="1:9">
      <c r="A114" s="150">
        <v>73</v>
      </c>
      <c r="B114" s="150" t="s">
        <v>449</v>
      </c>
      <c r="C114" s="150" t="s">
        <v>633</v>
      </c>
      <c r="D114" s="35">
        <v>1910</v>
      </c>
      <c r="E114" s="33">
        <v>0.14026584416538199</v>
      </c>
      <c r="F114" s="35">
        <v>1899</v>
      </c>
      <c r="G114" s="33">
        <v>0.13975566676479201</v>
      </c>
      <c r="H114" s="35">
        <v>11</v>
      </c>
      <c r="I114" s="33">
        <v>0.57925223802000003</v>
      </c>
    </row>
    <row r="115" spans="1:9">
      <c r="A115" s="150">
        <v>84</v>
      </c>
      <c r="B115" s="150" t="s">
        <v>468</v>
      </c>
      <c r="C115" s="150" t="s">
        <v>637</v>
      </c>
      <c r="D115" s="35">
        <v>54</v>
      </c>
      <c r="E115" s="33">
        <v>0.14399999999999999</v>
      </c>
      <c r="F115" s="35">
        <v>43</v>
      </c>
      <c r="G115" s="33">
        <v>0.11497326203208599</v>
      </c>
      <c r="H115" s="35">
        <v>11</v>
      </c>
      <c r="I115" s="33">
        <v>25.581395348837201</v>
      </c>
    </row>
    <row r="116" spans="1:9">
      <c r="A116" s="150">
        <v>21</v>
      </c>
      <c r="B116" s="150" t="s">
        <v>516</v>
      </c>
      <c r="C116" s="150" t="s">
        <v>634</v>
      </c>
      <c r="D116" s="35">
        <v>206</v>
      </c>
      <c r="E116" s="33">
        <v>6.4415259537210806E-2</v>
      </c>
      <c r="F116" s="35">
        <v>196</v>
      </c>
      <c r="G116" s="33">
        <v>6.2840654055787107E-2</v>
      </c>
      <c r="H116" s="35">
        <v>10</v>
      </c>
      <c r="I116" s="33">
        <v>5.1020408163265296</v>
      </c>
    </row>
    <row r="117" spans="1:9">
      <c r="A117" s="150">
        <v>44</v>
      </c>
      <c r="B117" s="150" t="s">
        <v>530</v>
      </c>
      <c r="C117" s="150" t="s">
        <v>634</v>
      </c>
      <c r="D117" s="35">
        <v>286</v>
      </c>
      <c r="E117" s="33">
        <v>7.0565013570194901E-2</v>
      </c>
      <c r="F117" s="35">
        <v>276</v>
      </c>
      <c r="G117" s="33">
        <v>6.9086357947434299E-2</v>
      </c>
      <c r="H117" s="35">
        <v>10</v>
      </c>
      <c r="I117" s="33">
        <v>3.6231884057971002</v>
      </c>
    </row>
    <row r="118" spans="1:9">
      <c r="A118" s="150">
        <v>5</v>
      </c>
      <c r="B118" s="150" t="s">
        <v>481</v>
      </c>
      <c r="C118" s="150" t="s">
        <v>635</v>
      </c>
      <c r="D118" s="35">
        <v>48</v>
      </c>
      <c r="E118" s="33">
        <v>3.1229668184775499E-2</v>
      </c>
      <c r="F118" s="35">
        <v>38</v>
      </c>
      <c r="G118" s="33">
        <v>2.5589225589225599E-2</v>
      </c>
      <c r="H118" s="35">
        <v>10</v>
      </c>
      <c r="I118" s="33">
        <v>26.315789473684202</v>
      </c>
    </row>
    <row r="119" spans="1:9">
      <c r="A119" s="150">
        <v>5</v>
      </c>
      <c r="B119" s="150" t="s">
        <v>481</v>
      </c>
      <c r="C119" s="150" t="s">
        <v>636</v>
      </c>
      <c r="D119" s="35">
        <v>1169</v>
      </c>
      <c r="E119" s="33">
        <v>0.76057254391672102</v>
      </c>
      <c r="F119" s="35">
        <v>1159</v>
      </c>
      <c r="G119" s="33">
        <v>0.78047138047137998</v>
      </c>
      <c r="H119" s="35">
        <v>10</v>
      </c>
      <c r="I119" s="33">
        <v>0.86281276962898401</v>
      </c>
    </row>
    <row r="120" spans="1:9">
      <c r="A120" s="150">
        <v>6</v>
      </c>
      <c r="B120" s="150" t="s">
        <v>523</v>
      </c>
      <c r="C120" s="150" t="s">
        <v>638</v>
      </c>
      <c r="D120" s="35">
        <v>198</v>
      </c>
      <c r="E120" s="33">
        <v>2.81329923273657E-2</v>
      </c>
      <c r="F120" s="35">
        <v>188</v>
      </c>
      <c r="G120" s="33">
        <v>2.7441249452634701E-2</v>
      </c>
      <c r="H120" s="35">
        <v>10</v>
      </c>
      <c r="I120" s="33">
        <v>5.3191489361702002</v>
      </c>
    </row>
    <row r="121" spans="1:9">
      <c r="A121" s="150">
        <v>74</v>
      </c>
      <c r="B121" s="150" t="s">
        <v>489</v>
      </c>
      <c r="C121" s="150" t="s">
        <v>638</v>
      </c>
      <c r="D121" s="35">
        <v>200</v>
      </c>
      <c r="E121" s="33">
        <v>0.24844720496894401</v>
      </c>
      <c r="F121" s="35">
        <v>190</v>
      </c>
      <c r="G121" s="33">
        <v>0.237203495630462</v>
      </c>
      <c r="H121" s="35">
        <v>10</v>
      </c>
      <c r="I121" s="33">
        <v>5.2631578947368398</v>
      </c>
    </row>
    <row r="122" spans="1:9">
      <c r="A122" s="150">
        <v>94</v>
      </c>
      <c r="B122" s="150" t="s">
        <v>478</v>
      </c>
      <c r="C122" s="150" t="s">
        <v>633</v>
      </c>
      <c r="D122" s="35">
        <v>783</v>
      </c>
      <c r="E122" s="33">
        <v>0.135326650535776</v>
      </c>
      <c r="F122" s="35">
        <v>773</v>
      </c>
      <c r="G122" s="33">
        <v>0.139404869251578</v>
      </c>
      <c r="H122" s="35">
        <v>10</v>
      </c>
      <c r="I122" s="33">
        <v>1.29366106080206</v>
      </c>
    </row>
    <row r="123" spans="1:9">
      <c r="A123" s="150">
        <v>1</v>
      </c>
      <c r="B123" s="150" t="s">
        <v>466</v>
      </c>
      <c r="C123" s="150" t="s">
        <v>639</v>
      </c>
      <c r="D123" s="35">
        <v>498</v>
      </c>
      <c r="E123" s="33">
        <v>0.10429319371727699</v>
      </c>
      <c r="F123" s="35">
        <v>489</v>
      </c>
      <c r="G123" s="33">
        <v>0.10240837696335101</v>
      </c>
      <c r="H123" s="35">
        <v>9</v>
      </c>
      <c r="I123" s="33">
        <v>1.8404907975460001</v>
      </c>
    </row>
    <row r="124" spans="1:9">
      <c r="A124" s="150">
        <v>124</v>
      </c>
      <c r="B124" s="150" t="s">
        <v>528</v>
      </c>
      <c r="C124" s="150" t="s">
        <v>633</v>
      </c>
      <c r="D124" s="35">
        <v>1833</v>
      </c>
      <c r="E124" s="33">
        <v>0.27079332249963101</v>
      </c>
      <c r="F124" s="35">
        <v>1824</v>
      </c>
      <c r="G124" s="33">
        <v>0.27665706051873201</v>
      </c>
      <c r="H124" s="35">
        <v>9</v>
      </c>
      <c r="I124" s="33">
        <v>0.49342105263157099</v>
      </c>
    </row>
    <row r="125" spans="1:9">
      <c r="A125" s="150">
        <v>35</v>
      </c>
      <c r="B125" s="150" t="s">
        <v>441</v>
      </c>
      <c r="C125" s="150" t="s">
        <v>639</v>
      </c>
      <c r="D125" s="35">
        <v>212</v>
      </c>
      <c r="E125" s="33">
        <v>6.5756823821339905E-2</v>
      </c>
      <c r="F125" s="35">
        <v>203</v>
      </c>
      <c r="G125" s="33">
        <v>6.25E-2</v>
      </c>
      <c r="H125" s="35">
        <v>9</v>
      </c>
      <c r="I125" s="33">
        <v>4.4334975369458203</v>
      </c>
    </row>
    <row r="126" spans="1:9">
      <c r="A126" s="150">
        <v>6</v>
      </c>
      <c r="B126" s="150" t="s">
        <v>523</v>
      </c>
      <c r="C126" s="150" t="s">
        <v>640</v>
      </c>
      <c r="D126" s="35">
        <v>9</v>
      </c>
      <c r="E126" s="33">
        <v>1.27877237851662E-3</v>
      </c>
      <c r="F126" s="35">
        <v>0</v>
      </c>
      <c r="G126" s="33">
        <v>0</v>
      </c>
      <c r="H126" s="35">
        <v>9</v>
      </c>
      <c r="I126" s="33" t="e">
        <v>#NUM!</v>
      </c>
    </row>
    <row r="127" spans="1:9">
      <c r="A127" s="150">
        <v>70</v>
      </c>
      <c r="B127" s="150" t="s">
        <v>541</v>
      </c>
      <c r="C127" s="150" t="s">
        <v>637</v>
      </c>
      <c r="D127" s="35">
        <v>287</v>
      </c>
      <c r="E127" s="33">
        <v>5.7117837880868499E-3</v>
      </c>
      <c r="F127" s="35">
        <v>278</v>
      </c>
      <c r="G127" s="33">
        <v>5.5462453116271702E-3</v>
      </c>
      <c r="H127" s="35">
        <v>9</v>
      </c>
      <c r="I127" s="33">
        <v>3.2374100719424499</v>
      </c>
    </row>
    <row r="128" spans="1:9">
      <c r="A128" s="150">
        <v>83</v>
      </c>
      <c r="B128" s="150" t="s">
        <v>536</v>
      </c>
      <c r="C128" s="150" t="s">
        <v>638</v>
      </c>
      <c r="D128" s="35">
        <v>273</v>
      </c>
      <c r="E128" s="33">
        <v>1.7487668951380399E-2</v>
      </c>
      <c r="F128" s="35">
        <v>264</v>
      </c>
      <c r="G128" s="33">
        <v>1.7647058823529401E-2</v>
      </c>
      <c r="H128" s="35">
        <v>9</v>
      </c>
      <c r="I128" s="33">
        <v>3.4090909090909198</v>
      </c>
    </row>
    <row r="129" spans="1:9">
      <c r="A129" s="150">
        <v>85</v>
      </c>
      <c r="B129" s="150" t="s">
        <v>525</v>
      </c>
      <c r="C129" s="150" t="s">
        <v>637</v>
      </c>
      <c r="D129" s="35">
        <v>607</v>
      </c>
      <c r="E129" s="33">
        <v>7.9057046105756701E-2</v>
      </c>
      <c r="F129" s="35">
        <v>598</v>
      </c>
      <c r="G129" s="33">
        <v>7.8756749637824294E-2</v>
      </c>
      <c r="H129" s="35">
        <v>9</v>
      </c>
      <c r="I129" s="33">
        <v>1.50501672240804</v>
      </c>
    </row>
    <row r="130" spans="1:9">
      <c r="A130" s="150">
        <v>91</v>
      </c>
      <c r="B130" s="150" t="s">
        <v>519</v>
      </c>
      <c r="C130" s="150" t="s">
        <v>636</v>
      </c>
      <c r="D130" s="35">
        <v>622</v>
      </c>
      <c r="E130" s="33">
        <v>0.35482030804335402</v>
      </c>
      <c r="F130" s="35">
        <v>613</v>
      </c>
      <c r="G130" s="33">
        <v>0.35128939828080202</v>
      </c>
      <c r="H130" s="35">
        <v>9</v>
      </c>
      <c r="I130" s="33">
        <v>1.4681892332789599</v>
      </c>
    </row>
    <row r="131" spans="1:9">
      <c r="A131" s="150">
        <v>111</v>
      </c>
      <c r="B131" s="150" t="s">
        <v>454</v>
      </c>
      <c r="C131" s="150" t="s">
        <v>633</v>
      </c>
      <c r="D131" s="35">
        <v>92</v>
      </c>
      <c r="E131" s="33">
        <v>5.0493962678375401E-2</v>
      </c>
      <c r="F131" s="35">
        <v>84</v>
      </c>
      <c r="G131" s="33">
        <v>4.5602605863192203E-2</v>
      </c>
      <c r="H131" s="35">
        <v>8</v>
      </c>
      <c r="I131" s="33">
        <v>9.5238095238095308</v>
      </c>
    </row>
    <row r="132" spans="1:9">
      <c r="A132" s="150">
        <v>124</v>
      </c>
      <c r="B132" s="150" t="s">
        <v>528</v>
      </c>
      <c r="C132" s="150" t="s">
        <v>636</v>
      </c>
      <c r="D132" s="35">
        <v>2270</v>
      </c>
      <c r="E132" s="33">
        <v>0.33535234155709898</v>
      </c>
      <c r="F132" s="35">
        <v>2262</v>
      </c>
      <c r="G132" s="33">
        <v>0.34309115728803302</v>
      </c>
      <c r="H132" s="35">
        <v>8</v>
      </c>
      <c r="I132" s="33">
        <v>0.35366931918656702</v>
      </c>
    </row>
    <row r="133" spans="1:9">
      <c r="A133" s="150">
        <v>36</v>
      </c>
      <c r="B133" s="150" t="s">
        <v>442</v>
      </c>
      <c r="C133" s="150" t="s">
        <v>633</v>
      </c>
      <c r="D133" s="35">
        <v>231</v>
      </c>
      <c r="E133" s="33">
        <v>0.34841628959276</v>
      </c>
      <c r="F133" s="35">
        <v>223</v>
      </c>
      <c r="G133" s="33">
        <v>0.339421613394216</v>
      </c>
      <c r="H133" s="35">
        <v>8</v>
      </c>
      <c r="I133" s="33">
        <v>3.5874439461883498</v>
      </c>
    </row>
    <row r="134" spans="1:9">
      <c r="A134" s="150">
        <v>47</v>
      </c>
      <c r="B134" s="150" t="s">
        <v>508</v>
      </c>
      <c r="C134" s="150" t="s">
        <v>636</v>
      </c>
      <c r="D134" s="35">
        <v>578</v>
      </c>
      <c r="E134" s="33">
        <v>0.442911877394636</v>
      </c>
      <c r="F134" s="35">
        <v>570</v>
      </c>
      <c r="G134" s="33">
        <v>0.43544690603514102</v>
      </c>
      <c r="H134" s="35">
        <v>8</v>
      </c>
      <c r="I134" s="33">
        <v>1.40350877192983</v>
      </c>
    </row>
    <row r="135" spans="1:9">
      <c r="A135" s="150">
        <v>6</v>
      </c>
      <c r="B135" s="150" t="s">
        <v>523</v>
      </c>
      <c r="C135" s="150" t="s">
        <v>634</v>
      </c>
      <c r="D135" s="35">
        <v>302</v>
      </c>
      <c r="E135" s="33">
        <v>4.29099175902245E-2</v>
      </c>
      <c r="F135" s="35">
        <v>294</v>
      </c>
      <c r="G135" s="33">
        <v>4.2913443292949903E-2</v>
      </c>
      <c r="H135" s="35">
        <v>8</v>
      </c>
      <c r="I135" s="33">
        <v>2.72108843537415</v>
      </c>
    </row>
    <row r="136" spans="1:9">
      <c r="A136" s="150">
        <v>63</v>
      </c>
      <c r="B136" s="150" t="s">
        <v>540</v>
      </c>
      <c r="C136" s="150" t="s">
        <v>635</v>
      </c>
      <c r="D136" s="35">
        <v>368</v>
      </c>
      <c r="E136" s="33">
        <v>1.63359524126604E-2</v>
      </c>
      <c r="F136" s="35">
        <v>360</v>
      </c>
      <c r="G136" s="33">
        <v>1.5790858847267299E-2</v>
      </c>
      <c r="H136" s="35">
        <v>8</v>
      </c>
      <c r="I136" s="33">
        <v>2.2222222222222099</v>
      </c>
    </row>
    <row r="137" spans="1:9">
      <c r="A137" s="150">
        <v>79</v>
      </c>
      <c r="B137" s="150" t="s">
        <v>425</v>
      </c>
      <c r="C137" s="150" t="s">
        <v>636</v>
      </c>
      <c r="D137" s="35">
        <v>521</v>
      </c>
      <c r="E137" s="33">
        <v>0.42704918032786898</v>
      </c>
      <c r="F137" s="35">
        <v>513</v>
      </c>
      <c r="G137" s="33">
        <v>0.43109243697478999</v>
      </c>
      <c r="H137" s="35">
        <v>8</v>
      </c>
      <c r="I137" s="33">
        <v>1.5594541910331401</v>
      </c>
    </row>
    <row r="138" spans="1:9">
      <c r="A138" s="150">
        <v>83</v>
      </c>
      <c r="B138" s="150" t="s">
        <v>536</v>
      </c>
      <c r="C138" s="150" t="s">
        <v>637</v>
      </c>
      <c r="D138" s="35">
        <v>1061</v>
      </c>
      <c r="E138" s="33">
        <v>6.7964896547306405E-2</v>
      </c>
      <c r="F138" s="35">
        <v>1053</v>
      </c>
      <c r="G138" s="33">
        <v>7.0387700534759401E-2</v>
      </c>
      <c r="H138" s="35">
        <v>8</v>
      </c>
      <c r="I138" s="33">
        <v>0.75973409306742101</v>
      </c>
    </row>
    <row r="139" spans="1:9">
      <c r="A139" s="150">
        <v>116</v>
      </c>
      <c r="B139" s="150" t="s">
        <v>461</v>
      </c>
      <c r="C139" s="150" t="s">
        <v>633</v>
      </c>
      <c r="D139" s="35">
        <v>360</v>
      </c>
      <c r="E139" s="33">
        <v>0.47306176084099899</v>
      </c>
      <c r="F139" s="35">
        <v>353</v>
      </c>
      <c r="G139" s="33">
        <v>0.46754966887417199</v>
      </c>
      <c r="H139" s="35">
        <v>7</v>
      </c>
      <c r="I139" s="33">
        <v>1.9830028328611899</v>
      </c>
    </row>
    <row r="140" spans="1:9">
      <c r="A140" s="150">
        <v>12</v>
      </c>
      <c r="B140" s="150" t="s">
        <v>501</v>
      </c>
      <c r="C140" s="150" t="s">
        <v>636</v>
      </c>
      <c r="D140" s="35">
        <v>61</v>
      </c>
      <c r="E140" s="33">
        <v>0.71764705882352897</v>
      </c>
      <c r="F140" s="35">
        <v>54</v>
      </c>
      <c r="G140" s="33">
        <v>0.72</v>
      </c>
      <c r="H140" s="35">
        <v>7</v>
      </c>
      <c r="I140" s="33">
        <v>12.962962962962999</v>
      </c>
    </row>
    <row r="141" spans="1:9">
      <c r="A141" s="150">
        <v>30</v>
      </c>
      <c r="B141" s="150" t="s">
        <v>537</v>
      </c>
      <c r="C141" s="150" t="s">
        <v>634</v>
      </c>
      <c r="D141" s="35">
        <v>1332</v>
      </c>
      <c r="E141" s="33">
        <v>0.23845327604726099</v>
      </c>
      <c r="F141" s="35">
        <v>1325</v>
      </c>
      <c r="G141" s="33">
        <v>0.23343904157857601</v>
      </c>
      <c r="H141" s="35">
        <v>7</v>
      </c>
      <c r="I141" s="33">
        <v>0.52830188679244805</v>
      </c>
    </row>
    <row r="142" spans="1:9">
      <c r="A142" s="150">
        <v>35</v>
      </c>
      <c r="B142" s="150" t="s">
        <v>441</v>
      </c>
      <c r="C142" s="150" t="s">
        <v>635</v>
      </c>
      <c r="D142" s="35">
        <v>512</v>
      </c>
      <c r="E142" s="33">
        <v>0.158808933002481</v>
      </c>
      <c r="F142" s="35">
        <v>505</v>
      </c>
      <c r="G142" s="33">
        <v>0.155480295566502</v>
      </c>
      <c r="H142" s="35">
        <v>7</v>
      </c>
      <c r="I142" s="33">
        <v>1.38613861386139</v>
      </c>
    </row>
    <row r="143" spans="1:9">
      <c r="A143" s="150">
        <v>58</v>
      </c>
      <c r="B143" s="150" t="s">
        <v>464</v>
      </c>
      <c r="C143" s="150" t="s">
        <v>639</v>
      </c>
      <c r="D143" s="35">
        <v>13</v>
      </c>
      <c r="E143" s="33">
        <v>2.59481037924152E-2</v>
      </c>
      <c r="F143" s="35">
        <v>6</v>
      </c>
      <c r="G143" s="33">
        <v>1.20481927710843E-2</v>
      </c>
      <c r="H143" s="35">
        <v>7</v>
      </c>
      <c r="I143" s="33">
        <v>116.666666666667</v>
      </c>
    </row>
    <row r="144" spans="1:9">
      <c r="A144" s="150">
        <v>72</v>
      </c>
      <c r="B144" s="150" t="s">
        <v>448</v>
      </c>
      <c r="C144" s="150" t="s">
        <v>633</v>
      </c>
      <c r="D144" s="35">
        <v>20</v>
      </c>
      <c r="E144" s="33">
        <v>0.25</v>
      </c>
      <c r="F144" s="35">
        <v>13</v>
      </c>
      <c r="G144" s="33">
        <v>0.17105263157894701</v>
      </c>
      <c r="H144" s="35">
        <v>7</v>
      </c>
      <c r="I144" s="33">
        <v>53.846153846153904</v>
      </c>
    </row>
    <row r="145" spans="1:9">
      <c r="A145" s="150">
        <v>79</v>
      </c>
      <c r="B145" s="150" t="s">
        <v>425</v>
      </c>
      <c r="C145" s="150" t="s">
        <v>635</v>
      </c>
      <c r="D145" s="35">
        <v>282</v>
      </c>
      <c r="E145" s="33">
        <v>0.23114754098360701</v>
      </c>
      <c r="F145" s="35">
        <v>275</v>
      </c>
      <c r="G145" s="33">
        <v>0.23109243697479001</v>
      </c>
      <c r="H145" s="35">
        <v>7</v>
      </c>
      <c r="I145" s="33">
        <v>2.5454545454545401</v>
      </c>
    </row>
    <row r="146" spans="1:9">
      <c r="A146" s="150">
        <v>83</v>
      </c>
      <c r="B146" s="150" t="s">
        <v>536</v>
      </c>
      <c r="C146" s="150" t="s">
        <v>634</v>
      </c>
      <c r="D146" s="35">
        <v>484</v>
      </c>
      <c r="E146" s="33">
        <v>3.1003779386330199E-2</v>
      </c>
      <c r="F146" s="35">
        <v>477</v>
      </c>
      <c r="G146" s="33">
        <v>3.1885026737967899E-2</v>
      </c>
      <c r="H146" s="35">
        <v>7</v>
      </c>
      <c r="I146" s="33">
        <v>1.4675052410901399</v>
      </c>
    </row>
    <row r="147" spans="1:9">
      <c r="A147" s="150">
        <v>93</v>
      </c>
      <c r="B147" s="150" t="s">
        <v>542</v>
      </c>
      <c r="C147" s="150" t="s">
        <v>638</v>
      </c>
      <c r="D147" s="35">
        <v>1629</v>
      </c>
      <c r="E147" s="33">
        <v>4.5299073996829899E-2</v>
      </c>
      <c r="F147" s="35">
        <v>1622</v>
      </c>
      <c r="G147" s="33">
        <v>4.5601506930192E-2</v>
      </c>
      <c r="H147" s="35">
        <v>7</v>
      </c>
      <c r="I147" s="33">
        <v>0.43156596794080598</v>
      </c>
    </row>
    <row r="148" spans="1:9">
      <c r="A148" s="150">
        <v>103</v>
      </c>
      <c r="B148" s="150" t="s">
        <v>497</v>
      </c>
      <c r="C148" s="150" t="s">
        <v>635</v>
      </c>
      <c r="D148" s="35">
        <v>141</v>
      </c>
      <c r="E148" s="33">
        <v>0.32563510392609701</v>
      </c>
      <c r="F148" s="35">
        <v>135</v>
      </c>
      <c r="G148" s="33">
        <v>0.317647058823529</v>
      </c>
      <c r="H148" s="35">
        <v>6</v>
      </c>
      <c r="I148" s="33">
        <v>4.44444444444445</v>
      </c>
    </row>
    <row r="149" spans="1:9">
      <c r="A149" s="150">
        <v>119</v>
      </c>
      <c r="B149" s="150" t="s">
        <v>457</v>
      </c>
      <c r="C149" s="150" t="s">
        <v>633</v>
      </c>
      <c r="D149" s="35">
        <v>439</v>
      </c>
      <c r="E149" s="33">
        <v>0.16478978978979</v>
      </c>
      <c r="F149" s="35">
        <v>433</v>
      </c>
      <c r="G149" s="33">
        <v>0.13785418656478801</v>
      </c>
      <c r="H149" s="35">
        <v>6</v>
      </c>
      <c r="I149" s="33">
        <v>1.38568129330254</v>
      </c>
    </row>
    <row r="150" spans="1:9">
      <c r="A150" s="150">
        <v>24</v>
      </c>
      <c r="B150" s="150" t="s">
        <v>426</v>
      </c>
      <c r="C150" s="150" t="s">
        <v>638</v>
      </c>
      <c r="D150" s="35">
        <v>207</v>
      </c>
      <c r="E150" s="33">
        <v>9.2576028622540205E-2</v>
      </c>
      <c r="F150" s="35">
        <v>201</v>
      </c>
      <c r="G150" s="33">
        <v>8.8741721854304595E-2</v>
      </c>
      <c r="H150" s="35">
        <v>6</v>
      </c>
      <c r="I150" s="33">
        <v>2.9850746268656798</v>
      </c>
    </row>
    <row r="151" spans="1:9">
      <c r="A151" s="150">
        <v>36</v>
      </c>
      <c r="B151" s="150" t="s">
        <v>442</v>
      </c>
      <c r="C151" s="150" t="s">
        <v>634</v>
      </c>
      <c r="D151" s="35">
        <v>79</v>
      </c>
      <c r="E151" s="33">
        <v>0.11915535444947201</v>
      </c>
      <c r="F151" s="35">
        <v>73</v>
      </c>
      <c r="G151" s="33">
        <v>0.11111111111111099</v>
      </c>
      <c r="H151" s="35">
        <v>6</v>
      </c>
      <c r="I151" s="33">
        <v>8.2191780821917906</v>
      </c>
    </row>
    <row r="152" spans="1:9">
      <c r="A152" s="150">
        <v>46</v>
      </c>
      <c r="B152" s="150" t="s">
        <v>483</v>
      </c>
      <c r="C152" s="150" t="s">
        <v>635</v>
      </c>
      <c r="D152" s="35">
        <v>118</v>
      </c>
      <c r="E152" s="33">
        <v>4.4561933534743199E-2</v>
      </c>
      <c r="F152" s="35">
        <v>112</v>
      </c>
      <c r="G152" s="33">
        <v>4.3698790479906401E-2</v>
      </c>
      <c r="H152" s="35">
        <v>6</v>
      </c>
      <c r="I152" s="33">
        <v>5.3571428571428603</v>
      </c>
    </row>
    <row r="153" spans="1:9">
      <c r="A153" s="150">
        <v>49</v>
      </c>
      <c r="B153" s="150" t="s">
        <v>444</v>
      </c>
      <c r="C153" s="150" t="s">
        <v>633</v>
      </c>
      <c r="D153" s="35">
        <v>38</v>
      </c>
      <c r="E153" s="33">
        <v>0.70370370370370405</v>
      </c>
      <c r="F153" s="35">
        <v>32</v>
      </c>
      <c r="G153" s="33">
        <v>0.66666666666666696</v>
      </c>
      <c r="H153" s="35">
        <v>6</v>
      </c>
      <c r="I153" s="33">
        <v>18.75</v>
      </c>
    </row>
    <row r="154" spans="1:9">
      <c r="A154" s="150">
        <v>79</v>
      </c>
      <c r="B154" s="150" t="s">
        <v>425</v>
      </c>
      <c r="C154" s="150" t="s">
        <v>637</v>
      </c>
      <c r="D154" s="35">
        <v>89</v>
      </c>
      <c r="E154" s="33">
        <v>7.2950819672131101E-2</v>
      </c>
      <c r="F154" s="35">
        <v>83</v>
      </c>
      <c r="G154" s="33">
        <v>6.9747899159663895E-2</v>
      </c>
      <c r="H154" s="35">
        <v>6</v>
      </c>
      <c r="I154" s="33">
        <v>7.2289156626505999</v>
      </c>
    </row>
    <row r="155" spans="1:9">
      <c r="A155" s="150">
        <v>80</v>
      </c>
      <c r="B155" s="150" t="s">
        <v>500</v>
      </c>
      <c r="C155" s="150" t="s">
        <v>634</v>
      </c>
      <c r="D155" s="35">
        <v>41</v>
      </c>
      <c r="E155" s="33">
        <v>0.55405405405405395</v>
      </c>
      <c r="F155" s="35">
        <v>35</v>
      </c>
      <c r="G155" s="33">
        <v>0.52238805970149205</v>
      </c>
      <c r="H155" s="35">
        <v>6</v>
      </c>
      <c r="I155" s="33">
        <v>17.1428571428571</v>
      </c>
    </row>
    <row r="156" spans="1:9">
      <c r="A156" s="150">
        <v>82</v>
      </c>
      <c r="B156" s="150" t="s">
        <v>533</v>
      </c>
      <c r="C156" s="150" t="s">
        <v>636</v>
      </c>
      <c r="D156" s="35">
        <v>425</v>
      </c>
      <c r="E156" s="33">
        <v>0.101022106013787</v>
      </c>
      <c r="F156" s="35">
        <v>419</v>
      </c>
      <c r="G156" s="33">
        <v>9.9714421703950507E-2</v>
      </c>
      <c r="H156" s="35">
        <v>6</v>
      </c>
      <c r="I156" s="33">
        <v>1.4319809069212499</v>
      </c>
    </row>
    <row r="157" spans="1:9">
      <c r="A157" s="150">
        <v>85</v>
      </c>
      <c r="B157" s="150" t="s">
        <v>525</v>
      </c>
      <c r="C157" s="150" t="s">
        <v>636</v>
      </c>
      <c r="D157" s="35">
        <v>791</v>
      </c>
      <c r="E157" s="33">
        <v>0.103021620213597</v>
      </c>
      <c r="F157" s="35">
        <v>785</v>
      </c>
      <c r="G157" s="33">
        <v>0.103384696430923</v>
      </c>
      <c r="H157" s="35">
        <v>6</v>
      </c>
      <c r="I157" s="33">
        <v>0.76433121019108297</v>
      </c>
    </row>
    <row r="158" spans="1:9">
      <c r="A158" s="150">
        <v>100</v>
      </c>
      <c r="B158" s="150" t="s">
        <v>482</v>
      </c>
      <c r="C158" s="150" t="s">
        <v>634</v>
      </c>
      <c r="D158" s="35">
        <v>200</v>
      </c>
      <c r="E158" s="33">
        <v>0.199600798403194</v>
      </c>
      <c r="F158" s="35">
        <v>195</v>
      </c>
      <c r="G158" s="33">
        <v>0.206567796610169</v>
      </c>
      <c r="H158" s="35">
        <v>5</v>
      </c>
      <c r="I158" s="33">
        <v>2.5641025641025501</v>
      </c>
    </row>
    <row r="159" spans="1:9">
      <c r="A159" s="150">
        <v>105</v>
      </c>
      <c r="B159" s="150" t="s">
        <v>511</v>
      </c>
      <c r="C159" s="150" t="s">
        <v>634</v>
      </c>
      <c r="D159" s="35">
        <v>34</v>
      </c>
      <c r="E159" s="33">
        <v>1.7857142857142901E-2</v>
      </c>
      <c r="F159" s="35">
        <v>29</v>
      </c>
      <c r="G159" s="33">
        <v>1.5295358649789001E-2</v>
      </c>
      <c r="H159" s="35">
        <v>5</v>
      </c>
      <c r="I159" s="33">
        <v>17.241379310344801</v>
      </c>
    </row>
    <row r="160" spans="1:9">
      <c r="A160" s="150">
        <v>108</v>
      </c>
      <c r="B160" s="150" t="s">
        <v>460</v>
      </c>
      <c r="C160" s="150" t="s">
        <v>639</v>
      </c>
      <c r="D160" s="35">
        <v>179</v>
      </c>
      <c r="E160" s="33">
        <v>4.7555791710945802E-2</v>
      </c>
      <c r="F160" s="35">
        <v>174</v>
      </c>
      <c r="G160" s="33">
        <v>4.8427497912607899E-2</v>
      </c>
      <c r="H160" s="35">
        <v>5</v>
      </c>
      <c r="I160" s="33">
        <v>2.8735632183908102</v>
      </c>
    </row>
    <row r="161" spans="1:9">
      <c r="A161" s="150">
        <v>122</v>
      </c>
      <c r="B161" s="150" t="s">
        <v>490</v>
      </c>
      <c r="C161" s="150" t="s">
        <v>639</v>
      </c>
      <c r="D161" s="35">
        <v>8</v>
      </c>
      <c r="E161" s="33">
        <v>0.16326530612244899</v>
      </c>
      <c r="F161" s="35">
        <v>3</v>
      </c>
      <c r="G161" s="33">
        <v>6.8181818181818205E-2</v>
      </c>
      <c r="H161" s="35">
        <v>5</v>
      </c>
      <c r="I161" s="33">
        <v>166.666666666667</v>
      </c>
    </row>
    <row r="162" spans="1:9">
      <c r="A162" s="150">
        <v>48</v>
      </c>
      <c r="B162" s="150" t="s">
        <v>424</v>
      </c>
      <c r="C162" s="150" t="s">
        <v>636</v>
      </c>
      <c r="D162" s="35">
        <v>1114</v>
      </c>
      <c r="E162" s="33">
        <v>0.61580983969043701</v>
      </c>
      <c r="F162" s="35">
        <v>1109</v>
      </c>
      <c r="G162" s="33">
        <v>0.61068281938325997</v>
      </c>
      <c r="H162" s="35">
        <v>5</v>
      </c>
      <c r="I162" s="33">
        <v>0.450856627592433</v>
      </c>
    </row>
    <row r="163" spans="1:9">
      <c r="A163" s="150">
        <v>74</v>
      </c>
      <c r="B163" s="150" t="s">
        <v>489</v>
      </c>
      <c r="C163" s="150" t="s">
        <v>639</v>
      </c>
      <c r="D163" s="35">
        <v>27</v>
      </c>
      <c r="E163" s="33">
        <v>3.3540372670807499E-2</v>
      </c>
      <c r="F163" s="35">
        <v>22</v>
      </c>
      <c r="G163" s="33">
        <v>2.7465667915106101E-2</v>
      </c>
      <c r="H163" s="35">
        <v>5</v>
      </c>
      <c r="I163" s="33">
        <v>22.727272727272702</v>
      </c>
    </row>
    <row r="164" spans="1:9">
      <c r="A164" s="150">
        <v>77</v>
      </c>
      <c r="B164" s="150" t="s">
        <v>526</v>
      </c>
      <c r="C164" s="150" t="s">
        <v>638</v>
      </c>
      <c r="D164" s="35">
        <v>114</v>
      </c>
      <c r="E164" s="33">
        <v>0.110894941634241</v>
      </c>
      <c r="F164" s="35">
        <v>109</v>
      </c>
      <c r="G164" s="33">
        <v>0.104707012487992</v>
      </c>
      <c r="H164" s="35">
        <v>5</v>
      </c>
      <c r="I164" s="33">
        <v>4.5871559633027497</v>
      </c>
    </row>
    <row r="165" spans="1:9">
      <c r="A165" s="150">
        <v>87</v>
      </c>
      <c r="B165" s="150" t="s">
        <v>452</v>
      </c>
      <c r="C165" s="150" t="s">
        <v>635</v>
      </c>
      <c r="D165" s="35">
        <v>129</v>
      </c>
      <c r="E165" s="33">
        <v>0.17817679558010999</v>
      </c>
      <c r="F165" s="35">
        <v>124</v>
      </c>
      <c r="G165" s="33">
        <v>0.17663817663817699</v>
      </c>
      <c r="H165" s="35">
        <v>5</v>
      </c>
      <c r="I165" s="33">
        <v>4.0322580645161299</v>
      </c>
    </row>
    <row r="166" spans="1:9">
      <c r="A166" s="150">
        <v>98</v>
      </c>
      <c r="B166" s="150" t="s">
        <v>546</v>
      </c>
      <c r="C166" s="150" t="s">
        <v>635</v>
      </c>
      <c r="D166" s="35">
        <v>340</v>
      </c>
      <c r="E166" s="33">
        <v>3.0107679229243399E-3</v>
      </c>
      <c r="F166" s="35">
        <v>335</v>
      </c>
      <c r="G166" s="33">
        <v>3.0200041468713698E-3</v>
      </c>
      <c r="H166" s="35">
        <v>5</v>
      </c>
      <c r="I166" s="33">
        <v>1.4925373134328399</v>
      </c>
    </row>
    <row r="167" spans="1:9">
      <c r="A167" s="150">
        <v>103</v>
      </c>
      <c r="B167" s="150" t="s">
        <v>497</v>
      </c>
      <c r="C167" s="150" t="s">
        <v>634</v>
      </c>
      <c r="D167" s="35">
        <v>122</v>
      </c>
      <c r="E167" s="33">
        <v>0.28175519630485002</v>
      </c>
      <c r="F167" s="35">
        <v>118</v>
      </c>
      <c r="G167" s="33">
        <v>0.27764705882352902</v>
      </c>
      <c r="H167" s="35">
        <v>4</v>
      </c>
      <c r="I167" s="33">
        <v>3.3898305084745699</v>
      </c>
    </row>
    <row r="168" spans="1:9">
      <c r="A168" s="150">
        <v>103</v>
      </c>
      <c r="B168" s="150" t="s">
        <v>497</v>
      </c>
      <c r="C168" s="150" t="s">
        <v>637</v>
      </c>
      <c r="D168" s="35">
        <v>82</v>
      </c>
      <c r="E168" s="33">
        <v>0.18937644341801399</v>
      </c>
      <c r="F168" s="35">
        <v>78</v>
      </c>
      <c r="G168" s="33">
        <v>0.183529411764706</v>
      </c>
      <c r="H168" s="35">
        <v>4</v>
      </c>
      <c r="I168" s="33">
        <v>5.1282051282051304</v>
      </c>
    </row>
    <row r="169" spans="1:9">
      <c r="A169" s="150">
        <v>106</v>
      </c>
      <c r="B169" s="150" t="s">
        <v>479</v>
      </c>
      <c r="C169" s="150" t="s">
        <v>636</v>
      </c>
      <c r="D169" s="35">
        <v>9</v>
      </c>
      <c r="E169" s="33">
        <v>3.0779753761969899E-3</v>
      </c>
      <c r="F169" s="35">
        <v>5</v>
      </c>
      <c r="G169" s="33">
        <v>1.6129032258064501E-3</v>
      </c>
      <c r="H169" s="35">
        <v>4</v>
      </c>
      <c r="I169" s="33">
        <v>80</v>
      </c>
    </row>
    <row r="170" spans="1:9">
      <c r="A170" s="150">
        <v>108</v>
      </c>
      <c r="B170" s="150" t="s">
        <v>460</v>
      </c>
      <c r="C170" s="150" t="s">
        <v>637</v>
      </c>
      <c r="D170" s="35">
        <v>46</v>
      </c>
      <c r="E170" s="33">
        <v>1.2221041445271001E-2</v>
      </c>
      <c r="F170" s="35">
        <v>42</v>
      </c>
      <c r="G170" s="33">
        <v>1.1689396047870899E-2</v>
      </c>
      <c r="H170" s="35">
        <v>4</v>
      </c>
      <c r="I170" s="33">
        <v>9.5238095238095308</v>
      </c>
    </row>
    <row r="171" spans="1:9">
      <c r="A171" s="150">
        <v>13</v>
      </c>
      <c r="B171" s="150" t="s">
        <v>506</v>
      </c>
      <c r="C171" s="150" t="s">
        <v>637</v>
      </c>
      <c r="D171" s="35">
        <v>233</v>
      </c>
      <c r="E171" s="33">
        <v>2.6390304677766499E-2</v>
      </c>
      <c r="F171" s="35">
        <v>229</v>
      </c>
      <c r="G171" s="33">
        <v>2.62434104973642E-2</v>
      </c>
      <c r="H171" s="35">
        <v>4</v>
      </c>
      <c r="I171" s="33">
        <v>1.7467248908296999</v>
      </c>
    </row>
    <row r="172" spans="1:9">
      <c r="A172" s="150">
        <v>30</v>
      </c>
      <c r="B172" s="150" t="s">
        <v>537</v>
      </c>
      <c r="C172" s="150" t="s">
        <v>637</v>
      </c>
      <c r="D172" s="35">
        <v>506</v>
      </c>
      <c r="E172" s="33">
        <v>9.0583601861797397E-2</v>
      </c>
      <c r="F172" s="35">
        <v>502</v>
      </c>
      <c r="G172" s="33">
        <v>8.8442565186751199E-2</v>
      </c>
      <c r="H172" s="35">
        <v>4</v>
      </c>
      <c r="I172" s="33">
        <v>0.79681274900398302</v>
      </c>
    </row>
    <row r="173" spans="1:9">
      <c r="A173" s="150">
        <v>33</v>
      </c>
      <c r="B173" s="150" t="s">
        <v>437</v>
      </c>
      <c r="C173" s="150" t="s">
        <v>635</v>
      </c>
      <c r="D173" s="35">
        <v>147</v>
      </c>
      <c r="E173" s="33">
        <v>0.20109439124487</v>
      </c>
      <c r="F173" s="35">
        <v>143</v>
      </c>
      <c r="G173" s="33">
        <v>0.19642857142857101</v>
      </c>
      <c r="H173" s="35">
        <v>4</v>
      </c>
      <c r="I173" s="33">
        <v>2.79720279720279</v>
      </c>
    </row>
    <row r="174" spans="1:9">
      <c r="A174" s="150">
        <v>37</v>
      </c>
      <c r="B174" s="150" t="s">
        <v>439</v>
      </c>
      <c r="C174" s="150" t="s">
        <v>635</v>
      </c>
      <c r="D174" s="35">
        <v>93</v>
      </c>
      <c r="E174" s="33">
        <v>3.7349397590361398E-2</v>
      </c>
      <c r="F174" s="35">
        <v>89</v>
      </c>
      <c r="G174" s="33">
        <v>3.5699959887685498E-2</v>
      </c>
      <c r="H174" s="35">
        <v>4</v>
      </c>
      <c r="I174" s="33">
        <v>4.4943820224719202</v>
      </c>
    </row>
    <row r="175" spans="1:9">
      <c r="A175" s="150">
        <v>37</v>
      </c>
      <c r="B175" s="150" t="s">
        <v>439</v>
      </c>
      <c r="C175" s="150" t="s">
        <v>638</v>
      </c>
      <c r="D175" s="35">
        <v>36</v>
      </c>
      <c r="E175" s="33">
        <v>1.44578313253012E-2</v>
      </c>
      <c r="F175" s="35">
        <v>32</v>
      </c>
      <c r="G175" s="33">
        <v>1.2835940633774599E-2</v>
      </c>
      <c r="H175" s="35">
        <v>4</v>
      </c>
      <c r="I175" s="33">
        <v>12.5</v>
      </c>
    </row>
    <row r="176" spans="1:9">
      <c r="A176" s="150">
        <v>44</v>
      </c>
      <c r="B176" s="150" t="s">
        <v>530</v>
      </c>
      <c r="C176" s="150" t="s">
        <v>635</v>
      </c>
      <c r="D176" s="35">
        <v>163</v>
      </c>
      <c r="E176" s="33">
        <v>4.0217123118677499E-2</v>
      </c>
      <c r="F176" s="35">
        <v>159</v>
      </c>
      <c r="G176" s="33">
        <v>3.97997496871089E-2</v>
      </c>
      <c r="H176" s="35">
        <v>4</v>
      </c>
      <c r="I176" s="33">
        <v>2.5157232704402501</v>
      </c>
    </row>
    <row r="177" spans="1:9">
      <c r="A177" s="150">
        <v>5</v>
      </c>
      <c r="B177" s="150" t="s">
        <v>481</v>
      </c>
      <c r="C177" s="150" t="s">
        <v>634</v>
      </c>
      <c r="D177" s="35">
        <v>17</v>
      </c>
      <c r="E177" s="33">
        <v>1.1060507482108E-2</v>
      </c>
      <c r="F177" s="35">
        <v>13</v>
      </c>
      <c r="G177" s="33">
        <v>8.7542087542087504E-3</v>
      </c>
      <c r="H177" s="35">
        <v>4</v>
      </c>
      <c r="I177" s="33">
        <v>30.769230769230798</v>
      </c>
    </row>
    <row r="178" spans="1:9">
      <c r="A178" s="150">
        <v>59</v>
      </c>
      <c r="B178" s="150" t="s">
        <v>474</v>
      </c>
      <c r="C178" s="150" t="s">
        <v>635</v>
      </c>
      <c r="D178" s="35">
        <v>308</v>
      </c>
      <c r="E178" s="33">
        <v>0.34108527131782901</v>
      </c>
      <c r="F178" s="35">
        <v>304</v>
      </c>
      <c r="G178" s="33">
        <v>0.340425531914894</v>
      </c>
      <c r="H178" s="35">
        <v>4</v>
      </c>
      <c r="I178" s="33">
        <v>1.3157894736842</v>
      </c>
    </row>
    <row r="179" spans="1:9">
      <c r="A179" s="150">
        <v>61</v>
      </c>
      <c r="B179" s="150" t="s">
        <v>503</v>
      </c>
      <c r="C179" s="150" t="s">
        <v>639</v>
      </c>
      <c r="D179" s="35">
        <v>5</v>
      </c>
      <c r="E179" s="33">
        <v>2.5641025641025599E-2</v>
      </c>
      <c r="F179" s="35">
        <v>1</v>
      </c>
      <c r="G179" s="33">
        <v>5.2910052910052898E-3</v>
      </c>
      <c r="H179" s="35">
        <v>4</v>
      </c>
      <c r="I179" s="33">
        <v>400</v>
      </c>
    </row>
    <row r="180" spans="1:9">
      <c r="A180" s="150">
        <v>78</v>
      </c>
      <c r="B180" s="150" t="s">
        <v>495</v>
      </c>
      <c r="C180" s="150" t="s">
        <v>637</v>
      </c>
      <c r="D180" s="35">
        <v>518</v>
      </c>
      <c r="E180" s="33">
        <v>0.13610089332632699</v>
      </c>
      <c r="F180" s="35">
        <v>514</v>
      </c>
      <c r="G180" s="33">
        <v>0.13699360341151401</v>
      </c>
      <c r="H180" s="35">
        <v>4</v>
      </c>
      <c r="I180" s="33">
        <v>0.77821011673151497</v>
      </c>
    </row>
    <row r="181" spans="1:9">
      <c r="A181" s="150">
        <v>79</v>
      </c>
      <c r="B181" s="150" t="s">
        <v>425</v>
      </c>
      <c r="C181" s="150" t="s">
        <v>639</v>
      </c>
      <c r="D181" s="35">
        <v>48</v>
      </c>
      <c r="E181" s="33">
        <v>3.9344262295081998E-2</v>
      </c>
      <c r="F181" s="35">
        <v>44</v>
      </c>
      <c r="G181" s="33">
        <v>3.6974789915966401E-2</v>
      </c>
      <c r="H181" s="35">
        <v>4</v>
      </c>
      <c r="I181" s="33">
        <v>9.0909090909090793</v>
      </c>
    </row>
    <row r="182" spans="1:9">
      <c r="A182" s="150">
        <v>92</v>
      </c>
      <c r="B182" s="150" t="s">
        <v>496</v>
      </c>
      <c r="C182" s="150" t="s">
        <v>633</v>
      </c>
      <c r="D182" s="35">
        <v>41</v>
      </c>
      <c r="E182" s="33">
        <v>7.7504725897920596E-2</v>
      </c>
      <c r="F182" s="35">
        <v>37</v>
      </c>
      <c r="G182" s="33">
        <v>8.42824601366743E-2</v>
      </c>
      <c r="H182" s="35">
        <v>4</v>
      </c>
      <c r="I182" s="33">
        <v>10.8108108108108</v>
      </c>
    </row>
    <row r="183" spans="1:9">
      <c r="A183" s="150">
        <v>92</v>
      </c>
      <c r="B183" s="150" t="s">
        <v>496</v>
      </c>
      <c r="C183" s="150" t="s">
        <v>639</v>
      </c>
      <c r="D183" s="35">
        <v>21</v>
      </c>
      <c r="E183" s="33">
        <v>3.9697542533081297E-2</v>
      </c>
      <c r="F183" s="35">
        <v>17</v>
      </c>
      <c r="G183" s="33">
        <v>3.8724373576309798E-2</v>
      </c>
      <c r="H183" s="35">
        <v>4</v>
      </c>
      <c r="I183" s="33">
        <v>23.529411764705898</v>
      </c>
    </row>
    <row r="184" spans="1:9">
      <c r="A184" s="150">
        <v>96</v>
      </c>
      <c r="B184" s="150" t="s">
        <v>505</v>
      </c>
      <c r="C184" s="150" t="s">
        <v>641</v>
      </c>
      <c r="D184" s="35">
        <v>4</v>
      </c>
      <c r="E184" s="33">
        <v>7.2992700729926996E-3</v>
      </c>
      <c r="F184" s="35">
        <v>0</v>
      </c>
      <c r="G184" s="33">
        <v>0</v>
      </c>
      <c r="H184" s="35">
        <v>4</v>
      </c>
      <c r="I184" s="33" t="e">
        <v>#NUM!</v>
      </c>
    </row>
    <row r="185" spans="1:9">
      <c r="A185" s="150">
        <v>99</v>
      </c>
      <c r="B185" s="150" t="s">
        <v>462</v>
      </c>
      <c r="C185" s="150" t="s">
        <v>639</v>
      </c>
      <c r="D185" s="35">
        <v>38</v>
      </c>
      <c r="E185" s="33">
        <v>4.1942604856512099E-2</v>
      </c>
      <c r="F185" s="35">
        <v>34</v>
      </c>
      <c r="G185" s="33">
        <v>3.82882882882883E-2</v>
      </c>
      <c r="H185" s="35">
        <v>4</v>
      </c>
      <c r="I185" s="33">
        <v>11.764705882352899</v>
      </c>
    </row>
    <row r="186" spans="1:9">
      <c r="A186" s="150">
        <v>100</v>
      </c>
      <c r="B186" s="150" t="s">
        <v>482</v>
      </c>
      <c r="C186" s="150" t="s">
        <v>635</v>
      </c>
      <c r="D186" s="35">
        <v>125</v>
      </c>
      <c r="E186" s="33">
        <v>0.124750499001996</v>
      </c>
      <c r="F186" s="35">
        <v>122</v>
      </c>
      <c r="G186" s="33">
        <v>0.12923728813559299</v>
      </c>
      <c r="H186" s="35">
        <v>3</v>
      </c>
      <c r="I186" s="33">
        <v>2.4590163934426101</v>
      </c>
    </row>
    <row r="187" spans="1:9">
      <c r="A187" s="150">
        <v>101</v>
      </c>
      <c r="B187" s="150" t="s">
        <v>502</v>
      </c>
      <c r="C187" s="150" t="s">
        <v>640</v>
      </c>
      <c r="D187" s="35">
        <v>20</v>
      </c>
      <c r="E187" s="33">
        <v>6.77093912925723E-4</v>
      </c>
      <c r="F187" s="35">
        <v>17</v>
      </c>
      <c r="G187" s="33">
        <v>5.78447718534145E-4</v>
      </c>
      <c r="H187" s="35">
        <v>3</v>
      </c>
      <c r="I187" s="33">
        <v>17.647058823529399</v>
      </c>
    </row>
    <row r="188" spans="1:9">
      <c r="A188" s="150">
        <v>101</v>
      </c>
      <c r="B188" s="150" t="s">
        <v>502</v>
      </c>
      <c r="C188" s="150" t="s">
        <v>637</v>
      </c>
      <c r="D188" s="35">
        <v>4382</v>
      </c>
      <c r="E188" s="33">
        <v>0.14835127632202599</v>
      </c>
      <c r="F188" s="35">
        <v>4379</v>
      </c>
      <c r="G188" s="33">
        <v>0.14900132702711899</v>
      </c>
      <c r="H188" s="35">
        <v>3</v>
      </c>
      <c r="I188" s="33">
        <v>6.8508791961630094E-2</v>
      </c>
    </row>
    <row r="189" spans="1:9">
      <c r="A189" s="150">
        <v>105</v>
      </c>
      <c r="B189" s="150" t="s">
        <v>511</v>
      </c>
      <c r="C189" s="150" t="s">
        <v>635</v>
      </c>
      <c r="D189" s="35">
        <v>437</v>
      </c>
      <c r="E189" s="33">
        <v>0.22951680672268901</v>
      </c>
      <c r="F189" s="35">
        <v>434</v>
      </c>
      <c r="G189" s="33">
        <v>0.22890295358649801</v>
      </c>
      <c r="H189" s="35">
        <v>3</v>
      </c>
      <c r="I189" s="33">
        <v>0.69124423963133896</v>
      </c>
    </row>
    <row r="190" spans="1:9">
      <c r="A190" s="150">
        <v>119</v>
      </c>
      <c r="B190" s="150" t="s">
        <v>457</v>
      </c>
      <c r="C190" s="150" t="s">
        <v>636</v>
      </c>
      <c r="D190" s="35">
        <v>146</v>
      </c>
      <c r="E190" s="33">
        <v>5.4804804804804798E-2</v>
      </c>
      <c r="F190" s="35">
        <v>143</v>
      </c>
      <c r="G190" s="33">
        <v>4.5526902260426598E-2</v>
      </c>
      <c r="H190" s="35">
        <v>3</v>
      </c>
      <c r="I190" s="33">
        <v>2.0979020979021001</v>
      </c>
    </row>
    <row r="191" spans="1:9">
      <c r="A191" s="150">
        <v>121</v>
      </c>
      <c r="B191" s="150" t="s">
        <v>513</v>
      </c>
      <c r="C191" s="150" t="s">
        <v>641</v>
      </c>
      <c r="D191" s="35">
        <v>78</v>
      </c>
      <c r="E191" s="33">
        <v>9.5098756400877806E-3</v>
      </c>
      <c r="F191" s="35">
        <v>75</v>
      </c>
      <c r="G191" s="33">
        <v>1.00820002688533E-2</v>
      </c>
      <c r="H191" s="35">
        <v>3</v>
      </c>
      <c r="I191" s="33">
        <v>4</v>
      </c>
    </row>
    <row r="192" spans="1:9">
      <c r="A192" s="150">
        <v>15</v>
      </c>
      <c r="B192" s="150" t="s">
        <v>535</v>
      </c>
      <c r="C192" s="150" t="s">
        <v>641</v>
      </c>
      <c r="D192" s="35">
        <v>34</v>
      </c>
      <c r="E192" s="33">
        <v>2.9827177822615999E-3</v>
      </c>
      <c r="F192" s="35">
        <v>31</v>
      </c>
      <c r="G192" s="33">
        <v>2.7433628318584099E-3</v>
      </c>
      <c r="H192" s="35">
        <v>3</v>
      </c>
      <c r="I192" s="33">
        <v>9.6774193548386993</v>
      </c>
    </row>
    <row r="193" spans="1:9">
      <c r="A193" s="150">
        <v>17</v>
      </c>
      <c r="B193" s="150" t="s">
        <v>432</v>
      </c>
      <c r="C193" s="150" t="s">
        <v>636</v>
      </c>
      <c r="D193" s="35">
        <v>59</v>
      </c>
      <c r="E193" s="33">
        <v>0.15526315789473699</v>
      </c>
      <c r="F193" s="35">
        <v>56</v>
      </c>
      <c r="G193" s="33">
        <v>0.14621409921671</v>
      </c>
      <c r="H193" s="35">
        <v>3</v>
      </c>
      <c r="I193" s="33">
        <v>5.3571428571428603</v>
      </c>
    </row>
    <row r="194" spans="1:9">
      <c r="A194" s="150">
        <v>22</v>
      </c>
      <c r="B194" s="150" t="s">
        <v>435</v>
      </c>
      <c r="C194" s="150" t="s">
        <v>636</v>
      </c>
      <c r="D194" s="35">
        <v>181</v>
      </c>
      <c r="E194" s="33">
        <v>7.8970331588132603E-2</v>
      </c>
      <c r="F194" s="35">
        <v>178</v>
      </c>
      <c r="G194" s="33">
        <v>7.2416598860862505E-2</v>
      </c>
      <c r="H194" s="35">
        <v>3</v>
      </c>
      <c r="I194" s="33">
        <v>1.68539325842696</v>
      </c>
    </row>
    <row r="195" spans="1:9">
      <c r="A195" s="150">
        <v>45</v>
      </c>
      <c r="B195" s="150" t="s">
        <v>517</v>
      </c>
      <c r="C195" s="150" t="s">
        <v>635</v>
      </c>
      <c r="D195" s="35">
        <v>57</v>
      </c>
      <c r="E195" s="33">
        <v>0.111328125</v>
      </c>
      <c r="F195" s="35">
        <v>54</v>
      </c>
      <c r="G195" s="33">
        <v>0.108870967741935</v>
      </c>
      <c r="H195" s="35">
        <v>3</v>
      </c>
      <c r="I195" s="33">
        <v>5.5555555555555598</v>
      </c>
    </row>
    <row r="196" spans="1:9">
      <c r="A196" s="150">
        <v>47</v>
      </c>
      <c r="B196" s="150" t="s">
        <v>508</v>
      </c>
      <c r="C196" s="150" t="s">
        <v>635</v>
      </c>
      <c r="D196" s="35">
        <v>106</v>
      </c>
      <c r="E196" s="33">
        <v>8.1226053639846696E-2</v>
      </c>
      <c r="F196" s="35">
        <v>103</v>
      </c>
      <c r="G196" s="33">
        <v>7.8686019862490394E-2</v>
      </c>
      <c r="H196" s="35">
        <v>3</v>
      </c>
      <c r="I196" s="33">
        <v>2.9126213592233001</v>
      </c>
    </row>
    <row r="197" spans="1:9">
      <c r="A197" s="150">
        <v>50</v>
      </c>
      <c r="B197" s="150" t="s">
        <v>538</v>
      </c>
      <c r="C197" s="150" t="s">
        <v>638</v>
      </c>
      <c r="D197" s="35">
        <v>57</v>
      </c>
      <c r="E197" s="33">
        <v>7.0136581764488701E-3</v>
      </c>
      <c r="F197" s="35">
        <v>54</v>
      </c>
      <c r="G197" s="33">
        <v>6.7686136876410098E-3</v>
      </c>
      <c r="H197" s="35">
        <v>3</v>
      </c>
      <c r="I197" s="33">
        <v>5.5555555555555598</v>
      </c>
    </row>
    <row r="198" spans="1:9">
      <c r="A198" s="150">
        <v>53</v>
      </c>
      <c r="B198" s="150" t="s">
        <v>531</v>
      </c>
      <c r="C198" s="150" t="s">
        <v>640</v>
      </c>
      <c r="D198" s="35">
        <v>18</v>
      </c>
      <c r="E198" s="33">
        <v>5.1339094720629795E-4</v>
      </c>
      <c r="F198" s="35">
        <v>15</v>
      </c>
      <c r="G198" s="33">
        <v>4.4403658861490202E-4</v>
      </c>
      <c r="H198" s="35">
        <v>3</v>
      </c>
      <c r="I198" s="33">
        <v>20</v>
      </c>
    </row>
    <row r="199" spans="1:9">
      <c r="A199" s="150">
        <v>55</v>
      </c>
      <c r="B199" s="150" t="s">
        <v>475</v>
      </c>
      <c r="C199" s="150" t="s">
        <v>640</v>
      </c>
      <c r="D199" s="35">
        <v>28</v>
      </c>
      <c r="E199" s="33">
        <v>3.0939226519337001E-2</v>
      </c>
      <c r="F199" s="35">
        <v>25</v>
      </c>
      <c r="G199" s="33">
        <v>2.7870680044593098E-2</v>
      </c>
      <c r="H199" s="35">
        <v>3</v>
      </c>
      <c r="I199" s="33">
        <v>12</v>
      </c>
    </row>
    <row r="200" spans="1:9">
      <c r="A200" s="150">
        <v>55</v>
      </c>
      <c r="B200" s="150" t="s">
        <v>475</v>
      </c>
      <c r="C200" s="150" t="s">
        <v>637</v>
      </c>
      <c r="D200" s="35">
        <v>254</v>
      </c>
      <c r="E200" s="33">
        <v>0.28066298342541401</v>
      </c>
      <c r="F200" s="35">
        <v>251</v>
      </c>
      <c r="G200" s="33">
        <v>0.27982162764771501</v>
      </c>
      <c r="H200" s="35">
        <v>3</v>
      </c>
      <c r="I200" s="33">
        <v>1.1952191235059799</v>
      </c>
    </row>
    <row r="201" spans="1:9">
      <c r="A201" s="150">
        <v>65</v>
      </c>
      <c r="B201" s="150" t="s">
        <v>467</v>
      </c>
      <c r="C201" s="150" t="s">
        <v>637</v>
      </c>
      <c r="D201" s="35">
        <v>133</v>
      </c>
      <c r="E201" s="33">
        <v>0.32758620689655199</v>
      </c>
      <c r="F201" s="35">
        <v>130</v>
      </c>
      <c r="G201" s="33">
        <v>0.31630170316301698</v>
      </c>
      <c r="H201" s="35">
        <v>3</v>
      </c>
      <c r="I201" s="33">
        <v>2.3076923076922999</v>
      </c>
    </row>
    <row r="202" spans="1:9">
      <c r="A202" s="150">
        <v>67</v>
      </c>
      <c r="B202" s="150" t="s">
        <v>545</v>
      </c>
      <c r="C202" s="150" t="s">
        <v>640</v>
      </c>
      <c r="D202" s="35">
        <v>777</v>
      </c>
      <c r="E202" s="33">
        <v>1.04135953038304E-2</v>
      </c>
      <c r="F202" s="35">
        <v>774</v>
      </c>
      <c r="G202" s="33">
        <v>1.0440412760504499E-2</v>
      </c>
      <c r="H202" s="35">
        <v>3</v>
      </c>
      <c r="I202" s="33">
        <v>0.387596899224807</v>
      </c>
    </row>
    <row r="203" spans="1:9">
      <c r="A203" s="150">
        <v>73</v>
      </c>
      <c r="B203" s="150" t="s">
        <v>449</v>
      </c>
      <c r="C203" s="150" t="s">
        <v>637</v>
      </c>
      <c r="D203" s="35">
        <v>570</v>
      </c>
      <c r="E203" s="33">
        <v>4.1859440405375599E-2</v>
      </c>
      <c r="F203" s="35">
        <v>567</v>
      </c>
      <c r="G203" s="33">
        <v>4.1727995289961697E-2</v>
      </c>
      <c r="H203" s="35">
        <v>3</v>
      </c>
      <c r="I203" s="33">
        <v>0.52910052910053496</v>
      </c>
    </row>
    <row r="204" spans="1:9">
      <c r="A204" s="150">
        <v>79</v>
      </c>
      <c r="B204" s="150" t="s">
        <v>425</v>
      </c>
      <c r="C204" s="150" t="s">
        <v>641</v>
      </c>
      <c r="D204" s="35">
        <v>43</v>
      </c>
      <c r="E204" s="33">
        <v>3.5245901639344303E-2</v>
      </c>
      <c r="F204" s="35">
        <v>40</v>
      </c>
      <c r="G204" s="33">
        <v>3.3613445378151301E-2</v>
      </c>
      <c r="H204" s="35">
        <v>3</v>
      </c>
      <c r="I204" s="33">
        <v>7.5</v>
      </c>
    </row>
    <row r="205" spans="1:9">
      <c r="A205" s="150">
        <v>82</v>
      </c>
      <c r="B205" s="150" t="s">
        <v>533</v>
      </c>
      <c r="C205" s="150" t="s">
        <v>637</v>
      </c>
      <c r="D205" s="35">
        <v>121</v>
      </c>
      <c r="E205" s="33">
        <v>2.8761587829807499E-2</v>
      </c>
      <c r="F205" s="35">
        <v>118</v>
      </c>
      <c r="G205" s="33">
        <v>2.8081865778200901E-2</v>
      </c>
      <c r="H205" s="35">
        <v>3</v>
      </c>
      <c r="I205" s="33">
        <v>2.5423728813559299</v>
      </c>
    </row>
    <row r="206" spans="1:9">
      <c r="A206" s="150">
        <v>87</v>
      </c>
      <c r="B206" s="150" t="s">
        <v>452</v>
      </c>
      <c r="C206" s="150" t="s">
        <v>633</v>
      </c>
      <c r="D206" s="35">
        <v>147</v>
      </c>
      <c r="E206" s="33">
        <v>0.20303867403314901</v>
      </c>
      <c r="F206" s="35">
        <v>144</v>
      </c>
      <c r="G206" s="33">
        <v>0.20512820512820501</v>
      </c>
      <c r="H206" s="35">
        <v>3</v>
      </c>
      <c r="I206" s="33">
        <v>2.0833333333333299</v>
      </c>
    </row>
    <row r="207" spans="1:9">
      <c r="A207" s="150">
        <v>91</v>
      </c>
      <c r="B207" s="150" t="s">
        <v>519</v>
      </c>
      <c r="C207" s="150" t="s">
        <v>635</v>
      </c>
      <c r="D207" s="35">
        <v>268</v>
      </c>
      <c r="E207" s="33">
        <v>0.152880775812892</v>
      </c>
      <c r="F207" s="35">
        <v>265</v>
      </c>
      <c r="G207" s="33">
        <v>0.15186246418338101</v>
      </c>
      <c r="H207" s="35">
        <v>3</v>
      </c>
      <c r="I207" s="33">
        <v>1.1320754716981101</v>
      </c>
    </row>
    <row r="208" spans="1:9">
      <c r="A208" s="150">
        <v>91</v>
      </c>
      <c r="B208" s="150" t="s">
        <v>519</v>
      </c>
      <c r="C208" s="150" t="s">
        <v>633</v>
      </c>
      <c r="D208" s="35">
        <v>513</v>
      </c>
      <c r="E208" s="33">
        <v>0.29264118653736498</v>
      </c>
      <c r="F208" s="35">
        <v>510</v>
      </c>
      <c r="G208" s="33">
        <v>0.292263610315186</v>
      </c>
      <c r="H208" s="35">
        <v>3</v>
      </c>
      <c r="I208" s="33">
        <v>0.58823529411764497</v>
      </c>
    </row>
    <row r="209" spans="1:9">
      <c r="A209" s="150">
        <v>96</v>
      </c>
      <c r="B209" s="150" t="s">
        <v>505</v>
      </c>
      <c r="C209" s="150" t="s">
        <v>637</v>
      </c>
      <c r="D209" s="35">
        <v>146</v>
      </c>
      <c r="E209" s="33">
        <v>0.26642335766423397</v>
      </c>
      <c r="F209" s="35">
        <v>143</v>
      </c>
      <c r="G209" s="33">
        <v>0.260473588342441</v>
      </c>
      <c r="H209" s="35">
        <v>3</v>
      </c>
      <c r="I209" s="33">
        <v>2.0979020979021001</v>
      </c>
    </row>
    <row r="210" spans="1:9">
      <c r="A210" s="150">
        <v>97</v>
      </c>
      <c r="B210" s="150" t="s">
        <v>544</v>
      </c>
      <c r="C210" s="150" t="s">
        <v>641</v>
      </c>
      <c r="D210" s="35">
        <v>47</v>
      </c>
      <c r="E210" s="33">
        <v>5.3210157479423499E-4</v>
      </c>
      <c r="F210" s="35">
        <v>44</v>
      </c>
      <c r="G210" s="33">
        <v>5.0089934200041005E-4</v>
      </c>
      <c r="H210" s="35">
        <v>3</v>
      </c>
      <c r="I210" s="33">
        <v>6.8181818181818103</v>
      </c>
    </row>
    <row r="211" spans="1:9">
      <c r="A211" s="150">
        <v>105</v>
      </c>
      <c r="B211" s="150" t="s">
        <v>511</v>
      </c>
      <c r="C211" s="150" t="s">
        <v>638</v>
      </c>
      <c r="D211" s="35">
        <v>97</v>
      </c>
      <c r="E211" s="33">
        <v>5.0945378151260497E-2</v>
      </c>
      <c r="F211" s="35">
        <v>95</v>
      </c>
      <c r="G211" s="33">
        <v>5.0105485232067502E-2</v>
      </c>
      <c r="H211" s="35">
        <v>2</v>
      </c>
      <c r="I211" s="33">
        <v>2.1052631578947398</v>
      </c>
    </row>
    <row r="212" spans="1:9">
      <c r="A212" s="150">
        <v>12</v>
      </c>
      <c r="B212" s="150" t="s">
        <v>501</v>
      </c>
      <c r="C212" s="150" t="s">
        <v>635</v>
      </c>
      <c r="D212" s="35">
        <v>9</v>
      </c>
      <c r="E212" s="33">
        <v>0.105882352941176</v>
      </c>
      <c r="F212" s="35">
        <v>7</v>
      </c>
      <c r="G212" s="33">
        <v>9.3333333333333296E-2</v>
      </c>
      <c r="H212" s="35">
        <v>2</v>
      </c>
      <c r="I212" s="33">
        <v>28.571428571428601</v>
      </c>
    </row>
    <row r="213" spans="1:9">
      <c r="A213" s="150">
        <v>121</v>
      </c>
      <c r="B213" s="150" t="s">
        <v>513</v>
      </c>
      <c r="C213" s="150" t="s">
        <v>637</v>
      </c>
      <c r="D213" s="35">
        <v>280</v>
      </c>
      <c r="E213" s="33">
        <v>3.4138015118263802E-2</v>
      </c>
      <c r="F213" s="35">
        <v>278</v>
      </c>
      <c r="G213" s="33">
        <v>3.7370614329882999E-2</v>
      </c>
      <c r="H213" s="35">
        <v>2</v>
      </c>
      <c r="I213" s="33">
        <v>0.71942446043164998</v>
      </c>
    </row>
    <row r="214" spans="1:9">
      <c r="A214" s="150">
        <v>125</v>
      </c>
      <c r="B214" s="150" t="s">
        <v>471</v>
      </c>
      <c r="C214" s="150" t="s">
        <v>637</v>
      </c>
      <c r="D214" s="35">
        <v>208</v>
      </c>
      <c r="E214" s="33">
        <v>0.31804281345565699</v>
      </c>
      <c r="F214" s="35">
        <v>206</v>
      </c>
      <c r="G214" s="33">
        <v>0.315950920245399</v>
      </c>
      <c r="H214" s="35">
        <v>2</v>
      </c>
      <c r="I214" s="33">
        <v>0.970873786407767</v>
      </c>
    </row>
    <row r="215" spans="1:9">
      <c r="A215" s="150">
        <v>16</v>
      </c>
      <c r="B215" s="150" t="s">
        <v>431</v>
      </c>
      <c r="C215" s="150" t="s">
        <v>634</v>
      </c>
      <c r="D215" s="35">
        <v>46</v>
      </c>
      <c r="E215" s="33">
        <v>1.58402203856749E-2</v>
      </c>
      <c r="F215" s="35">
        <v>44</v>
      </c>
      <c r="G215" s="33">
        <v>1.4588859416445599E-2</v>
      </c>
      <c r="H215" s="35">
        <v>2</v>
      </c>
      <c r="I215" s="33">
        <v>4.5454545454545396</v>
      </c>
    </row>
    <row r="216" spans="1:9">
      <c r="A216" s="150">
        <v>22</v>
      </c>
      <c r="B216" s="150" t="s">
        <v>435</v>
      </c>
      <c r="C216" s="150" t="s">
        <v>638</v>
      </c>
      <c r="D216" s="35">
        <v>51</v>
      </c>
      <c r="E216" s="33">
        <v>2.2251308900523601E-2</v>
      </c>
      <c r="F216" s="35">
        <v>49</v>
      </c>
      <c r="G216" s="33">
        <v>1.9934906427990201E-2</v>
      </c>
      <c r="H216" s="35">
        <v>2</v>
      </c>
      <c r="I216" s="33">
        <v>4.0816326530612299</v>
      </c>
    </row>
    <row r="217" spans="1:9">
      <c r="A217" s="150">
        <v>26</v>
      </c>
      <c r="B217" s="150" t="s">
        <v>465</v>
      </c>
      <c r="C217" s="150" t="s">
        <v>636</v>
      </c>
      <c r="D217" s="35">
        <v>44</v>
      </c>
      <c r="E217" s="33">
        <v>0.36666666666666697</v>
      </c>
      <c r="F217" s="35">
        <v>42</v>
      </c>
      <c r="G217" s="33">
        <v>0.35</v>
      </c>
      <c r="H217" s="35">
        <v>2</v>
      </c>
      <c r="I217" s="33">
        <v>4.7619047619047699</v>
      </c>
    </row>
    <row r="218" spans="1:9">
      <c r="A218" s="150">
        <v>29</v>
      </c>
      <c r="B218" s="150" t="s">
        <v>509</v>
      </c>
      <c r="C218" s="150" t="s">
        <v>637</v>
      </c>
      <c r="D218" s="35">
        <v>18</v>
      </c>
      <c r="E218" s="33">
        <v>9.7826086956521702E-2</v>
      </c>
      <c r="F218" s="35">
        <v>16</v>
      </c>
      <c r="G218" s="33">
        <v>8.3769633507853394E-2</v>
      </c>
      <c r="H218" s="35">
        <v>2</v>
      </c>
      <c r="I218" s="33">
        <v>12.5</v>
      </c>
    </row>
    <row r="219" spans="1:9">
      <c r="A219" s="150">
        <v>3</v>
      </c>
      <c r="B219" s="150" t="s">
        <v>534</v>
      </c>
      <c r="C219" s="150" t="s">
        <v>639</v>
      </c>
      <c r="D219" s="35">
        <v>41</v>
      </c>
      <c r="E219" s="33">
        <v>2.7628032345013501E-2</v>
      </c>
      <c r="F219" s="35">
        <v>39</v>
      </c>
      <c r="G219" s="33">
        <v>2.92134831460674E-2</v>
      </c>
      <c r="H219" s="35">
        <v>2</v>
      </c>
      <c r="I219" s="33">
        <v>5.1282051282051304</v>
      </c>
    </row>
    <row r="220" spans="1:9">
      <c r="A220" s="150">
        <v>3</v>
      </c>
      <c r="B220" s="150" t="s">
        <v>534</v>
      </c>
      <c r="C220" s="150" t="s">
        <v>634</v>
      </c>
      <c r="D220" s="35">
        <v>209</v>
      </c>
      <c r="E220" s="33">
        <v>0.140835579514825</v>
      </c>
      <c r="F220" s="35">
        <v>207</v>
      </c>
      <c r="G220" s="33">
        <v>0.15505617977528099</v>
      </c>
      <c r="H220" s="35">
        <v>2</v>
      </c>
      <c r="I220" s="33">
        <v>0.96618357487923101</v>
      </c>
    </row>
    <row r="221" spans="1:9">
      <c r="A221" s="150">
        <v>36</v>
      </c>
      <c r="B221" s="150" t="s">
        <v>442</v>
      </c>
      <c r="C221" s="150" t="s">
        <v>639</v>
      </c>
      <c r="D221" s="35">
        <v>33</v>
      </c>
      <c r="E221" s="33">
        <v>4.9773755656108601E-2</v>
      </c>
      <c r="F221" s="35">
        <v>31</v>
      </c>
      <c r="G221" s="33">
        <v>4.7184170471841702E-2</v>
      </c>
      <c r="H221" s="35">
        <v>2</v>
      </c>
      <c r="I221" s="33">
        <v>6.4516129032257998</v>
      </c>
    </row>
    <row r="222" spans="1:9">
      <c r="A222" s="150">
        <v>40</v>
      </c>
      <c r="B222" s="150" t="s">
        <v>443</v>
      </c>
      <c r="C222" s="150" t="s">
        <v>640</v>
      </c>
      <c r="D222" s="35">
        <v>94</v>
      </c>
      <c r="E222" s="33">
        <v>0.44549763033175399</v>
      </c>
      <c r="F222" s="35">
        <v>92</v>
      </c>
      <c r="G222" s="33">
        <v>0.431924882629108</v>
      </c>
      <c r="H222" s="35">
        <v>2</v>
      </c>
      <c r="I222" s="33">
        <v>2.1739130434782701</v>
      </c>
    </row>
    <row r="223" spans="1:9">
      <c r="A223" s="150">
        <v>40</v>
      </c>
      <c r="B223" s="150" t="s">
        <v>443</v>
      </c>
      <c r="C223" s="150" t="s">
        <v>639</v>
      </c>
      <c r="D223" s="35">
        <v>58</v>
      </c>
      <c r="E223" s="33">
        <v>0.27488151658767801</v>
      </c>
      <c r="F223" s="35">
        <v>56</v>
      </c>
      <c r="G223" s="33">
        <v>0.26291079812206603</v>
      </c>
      <c r="H223" s="35">
        <v>2</v>
      </c>
      <c r="I223" s="33">
        <v>3.5714285714285801</v>
      </c>
    </row>
    <row r="224" spans="1:9">
      <c r="A224" s="150">
        <v>43</v>
      </c>
      <c r="B224" s="150" t="s">
        <v>529</v>
      </c>
      <c r="C224" s="150" t="s">
        <v>638</v>
      </c>
      <c r="D224" s="35">
        <v>20</v>
      </c>
      <c r="E224" s="33">
        <v>6.8587105624142702E-3</v>
      </c>
      <c r="F224" s="35">
        <v>18</v>
      </c>
      <c r="G224" s="33">
        <v>7.4226804123711304E-3</v>
      </c>
      <c r="H224" s="35">
        <v>2</v>
      </c>
      <c r="I224" s="33">
        <v>11.1111111111111</v>
      </c>
    </row>
    <row r="225" spans="1:9">
      <c r="A225" s="150">
        <v>45</v>
      </c>
      <c r="B225" s="150" t="s">
        <v>517</v>
      </c>
      <c r="C225" s="150" t="s">
        <v>637</v>
      </c>
      <c r="D225" s="35">
        <v>189</v>
      </c>
      <c r="E225" s="33">
        <v>0.369140625</v>
      </c>
      <c r="F225" s="35">
        <v>187</v>
      </c>
      <c r="G225" s="33">
        <v>0.37701612903225801</v>
      </c>
      <c r="H225" s="35">
        <v>2</v>
      </c>
      <c r="I225" s="33">
        <v>1.0695187165775399</v>
      </c>
    </row>
    <row r="226" spans="1:9">
      <c r="A226" s="150">
        <v>46</v>
      </c>
      <c r="B226" s="150" t="s">
        <v>483</v>
      </c>
      <c r="C226" s="150" t="s">
        <v>638</v>
      </c>
      <c r="D226" s="35">
        <v>61</v>
      </c>
      <c r="E226" s="33">
        <v>2.3036253776434999E-2</v>
      </c>
      <c r="F226" s="35">
        <v>59</v>
      </c>
      <c r="G226" s="33">
        <v>2.30198985563792E-2</v>
      </c>
      <c r="H226" s="35">
        <v>2</v>
      </c>
      <c r="I226" s="33">
        <v>3.3898305084745699</v>
      </c>
    </row>
    <row r="227" spans="1:9">
      <c r="A227" s="150">
        <v>47</v>
      </c>
      <c r="B227" s="150" t="s">
        <v>508</v>
      </c>
      <c r="C227" s="150" t="s">
        <v>633</v>
      </c>
      <c r="D227" s="35">
        <v>354</v>
      </c>
      <c r="E227" s="33">
        <v>0.27126436781609198</v>
      </c>
      <c r="F227" s="35">
        <v>352</v>
      </c>
      <c r="G227" s="33">
        <v>0.26890756302521002</v>
      </c>
      <c r="H227" s="35">
        <v>2</v>
      </c>
      <c r="I227" s="33">
        <v>0.56818181818181202</v>
      </c>
    </row>
    <row r="228" spans="1:9">
      <c r="A228" s="150">
        <v>47</v>
      </c>
      <c r="B228" s="150" t="s">
        <v>508</v>
      </c>
      <c r="C228" s="150" t="s">
        <v>637</v>
      </c>
      <c r="D228" s="35">
        <v>38</v>
      </c>
      <c r="E228" s="33">
        <v>2.9118773946360199E-2</v>
      </c>
      <c r="F228" s="35">
        <v>36</v>
      </c>
      <c r="G228" s="33">
        <v>2.7501909854851E-2</v>
      </c>
      <c r="H228" s="35">
        <v>2</v>
      </c>
      <c r="I228" s="33">
        <v>5.5555555555555598</v>
      </c>
    </row>
    <row r="229" spans="1:9">
      <c r="A229" s="150">
        <v>5</v>
      </c>
      <c r="B229" s="150" t="s">
        <v>481</v>
      </c>
      <c r="C229" s="150" t="s">
        <v>633</v>
      </c>
      <c r="D229" s="35">
        <v>85</v>
      </c>
      <c r="E229" s="33">
        <v>5.5302537410539997E-2</v>
      </c>
      <c r="F229" s="35">
        <v>83</v>
      </c>
      <c r="G229" s="33">
        <v>5.5892255892255903E-2</v>
      </c>
      <c r="H229" s="35">
        <v>2</v>
      </c>
      <c r="I229" s="33">
        <v>2.4096385542168801</v>
      </c>
    </row>
    <row r="230" spans="1:9">
      <c r="A230" s="150">
        <v>5</v>
      </c>
      <c r="B230" s="150" t="s">
        <v>481</v>
      </c>
      <c r="C230" s="150" t="s">
        <v>638</v>
      </c>
      <c r="D230" s="35">
        <v>38</v>
      </c>
      <c r="E230" s="33">
        <v>2.4723487312947299E-2</v>
      </c>
      <c r="F230" s="35">
        <v>36</v>
      </c>
      <c r="G230" s="33">
        <v>2.4242424242424201E-2</v>
      </c>
      <c r="H230" s="35">
        <v>2</v>
      </c>
      <c r="I230" s="33">
        <v>5.5555555555555598</v>
      </c>
    </row>
    <row r="231" spans="1:9">
      <c r="A231" s="150">
        <v>55</v>
      </c>
      <c r="B231" s="150" t="s">
        <v>475</v>
      </c>
      <c r="C231" s="150" t="s">
        <v>636</v>
      </c>
      <c r="D231" s="35">
        <v>39</v>
      </c>
      <c r="E231" s="33">
        <v>4.3093922651933701E-2</v>
      </c>
      <c r="F231" s="35">
        <v>37</v>
      </c>
      <c r="G231" s="33">
        <v>4.1248606465997803E-2</v>
      </c>
      <c r="H231" s="35">
        <v>2</v>
      </c>
      <c r="I231" s="33">
        <v>5.4054054054053902</v>
      </c>
    </row>
    <row r="232" spans="1:9">
      <c r="A232" s="150">
        <v>57</v>
      </c>
      <c r="B232" s="150" t="s">
        <v>485</v>
      </c>
      <c r="C232" s="150" t="s">
        <v>633</v>
      </c>
      <c r="D232" s="35">
        <v>25</v>
      </c>
      <c r="E232" s="33">
        <v>0.409836065573771</v>
      </c>
      <c r="F232" s="35">
        <v>23</v>
      </c>
      <c r="G232" s="33">
        <v>0.38333333333333303</v>
      </c>
      <c r="H232" s="35">
        <v>2</v>
      </c>
      <c r="I232" s="33">
        <v>8.6956521739130395</v>
      </c>
    </row>
    <row r="233" spans="1:9">
      <c r="A233" s="150">
        <v>59</v>
      </c>
      <c r="B233" s="150" t="s">
        <v>474</v>
      </c>
      <c r="C233" s="150" t="s">
        <v>634</v>
      </c>
      <c r="D233" s="35">
        <v>232</v>
      </c>
      <c r="E233" s="33">
        <v>0.256921373200443</v>
      </c>
      <c r="F233" s="35">
        <v>230</v>
      </c>
      <c r="G233" s="33">
        <v>0.257558790593505</v>
      </c>
      <c r="H233" s="35">
        <v>2</v>
      </c>
      <c r="I233" s="33">
        <v>0.86956521739129899</v>
      </c>
    </row>
    <row r="234" spans="1:9">
      <c r="A234" s="150">
        <v>61</v>
      </c>
      <c r="B234" s="150" t="s">
        <v>503</v>
      </c>
      <c r="C234" s="150" t="s">
        <v>637</v>
      </c>
      <c r="D234" s="35">
        <v>180</v>
      </c>
      <c r="E234" s="33">
        <v>0.92307692307692302</v>
      </c>
      <c r="F234" s="35">
        <v>178</v>
      </c>
      <c r="G234" s="33">
        <v>0.94179894179894197</v>
      </c>
      <c r="H234" s="35">
        <v>2</v>
      </c>
      <c r="I234" s="33">
        <v>1.1235955056179801</v>
      </c>
    </row>
    <row r="235" spans="1:9">
      <c r="A235" s="150">
        <v>65</v>
      </c>
      <c r="B235" s="150" t="s">
        <v>467</v>
      </c>
      <c r="C235" s="150" t="s">
        <v>636</v>
      </c>
      <c r="D235" s="35">
        <v>9</v>
      </c>
      <c r="E235" s="33">
        <v>2.2167487684729099E-2</v>
      </c>
      <c r="F235" s="35">
        <v>7</v>
      </c>
      <c r="G235" s="33">
        <v>1.7031630170316302E-2</v>
      </c>
      <c r="H235" s="35">
        <v>2</v>
      </c>
      <c r="I235" s="33">
        <v>28.571428571428601</v>
      </c>
    </row>
    <row r="236" spans="1:9">
      <c r="A236" s="150">
        <v>67</v>
      </c>
      <c r="B236" s="150" t="s">
        <v>545</v>
      </c>
      <c r="C236" s="150" t="s">
        <v>635</v>
      </c>
      <c r="D236" s="35">
        <v>869</v>
      </c>
      <c r="E236" s="33">
        <v>1.1646607875197701E-2</v>
      </c>
      <c r="F236" s="35">
        <v>867</v>
      </c>
      <c r="G236" s="33">
        <v>1.16948809604101E-2</v>
      </c>
      <c r="H236" s="35">
        <v>2</v>
      </c>
      <c r="I236" s="33">
        <v>0.23068050749712701</v>
      </c>
    </row>
    <row r="237" spans="1:9">
      <c r="A237" s="150">
        <v>68</v>
      </c>
      <c r="B237" s="150" t="s">
        <v>512</v>
      </c>
      <c r="C237" s="150" t="s">
        <v>634</v>
      </c>
      <c r="D237" s="35">
        <v>28</v>
      </c>
      <c r="E237" s="33">
        <v>0.25454545454545502</v>
      </c>
      <c r="F237" s="35">
        <v>26</v>
      </c>
      <c r="G237" s="33">
        <v>0.22807017543859601</v>
      </c>
      <c r="H237" s="35">
        <v>2</v>
      </c>
      <c r="I237" s="33">
        <v>7.6923076923076898</v>
      </c>
    </row>
    <row r="238" spans="1:9">
      <c r="A238" s="150">
        <v>7</v>
      </c>
      <c r="B238" s="150" t="s">
        <v>510</v>
      </c>
      <c r="C238" s="150" t="s">
        <v>635</v>
      </c>
      <c r="D238" s="35">
        <v>26</v>
      </c>
      <c r="E238" s="33">
        <v>0.30952380952380998</v>
      </c>
      <c r="F238" s="35">
        <v>24</v>
      </c>
      <c r="G238" s="33">
        <v>0.25531914893617003</v>
      </c>
      <c r="H238" s="35">
        <v>2</v>
      </c>
      <c r="I238" s="33">
        <v>8.3333333333333304</v>
      </c>
    </row>
    <row r="239" spans="1:9">
      <c r="A239" s="150">
        <v>70</v>
      </c>
      <c r="B239" s="150" t="s">
        <v>541</v>
      </c>
      <c r="C239" s="150" t="s">
        <v>633</v>
      </c>
      <c r="D239" s="35">
        <v>3576</v>
      </c>
      <c r="E239" s="33">
        <v>7.1168427965848699E-2</v>
      </c>
      <c r="F239" s="35">
        <v>3574</v>
      </c>
      <c r="G239" s="33">
        <v>7.1303168143005302E-2</v>
      </c>
      <c r="H239" s="35">
        <v>2</v>
      </c>
      <c r="I239" s="33">
        <v>5.5959709009512103E-2</v>
      </c>
    </row>
    <row r="240" spans="1:9">
      <c r="A240" s="150">
        <v>78</v>
      </c>
      <c r="B240" s="150" t="s">
        <v>495</v>
      </c>
      <c r="C240" s="150" t="s">
        <v>638</v>
      </c>
      <c r="D240" s="35">
        <v>171</v>
      </c>
      <c r="E240" s="33">
        <v>4.4929059379926403E-2</v>
      </c>
      <c r="F240" s="35">
        <v>169</v>
      </c>
      <c r="G240" s="33">
        <v>4.5042643923240901E-2</v>
      </c>
      <c r="H240" s="35">
        <v>2</v>
      </c>
      <c r="I240" s="33">
        <v>1.1834319526627299</v>
      </c>
    </row>
    <row r="241" spans="1:9">
      <c r="A241" s="150">
        <v>80</v>
      </c>
      <c r="B241" s="150" t="s">
        <v>500</v>
      </c>
      <c r="C241" s="150" t="s">
        <v>633</v>
      </c>
      <c r="D241" s="35">
        <v>17</v>
      </c>
      <c r="E241" s="33">
        <v>0.22972972972972999</v>
      </c>
      <c r="F241" s="35">
        <v>15</v>
      </c>
      <c r="G241" s="33">
        <v>0.22388059701492499</v>
      </c>
      <c r="H241" s="35">
        <v>2</v>
      </c>
      <c r="I241" s="33">
        <v>13.3333333333333</v>
      </c>
    </row>
    <row r="242" spans="1:9">
      <c r="A242" s="150">
        <v>86</v>
      </c>
      <c r="B242" s="150" t="s">
        <v>527</v>
      </c>
      <c r="C242" s="150" t="s">
        <v>633</v>
      </c>
      <c r="D242" s="35">
        <v>158</v>
      </c>
      <c r="E242" s="33">
        <v>6.7005937234944898E-2</v>
      </c>
      <c r="F242" s="35">
        <v>156</v>
      </c>
      <c r="G242" s="33">
        <v>6.9179600886918005E-2</v>
      </c>
      <c r="H242" s="35">
        <v>2</v>
      </c>
      <c r="I242" s="33">
        <v>1.2820512820512799</v>
      </c>
    </row>
    <row r="243" spans="1:9">
      <c r="A243" s="150">
        <v>1</v>
      </c>
      <c r="B243" s="150" t="s">
        <v>466</v>
      </c>
      <c r="C243" s="150" t="s">
        <v>633</v>
      </c>
      <c r="D243" s="35">
        <v>142</v>
      </c>
      <c r="E243" s="33">
        <v>2.9738219895288E-2</v>
      </c>
      <c r="F243" s="35">
        <v>141</v>
      </c>
      <c r="G243" s="33">
        <v>2.9528795811518301E-2</v>
      </c>
      <c r="H243" s="35">
        <v>1</v>
      </c>
      <c r="I243" s="33">
        <v>0.70921985815601796</v>
      </c>
    </row>
    <row r="244" spans="1:9">
      <c r="A244" s="150">
        <v>1</v>
      </c>
      <c r="B244" s="150" t="s">
        <v>466</v>
      </c>
      <c r="C244" s="150" t="s">
        <v>637</v>
      </c>
      <c r="D244" s="35">
        <v>321</v>
      </c>
      <c r="E244" s="33">
        <v>6.7225130890052401E-2</v>
      </c>
      <c r="F244" s="35">
        <v>320</v>
      </c>
      <c r="G244" s="33">
        <v>6.7015706806282702E-2</v>
      </c>
      <c r="H244" s="35">
        <v>1</v>
      </c>
      <c r="I244" s="33">
        <v>0.312500000000004</v>
      </c>
    </row>
    <row r="245" spans="1:9">
      <c r="A245" s="150">
        <v>103</v>
      </c>
      <c r="B245" s="150" t="s">
        <v>497</v>
      </c>
      <c r="C245" s="150" t="s">
        <v>636</v>
      </c>
      <c r="D245" s="35">
        <v>27</v>
      </c>
      <c r="E245" s="33">
        <v>6.23556581986143E-2</v>
      </c>
      <c r="F245" s="35">
        <v>26</v>
      </c>
      <c r="G245" s="33">
        <v>6.1176470588235297E-2</v>
      </c>
      <c r="H245" s="35">
        <v>1</v>
      </c>
      <c r="I245" s="33">
        <v>3.8461538461538498</v>
      </c>
    </row>
    <row r="246" spans="1:9">
      <c r="A246" s="150">
        <v>104</v>
      </c>
      <c r="B246" s="150" t="s">
        <v>472</v>
      </c>
      <c r="C246" s="150" t="s">
        <v>633</v>
      </c>
      <c r="D246" s="35">
        <v>9</v>
      </c>
      <c r="E246" s="33">
        <v>0.17647058823529399</v>
      </c>
      <c r="F246" s="35">
        <v>8</v>
      </c>
      <c r="G246" s="33">
        <v>0.16326530612244899</v>
      </c>
      <c r="H246" s="35">
        <v>1</v>
      </c>
      <c r="I246" s="33">
        <v>12.5</v>
      </c>
    </row>
    <row r="247" spans="1:9">
      <c r="A247" s="150">
        <v>104</v>
      </c>
      <c r="B247" s="150" t="s">
        <v>472</v>
      </c>
      <c r="C247" s="150" t="s">
        <v>637</v>
      </c>
      <c r="D247" s="35">
        <v>8</v>
      </c>
      <c r="E247" s="33">
        <v>0.15686274509803899</v>
      </c>
      <c r="F247" s="35">
        <v>7</v>
      </c>
      <c r="G247" s="33">
        <v>0.14285714285714299</v>
      </c>
      <c r="H247" s="35">
        <v>1</v>
      </c>
      <c r="I247" s="33">
        <v>14.285714285714301</v>
      </c>
    </row>
    <row r="248" spans="1:9">
      <c r="A248" s="150">
        <v>105</v>
      </c>
      <c r="B248" s="150" t="s">
        <v>511</v>
      </c>
      <c r="C248" s="150" t="s">
        <v>639</v>
      </c>
      <c r="D248" s="35">
        <v>210</v>
      </c>
      <c r="E248" s="33">
        <v>0.110294117647059</v>
      </c>
      <c r="F248" s="35">
        <v>209</v>
      </c>
      <c r="G248" s="33">
        <v>0.11023206751054899</v>
      </c>
      <c r="H248" s="35">
        <v>1</v>
      </c>
      <c r="I248" s="33">
        <v>0.478468899521522</v>
      </c>
    </row>
    <row r="249" spans="1:9">
      <c r="A249" s="150">
        <v>106</v>
      </c>
      <c r="B249" s="150" t="s">
        <v>479</v>
      </c>
      <c r="C249" s="150" t="s">
        <v>639</v>
      </c>
      <c r="D249" s="35">
        <v>28</v>
      </c>
      <c r="E249" s="33">
        <v>9.5759233926128607E-3</v>
      </c>
      <c r="F249" s="35">
        <v>27</v>
      </c>
      <c r="G249" s="33">
        <v>8.7096774193548398E-3</v>
      </c>
      <c r="H249" s="35">
        <v>1</v>
      </c>
      <c r="I249" s="33">
        <v>3.7037037037037002</v>
      </c>
    </row>
    <row r="250" spans="1:9">
      <c r="A250" s="150">
        <v>106</v>
      </c>
      <c r="B250" s="150" t="s">
        <v>479</v>
      </c>
      <c r="C250" s="150" t="s">
        <v>634</v>
      </c>
      <c r="D250" s="35">
        <v>9</v>
      </c>
      <c r="E250" s="33">
        <v>3.0779753761969899E-3</v>
      </c>
      <c r="F250" s="35">
        <v>8</v>
      </c>
      <c r="G250" s="33">
        <v>2.58064516129032E-3</v>
      </c>
      <c r="H250" s="35">
        <v>1</v>
      </c>
      <c r="I250" s="33">
        <v>12.5</v>
      </c>
    </row>
    <row r="251" spans="1:9">
      <c r="A251" s="150">
        <v>109</v>
      </c>
      <c r="B251" s="150" t="s">
        <v>522</v>
      </c>
      <c r="C251" s="150" t="s">
        <v>639</v>
      </c>
      <c r="D251" s="35">
        <v>25</v>
      </c>
      <c r="E251" s="33">
        <v>2.02757502027575E-2</v>
      </c>
      <c r="F251" s="35">
        <v>24</v>
      </c>
      <c r="G251" s="33">
        <v>1.90174326465927E-2</v>
      </c>
      <c r="H251" s="35">
        <v>1</v>
      </c>
      <c r="I251" s="33">
        <v>4.1666666666666696</v>
      </c>
    </row>
    <row r="252" spans="1:9">
      <c r="A252" s="150">
        <v>110</v>
      </c>
      <c r="B252" s="150" t="s">
        <v>514</v>
      </c>
      <c r="C252" s="150" t="s">
        <v>633</v>
      </c>
      <c r="D252" s="35">
        <v>248</v>
      </c>
      <c r="E252" s="33">
        <v>0.50101010101010102</v>
      </c>
      <c r="F252" s="35">
        <v>247</v>
      </c>
      <c r="G252" s="33">
        <v>0.49203187250996</v>
      </c>
      <c r="H252" s="35">
        <v>1</v>
      </c>
      <c r="I252" s="33">
        <v>0.40485829959513397</v>
      </c>
    </row>
    <row r="253" spans="1:9">
      <c r="A253" s="150">
        <v>112</v>
      </c>
      <c r="B253" s="150" t="s">
        <v>455</v>
      </c>
      <c r="C253" s="150" t="s">
        <v>634</v>
      </c>
      <c r="D253" s="35">
        <v>80</v>
      </c>
      <c r="E253" s="33">
        <v>0.233236151603499</v>
      </c>
      <c r="F253" s="35">
        <v>79</v>
      </c>
      <c r="G253" s="33">
        <v>0.22571428571428601</v>
      </c>
      <c r="H253" s="35">
        <v>1</v>
      </c>
      <c r="I253" s="33">
        <v>1.26582278481013</v>
      </c>
    </row>
    <row r="254" spans="1:9">
      <c r="A254" s="150">
        <v>114</v>
      </c>
      <c r="B254" s="150" t="s">
        <v>456</v>
      </c>
      <c r="C254" s="150" t="s">
        <v>635</v>
      </c>
      <c r="D254" s="35">
        <v>86</v>
      </c>
      <c r="E254" s="33">
        <v>8.1904761904761897E-2</v>
      </c>
      <c r="F254" s="35">
        <v>85</v>
      </c>
      <c r="G254" s="33">
        <v>8.2284607938044499E-2</v>
      </c>
      <c r="H254" s="35">
        <v>1</v>
      </c>
      <c r="I254" s="33">
        <v>1.1764705882352899</v>
      </c>
    </row>
    <row r="255" spans="1:9">
      <c r="A255" s="150">
        <v>114</v>
      </c>
      <c r="B255" s="150" t="s">
        <v>456</v>
      </c>
      <c r="C255" s="150" t="s">
        <v>639</v>
      </c>
      <c r="D255" s="35">
        <v>116</v>
      </c>
      <c r="E255" s="33">
        <v>0.11047619047619001</v>
      </c>
      <c r="F255" s="35">
        <v>115</v>
      </c>
      <c r="G255" s="33">
        <v>0.111326234269119</v>
      </c>
      <c r="H255" s="35">
        <v>1</v>
      </c>
      <c r="I255" s="33">
        <v>0.86956521739129899</v>
      </c>
    </row>
    <row r="256" spans="1:9">
      <c r="A256" s="150">
        <v>116</v>
      </c>
      <c r="B256" s="150" t="s">
        <v>461</v>
      </c>
      <c r="C256" s="150" t="s">
        <v>634</v>
      </c>
      <c r="D256" s="35">
        <v>59</v>
      </c>
      <c r="E256" s="33">
        <v>7.7529566360052607E-2</v>
      </c>
      <c r="F256" s="35">
        <v>58</v>
      </c>
      <c r="G256" s="33">
        <v>7.6821192052980103E-2</v>
      </c>
      <c r="H256" s="35">
        <v>1</v>
      </c>
      <c r="I256" s="33">
        <v>1.72413793103448</v>
      </c>
    </row>
    <row r="257" spans="1:9">
      <c r="A257" s="150">
        <v>116</v>
      </c>
      <c r="B257" s="150" t="s">
        <v>461</v>
      </c>
      <c r="C257" s="150" t="s">
        <v>637</v>
      </c>
      <c r="D257" s="35">
        <v>80</v>
      </c>
      <c r="E257" s="33">
        <v>0.10512483574244399</v>
      </c>
      <c r="F257" s="35">
        <v>79</v>
      </c>
      <c r="G257" s="33">
        <v>0.10463576158940401</v>
      </c>
      <c r="H257" s="35">
        <v>1</v>
      </c>
      <c r="I257" s="33">
        <v>1.26582278481013</v>
      </c>
    </row>
    <row r="258" spans="1:9">
      <c r="A258" s="150">
        <v>118</v>
      </c>
      <c r="B258" s="150" t="s">
        <v>520</v>
      </c>
      <c r="C258" s="150" t="s">
        <v>639</v>
      </c>
      <c r="D258" s="35">
        <v>209</v>
      </c>
      <c r="E258" s="33">
        <v>0.30690161527165899</v>
      </c>
      <c r="F258" s="35">
        <v>208</v>
      </c>
      <c r="G258" s="33">
        <v>0.30453879941434803</v>
      </c>
      <c r="H258" s="35">
        <v>1</v>
      </c>
      <c r="I258" s="33">
        <v>0.48076923076922901</v>
      </c>
    </row>
    <row r="259" spans="1:9">
      <c r="A259" s="150">
        <v>118</v>
      </c>
      <c r="B259" s="150" t="s">
        <v>520</v>
      </c>
      <c r="C259" s="150" t="s">
        <v>634</v>
      </c>
      <c r="D259" s="35">
        <v>63</v>
      </c>
      <c r="E259" s="33">
        <v>9.2511013215859E-2</v>
      </c>
      <c r="F259" s="35">
        <v>62</v>
      </c>
      <c r="G259" s="33">
        <v>9.0775988286969297E-2</v>
      </c>
      <c r="H259" s="35">
        <v>1</v>
      </c>
      <c r="I259" s="33">
        <v>1.61290322580645</v>
      </c>
    </row>
    <row r="260" spans="1:9">
      <c r="A260" s="150">
        <v>12</v>
      </c>
      <c r="B260" s="150" t="s">
        <v>501</v>
      </c>
      <c r="C260" s="150" t="s">
        <v>634</v>
      </c>
      <c r="D260" s="35">
        <v>7</v>
      </c>
      <c r="E260" s="33">
        <v>8.2352941176470601E-2</v>
      </c>
      <c r="F260" s="35">
        <v>6</v>
      </c>
      <c r="G260" s="33">
        <v>0.08</v>
      </c>
      <c r="H260" s="35">
        <v>1</v>
      </c>
      <c r="I260" s="33">
        <v>16.6666666666667</v>
      </c>
    </row>
    <row r="261" spans="1:9">
      <c r="A261" s="150">
        <v>120</v>
      </c>
      <c r="B261" s="150" t="s">
        <v>547</v>
      </c>
      <c r="C261" s="150" t="s">
        <v>641</v>
      </c>
      <c r="D261" s="35">
        <v>226</v>
      </c>
      <c r="E261" s="33">
        <v>5.4569600386333503E-4</v>
      </c>
      <c r="F261" s="35">
        <v>225</v>
      </c>
      <c r="G261" s="33">
        <v>5.4973649297436803E-4</v>
      </c>
      <c r="H261" s="35">
        <v>1</v>
      </c>
      <c r="I261" s="33">
        <v>0.44444444444444697</v>
      </c>
    </row>
    <row r="262" spans="1:9">
      <c r="A262" s="150">
        <v>121</v>
      </c>
      <c r="B262" s="150" t="s">
        <v>513</v>
      </c>
      <c r="C262" s="150" t="s">
        <v>634</v>
      </c>
      <c r="D262" s="35">
        <v>228</v>
      </c>
      <c r="E262" s="33">
        <v>2.7798098024872001E-2</v>
      </c>
      <c r="F262" s="35">
        <v>227</v>
      </c>
      <c r="G262" s="33">
        <v>3.05148541470628E-2</v>
      </c>
      <c r="H262" s="35">
        <v>1</v>
      </c>
      <c r="I262" s="33">
        <v>0.44052863436123701</v>
      </c>
    </row>
    <row r="263" spans="1:9">
      <c r="A263" s="150">
        <v>123</v>
      </c>
      <c r="B263" s="150" t="s">
        <v>458</v>
      </c>
      <c r="C263" s="150" t="s">
        <v>634</v>
      </c>
      <c r="D263" s="35">
        <v>6</v>
      </c>
      <c r="E263" s="33">
        <v>2.2979701263883602E-3</v>
      </c>
      <c r="F263" s="35">
        <v>5</v>
      </c>
      <c r="G263" s="33">
        <v>1.85185185185185E-3</v>
      </c>
      <c r="H263" s="35">
        <v>1</v>
      </c>
      <c r="I263" s="33">
        <v>20</v>
      </c>
    </row>
    <row r="264" spans="1:9">
      <c r="A264" s="150">
        <v>124</v>
      </c>
      <c r="B264" s="150" t="s">
        <v>528</v>
      </c>
      <c r="C264" s="150" t="s">
        <v>637</v>
      </c>
      <c r="D264" s="35">
        <v>318</v>
      </c>
      <c r="E264" s="33">
        <v>4.6978874279805002E-2</v>
      </c>
      <c r="F264" s="35">
        <v>317</v>
      </c>
      <c r="G264" s="33">
        <v>4.8081298346731402E-2</v>
      </c>
      <c r="H264" s="35">
        <v>1</v>
      </c>
      <c r="I264" s="33">
        <v>0.31545741324920901</v>
      </c>
    </row>
    <row r="265" spans="1:9">
      <c r="A265" s="150">
        <v>125</v>
      </c>
      <c r="B265" s="150" t="s">
        <v>471</v>
      </c>
      <c r="C265" s="150" t="s">
        <v>640</v>
      </c>
      <c r="D265" s="35">
        <v>4</v>
      </c>
      <c r="E265" s="33">
        <v>6.1162079510703399E-3</v>
      </c>
      <c r="F265" s="35">
        <v>3</v>
      </c>
      <c r="G265" s="33">
        <v>4.6012269938650301E-3</v>
      </c>
      <c r="H265" s="35">
        <v>1</v>
      </c>
      <c r="I265" s="33">
        <v>33.3333333333333</v>
      </c>
    </row>
    <row r="266" spans="1:9">
      <c r="A266" s="150">
        <v>13</v>
      </c>
      <c r="B266" s="150" t="s">
        <v>506</v>
      </c>
      <c r="C266" s="150" t="s">
        <v>638</v>
      </c>
      <c r="D266" s="35">
        <v>259</v>
      </c>
      <c r="E266" s="33">
        <v>2.9335145543096599E-2</v>
      </c>
      <c r="F266" s="35">
        <v>258</v>
      </c>
      <c r="G266" s="33">
        <v>2.9566811826724701E-2</v>
      </c>
      <c r="H266" s="35">
        <v>1</v>
      </c>
      <c r="I266" s="33">
        <v>0.387596899224807</v>
      </c>
    </row>
    <row r="267" spans="1:9">
      <c r="A267" s="150">
        <v>14</v>
      </c>
      <c r="B267" s="150" t="s">
        <v>430</v>
      </c>
      <c r="C267" s="150" t="s">
        <v>636</v>
      </c>
      <c r="D267" s="35">
        <v>110</v>
      </c>
      <c r="E267" s="33">
        <v>0.14864864864864899</v>
      </c>
      <c r="F267" s="35">
        <v>109</v>
      </c>
      <c r="G267" s="33">
        <v>0.16925465838509299</v>
      </c>
      <c r="H267" s="35">
        <v>1</v>
      </c>
      <c r="I267" s="33">
        <v>0.91743119266054496</v>
      </c>
    </row>
    <row r="268" spans="1:9">
      <c r="A268" s="150">
        <v>16</v>
      </c>
      <c r="B268" s="150" t="s">
        <v>431</v>
      </c>
      <c r="C268" s="150" t="s">
        <v>639</v>
      </c>
      <c r="D268" s="35">
        <v>72</v>
      </c>
      <c r="E268" s="33">
        <v>2.4793388429752101E-2</v>
      </c>
      <c r="F268" s="35">
        <v>71</v>
      </c>
      <c r="G268" s="33">
        <v>2.3541114058355399E-2</v>
      </c>
      <c r="H268" s="35">
        <v>1</v>
      </c>
      <c r="I268" s="33">
        <v>1.40845070422535</v>
      </c>
    </row>
    <row r="269" spans="1:9">
      <c r="A269" s="150">
        <v>18</v>
      </c>
      <c r="B269" s="150" t="s">
        <v>539</v>
      </c>
      <c r="C269" s="150" t="s">
        <v>638</v>
      </c>
      <c r="D269" s="35">
        <v>252</v>
      </c>
      <c r="E269" s="33">
        <v>5.3344623200677399E-2</v>
      </c>
      <c r="F269" s="35">
        <v>251</v>
      </c>
      <c r="G269" s="33">
        <v>5.3166701969921598E-2</v>
      </c>
      <c r="H269" s="35">
        <v>1</v>
      </c>
      <c r="I269" s="33">
        <v>0.39840637450199201</v>
      </c>
    </row>
    <row r="270" spans="1:9">
      <c r="A270" s="150">
        <v>2</v>
      </c>
      <c r="B270" s="150" t="s">
        <v>524</v>
      </c>
      <c r="C270" s="150" t="s">
        <v>637</v>
      </c>
      <c r="D270" s="35">
        <v>145</v>
      </c>
      <c r="E270" s="33">
        <v>2.3891909705058501E-2</v>
      </c>
      <c r="F270" s="35">
        <v>144</v>
      </c>
      <c r="G270" s="33">
        <v>2.4598565083703401E-2</v>
      </c>
      <c r="H270" s="35">
        <v>1</v>
      </c>
      <c r="I270" s="33">
        <v>0.69444444444444198</v>
      </c>
    </row>
    <row r="271" spans="1:9">
      <c r="A271" s="150">
        <v>22</v>
      </c>
      <c r="B271" s="150" t="s">
        <v>435</v>
      </c>
      <c r="C271" s="150" t="s">
        <v>635</v>
      </c>
      <c r="D271" s="35">
        <v>180</v>
      </c>
      <c r="E271" s="33">
        <v>7.8534031413612607E-2</v>
      </c>
      <c r="F271" s="35">
        <v>179</v>
      </c>
      <c r="G271" s="33">
        <v>7.2823433685923505E-2</v>
      </c>
      <c r="H271" s="35">
        <v>1</v>
      </c>
      <c r="I271" s="33">
        <v>0.55865921787710004</v>
      </c>
    </row>
    <row r="272" spans="1:9">
      <c r="A272" s="150">
        <v>23</v>
      </c>
      <c r="B272" s="150" t="s">
        <v>543</v>
      </c>
      <c r="C272" s="150" t="s">
        <v>639</v>
      </c>
      <c r="D272" s="35">
        <v>1746</v>
      </c>
      <c r="E272" s="33">
        <v>5.0871161354233398E-2</v>
      </c>
      <c r="F272" s="35">
        <v>1745</v>
      </c>
      <c r="G272" s="33">
        <v>5.1509873955781202E-2</v>
      </c>
      <c r="H272" s="35">
        <v>1</v>
      </c>
      <c r="I272" s="33">
        <v>5.7306590257888403E-2</v>
      </c>
    </row>
    <row r="273" spans="1:9">
      <c r="A273" s="150">
        <v>29</v>
      </c>
      <c r="B273" s="150" t="s">
        <v>509</v>
      </c>
      <c r="C273" s="150" t="s">
        <v>636</v>
      </c>
      <c r="D273" s="35">
        <v>17</v>
      </c>
      <c r="E273" s="33">
        <v>9.2391304347826095E-2</v>
      </c>
      <c r="F273" s="35">
        <v>16</v>
      </c>
      <c r="G273" s="33">
        <v>8.3769633507853394E-2</v>
      </c>
      <c r="H273" s="35">
        <v>1</v>
      </c>
      <c r="I273" s="33">
        <v>6.25</v>
      </c>
    </row>
    <row r="274" spans="1:9">
      <c r="A274" s="150">
        <v>30</v>
      </c>
      <c r="B274" s="150" t="s">
        <v>537</v>
      </c>
      <c r="C274" s="150" t="s">
        <v>638</v>
      </c>
      <c r="D274" s="35">
        <v>315</v>
      </c>
      <c r="E274" s="33">
        <v>5.6390977443608999E-2</v>
      </c>
      <c r="F274" s="35">
        <v>314</v>
      </c>
      <c r="G274" s="33">
        <v>5.5320648343904197E-2</v>
      </c>
      <c r="H274" s="35">
        <v>1</v>
      </c>
      <c r="I274" s="33">
        <v>0.31847133757962898</v>
      </c>
    </row>
    <row r="275" spans="1:9">
      <c r="A275" s="150">
        <v>36</v>
      </c>
      <c r="B275" s="150" t="s">
        <v>442</v>
      </c>
      <c r="C275" s="150" t="s">
        <v>637</v>
      </c>
      <c r="D275" s="35">
        <v>55</v>
      </c>
      <c r="E275" s="33">
        <v>8.29562594268477E-2</v>
      </c>
      <c r="F275" s="35">
        <v>54</v>
      </c>
      <c r="G275" s="33">
        <v>8.2191780821917804E-2</v>
      </c>
      <c r="H275" s="35">
        <v>1</v>
      </c>
      <c r="I275" s="33">
        <v>1.8518518518518601</v>
      </c>
    </row>
    <row r="276" spans="1:9">
      <c r="A276" s="150">
        <v>37</v>
      </c>
      <c r="B276" s="150" t="s">
        <v>439</v>
      </c>
      <c r="C276" s="150" t="s">
        <v>636</v>
      </c>
      <c r="D276" s="35">
        <v>195</v>
      </c>
      <c r="E276" s="33">
        <v>7.8313253012048195E-2</v>
      </c>
      <c r="F276" s="35">
        <v>194</v>
      </c>
      <c r="G276" s="33">
        <v>7.7817890092258299E-2</v>
      </c>
      <c r="H276" s="35">
        <v>1</v>
      </c>
      <c r="I276" s="33">
        <v>0.51546391752577103</v>
      </c>
    </row>
    <row r="277" spans="1:9">
      <c r="A277" s="150">
        <v>38</v>
      </c>
      <c r="B277" s="150" t="s">
        <v>476</v>
      </c>
      <c r="C277" s="150" t="s">
        <v>635</v>
      </c>
      <c r="D277" s="35">
        <v>59</v>
      </c>
      <c r="E277" s="33">
        <v>0.40136054421768702</v>
      </c>
      <c r="F277" s="35">
        <v>58</v>
      </c>
      <c r="G277" s="33">
        <v>0.39455782312925203</v>
      </c>
      <c r="H277" s="35">
        <v>1</v>
      </c>
      <c r="I277" s="33">
        <v>1.72413793103448</v>
      </c>
    </row>
    <row r="278" spans="1:9">
      <c r="A278" s="150">
        <v>41</v>
      </c>
      <c r="B278" s="150" t="s">
        <v>487</v>
      </c>
      <c r="C278" s="150" t="s">
        <v>636</v>
      </c>
      <c r="D278" s="35">
        <v>37</v>
      </c>
      <c r="E278" s="33">
        <v>0.42528735632183901</v>
      </c>
      <c r="F278" s="35">
        <v>36</v>
      </c>
      <c r="G278" s="33">
        <v>0.418604651162791</v>
      </c>
      <c r="H278" s="35">
        <v>1</v>
      </c>
      <c r="I278" s="33">
        <v>2.7777777777777701</v>
      </c>
    </row>
    <row r="279" spans="1:9">
      <c r="A279" s="150">
        <v>43</v>
      </c>
      <c r="B279" s="150" t="s">
        <v>529</v>
      </c>
      <c r="C279" s="150" t="s">
        <v>635</v>
      </c>
      <c r="D279" s="35">
        <v>151</v>
      </c>
      <c r="E279" s="33">
        <v>5.17832647462277E-2</v>
      </c>
      <c r="F279" s="35">
        <v>150</v>
      </c>
      <c r="G279" s="33">
        <v>6.18556701030928E-2</v>
      </c>
      <c r="H279" s="35">
        <v>1</v>
      </c>
      <c r="I279" s="33">
        <v>0.66666666666665997</v>
      </c>
    </row>
    <row r="280" spans="1:9">
      <c r="A280" s="150">
        <v>48</v>
      </c>
      <c r="B280" s="150" t="s">
        <v>424</v>
      </c>
      <c r="C280" s="150" t="s">
        <v>633</v>
      </c>
      <c r="D280" s="35">
        <v>72</v>
      </c>
      <c r="E280" s="33">
        <v>3.98009950248756E-2</v>
      </c>
      <c r="F280" s="35">
        <v>71</v>
      </c>
      <c r="G280" s="33">
        <v>3.9096916299559498E-2</v>
      </c>
      <c r="H280" s="35">
        <v>1</v>
      </c>
      <c r="I280" s="33">
        <v>1.40845070422535</v>
      </c>
    </row>
    <row r="281" spans="1:9">
      <c r="A281" s="150">
        <v>48</v>
      </c>
      <c r="B281" s="150" t="s">
        <v>424</v>
      </c>
      <c r="C281" s="150" t="s">
        <v>638</v>
      </c>
      <c r="D281" s="35">
        <v>3</v>
      </c>
      <c r="E281" s="33">
        <v>1.6583747927031501E-3</v>
      </c>
      <c r="F281" s="35">
        <v>2</v>
      </c>
      <c r="G281" s="33">
        <v>1.1013215859030799E-3</v>
      </c>
      <c r="H281" s="35">
        <v>1</v>
      </c>
      <c r="I281" s="33">
        <v>50</v>
      </c>
    </row>
    <row r="282" spans="1:9">
      <c r="A282" s="150">
        <v>5</v>
      </c>
      <c r="B282" s="150" t="s">
        <v>481</v>
      </c>
      <c r="C282" s="150" t="s">
        <v>637</v>
      </c>
      <c r="D282" s="35">
        <v>109</v>
      </c>
      <c r="E282" s="33">
        <v>7.0917371502927803E-2</v>
      </c>
      <c r="F282" s="35">
        <v>108</v>
      </c>
      <c r="G282" s="33">
        <v>7.2727272727272696E-2</v>
      </c>
      <c r="H282" s="35">
        <v>1</v>
      </c>
      <c r="I282" s="33">
        <v>0.92592592592593004</v>
      </c>
    </row>
    <row r="283" spans="1:9">
      <c r="A283" s="150">
        <v>51</v>
      </c>
      <c r="B283" s="150" t="s">
        <v>486</v>
      </c>
      <c r="C283" s="150" t="s">
        <v>638</v>
      </c>
      <c r="D283" s="35">
        <v>144</v>
      </c>
      <c r="E283" s="33">
        <v>0.129380053908356</v>
      </c>
      <c r="F283" s="35">
        <v>143</v>
      </c>
      <c r="G283" s="33">
        <v>0.12565905096660801</v>
      </c>
      <c r="H283" s="35">
        <v>1</v>
      </c>
      <c r="I283" s="33">
        <v>0.69930069930070904</v>
      </c>
    </row>
    <row r="284" spans="1:9">
      <c r="A284" s="150">
        <v>55</v>
      </c>
      <c r="B284" s="150" t="s">
        <v>475</v>
      </c>
      <c r="C284" s="150" t="s">
        <v>635</v>
      </c>
      <c r="D284" s="35">
        <v>7</v>
      </c>
      <c r="E284" s="33">
        <v>7.7348066298342502E-3</v>
      </c>
      <c r="F284" s="35">
        <v>6</v>
      </c>
      <c r="G284" s="33">
        <v>6.6889632107023402E-3</v>
      </c>
      <c r="H284" s="35">
        <v>1</v>
      </c>
      <c r="I284" s="33">
        <v>16.6666666666667</v>
      </c>
    </row>
    <row r="285" spans="1:9">
      <c r="A285" s="150">
        <v>55</v>
      </c>
      <c r="B285" s="150" t="s">
        <v>475</v>
      </c>
      <c r="C285" s="150" t="s">
        <v>638</v>
      </c>
      <c r="D285" s="35">
        <v>16</v>
      </c>
      <c r="E285" s="33">
        <v>1.7679558011049701E-2</v>
      </c>
      <c r="F285" s="35">
        <v>15</v>
      </c>
      <c r="G285" s="33">
        <v>1.6722408026755901E-2</v>
      </c>
      <c r="H285" s="35">
        <v>1</v>
      </c>
      <c r="I285" s="33">
        <v>6.6666666666666696</v>
      </c>
    </row>
    <row r="286" spans="1:9">
      <c r="A286" s="150">
        <v>6</v>
      </c>
      <c r="B286" s="150" t="s">
        <v>523</v>
      </c>
      <c r="C286" s="150" t="s">
        <v>636</v>
      </c>
      <c r="D286" s="35">
        <v>366</v>
      </c>
      <c r="E286" s="33">
        <v>5.2003410059676E-2</v>
      </c>
      <c r="F286" s="35">
        <v>365</v>
      </c>
      <c r="G286" s="33">
        <v>5.3276893884104497E-2</v>
      </c>
      <c r="H286" s="35">
        <v>1</v>
      </c>
      <c r="I286" s="33">
        <v>0.273972602739736</v>
      </c>
    </row>
    <row r="287" spans="1:9">
      <c r="A287" s="150">
        <v>64</v>
      </c>
      <c r="B287" s="150" t="s">
        <v>447</v>
      </c>
      <c r="C287" s="150" t="s">
        <v>637</v>
      </c>
      <c r="D287" s="35">
        <v>25</v>
      </c>
      <c r="E287" s="33">
        <v>5.4945054945054903E-2</v>
      </c>
      <c r="F287" s="35">
        <v>24</v>
      </c>
      <c r="G287" s="33">
        <v>5.7553956834532398E-2</v>
      </c>
      <c r="H287" s="35">
        <v>1</v>
      </c>
      <c r="I287" s="33">
        <v>4.1666666666666696</v>
      </c>
    </row>
    <row r="288" spans="1:9">
      <c r="A288" s="150">
        <v>71</v>
      </c>
      <c r="B288" s="150" t="s">
        <v>484</v>
      </c>
      <c r="C288" s="150" t="s">
        <v>633</v>
      </c>
      <c r="D288" s="35">
        <v>4</v>
      </c>
      <c r="E288" s="33">
        <v>0.16</v>
      </c>
      <c r="F288" s="35">
        <v>3</v>
      </c>
      <c r="G288" s="33">
        <v>0.115384615384615</v>
      </c>
      <c r="H288" s="35">
        <v>1</v>
      </c>
      <c r="I288" s="33">
        <v>33.3333333333333</v>
      </c>
    </row>
    <row r="289" spans="1:9">
      <c r="A289" s="150">
        <v>77</v>
      </c>
      <c r="B289" s="150" t="s">
        <v>526</v>
      </c>
      <c r="C289" s="150" t="s">
        <v>640</v>
      </c>
      <c r="D289" s="35">
        <v>11</v>
      </c>
      <c r="E289" s="33">
        <v>1.0700389105058401E-2</v>
      </c>
      <c r="F289" s="35">
        <v>10</v>
      </c>
      <c r="G289" s="33">
        <v>9.6061479346781897E-3</v>
      </c>
      <c r="H289" s="35">
        <v>1</v>
      </c>
      <c r="I289" s="33">
        <v>10</v>
      </c>
    </row>
    <row r="290" spans="1:9">
      <c r="A290" s="150">
        <v>77</v>
      </c>
      <c r="B290" s="150" t="s">
        <v>526</v>
      </c>
      <c r="C290" s="150" t="s">
        <v>634</v>
      </c>
      <c r="D290" s="35">
        <v>40</v>
      </c>
      <c r="E290" s="33">
        <v>3.8910505836575897E-2</v>
      </c>
      <c r="F290" s="35">
        <v>39</v>
      </c>
      <c r="G290" s="33">
        <v>3.7463976945245003E-2</v>
      </c>
      <c r="H290" s="35">
        <v>1</v>
      </c>
      <c r="I290" s="33">
        <v>2.5641025641025501</v>
      </c>
    </row>
    <row r="291" spans="1:9">
      <c r="A291" s="150">
        <v>78</v>
      </c>
      <c r="B291" s="150" t="s">
        <v>495</v>
      </c>
      <c r="C291" s="150" t="s">
        <v>634</v>
      </c>
      <c r="D291" s="35">
        <v>93</v>
      </c>
      <c r="E291" s="33">
        <v>2.44351024697846E-2</v>
      </c>
      <c r="F291" s="35">
        <v>92</v>
      </c>
      <c r="G291" s="33">
        <v>2.4520255863539401E-2</v>
      </c>
      <c r="H291" s="35">
        <v>1</v>
      </c>
      <c r="I291" s="33">
        <v>1.0869565217391399</v>
      </c>
    </row>
    <row r="292" spans="1:9">
      <c r="A292" s="150">
        <v>79</v>
      </c>
      <c r="B292" s="150" t="s">
        <v>425</v>
      </c>
      <c r="C292" s="150" t="s">
        <v>633</v>
      </c>
      <c r="D292" s="35">
        <v>147</v>
      </c>
      <c r="E292" s="33">
        <v>0.120491803278689</v>
      </c>
      <c r="F292" s="35">
        <v>146</v>
      </c>
      <c r="G292" s="33">
        <v>0.122689075630252</v>
      </c>
      <c r="H292" s="35">
        <v>1</v>
      </c>
      <c r="I292" s="33">
        <v>0.68493150684931803</v>
      </c>
    </row>
    <row r="293" spans="1:9">
      <c r="A293" s="150">
        <v>79</v>
      </c>
      <c r="B293" s="150" t="s">
        <v>425</v>
      </c>
      <c r="C293" s="150" t="s">
        <v>638</v>
      </c>
      <c r="D293" s="35">
        <v>69</v>
      </c>
      <c r="E293" s="33">
        <v>5.6557377049180298E-2</v>
      </c>
      <c r="F293" s="35">
        <v>68</v>
      </c>
      <c r="G293" s="33">
        <v>5.7142857142857099E-2</v>
      </c>
      <c r="H293" s="35">
        <v>1</v>
      </c>
      <c r="I293" s="33">
        <v>1.47058823529411</v>
      </c>
    </row>
    <row r="294" spans="1:9">
      <c r="A294" s="150">
        <v>8</v>
      </c>
      <c r="B294" s="150" t="s">
        <v>521</v>
      </c>
      <c r="C294" s="150" t="s">
        <v>638</v>
      </c>
      <c r="D294" s="35">
        <v>193</v>
      </c>
      <c r="E294" s="33">
        <v>1.7792938139577798E-2</v>
      </c>
      <c r="F294" s="35">
        <v>192</v>
      </c>
      <c r="G294" s="33">
        <v>1.7547066349844601E-2</v>
      </c>
      <c r="H294" s="35">
        <v>1</v>
      </c>
      <c r="I294" s="33">
        <v>0.52083333333332604</v>
      </c>
    </row>
    <row r="295" spans="1:9">
      <c r="A295" s="150">
        <v>87</v>
      </c>
      <c r="B295" s="150" t="s">
        <v>452</v>
      </c>
      <c r="C295" s="150" t="s">
        <v>636</v>
      </c>
      <c r="D295" s="35">
        <v>82</v>
      </c>
      <c r="E295" s="33">
        <v>0.113259668508287</v>
      </c>
      <c r="F295" s="35">
        <v>81</v>
      </c>
      <c r="G295" s="33">
        <v>0.115384615384615</v>
      </c>
      <c r="H295" s="35">
        <v>1</v>
      </c>
      <c r="I295" s="33">
        <v>1.2345679012345701</v>
      </c>
    </row>
    <row r="296" spans="1:9">
      <c r="A296" s="150">
        <v>87</v>
      </c>
      <c r="B296" s="150" t="s">
        <v>452</v>
      </c>
      <c r="C296" s="150" t="s">
        <v>637</v>
      </c>
      <c r="D296" s="35">
        <v>171</v>
      </c>
      <c r="E296" s="33">
        <v>0.23618784530386699</v>
      </c>
      <c r="F296" s="35">
        <v>170</v>
      </c>
      <c r="G296" s="33">
        <v>0.24216524216524199</v>
      </c>
      <c r="H296" s="35">
        <v>1</v>
      </c>
      <c r="I296" s="33">
        <v>0.58823529411764497</v>
      </c>
    </row>
    <row r="297" spans="1:9">
      <c r="A297" s="150">
        <v>88</v>
      </c>
      <c r="B297" s="150" t="s">
        <v>499</v>
      </c>
      <c r="C297" s="150" t="s">
        <v>635</v>
      </c>
      <c r="D297" s="35">
        <v>19</v>
      </c>
      <c r="E297" s="33">
        <v>2.01912858660999E-2</v>
      </c>
      <c r="F297" s="35">
        <v>18</v>
      </c>
      <c r="G297" s="33">
        <v>1.8461538461538501E-2</v>
      </c>
      <c r="H297" s="35">
        <v>1</v>
      </c>
      <c r="I297" s="33">
        <v>5.5555555555555598</v>
      </c>
    </row>
    <row r="298" spans="1:9">
      <c r="A298" s="150">
        <v>89</v>
      </c>
      <c r="B298" s="150" t="s">
        <v>453</v>
      </c>
      <c r="C298" s="150" t="s">
        <v>633</v>
      </c>
      <c r="D298" s="35">
        <v>17</v>
      </c>
      <c r="E298" s="33">
        <v>0.47222222222222199</v>
      </c>
      <c r="F298" s="35">
        <v>16</v>
      </c>
      <c r="G298" s="33">
        <v>0.42105263157894701</v>
      </c>
      <c r="H298" s="35">
        <v>1</v>
      </c>
      <c r="I298" s="33">
        <v>6.25</v>
      </c>
    </row>
    <row r="299" spans="1:9">
      <c r="A299" s="150">
        <v>90</v>
      </c>
      <c r="B299" s="150" t="s">
        <v>469</v>
      </c>
      <c r="C299" s="150" t="s">
        <v>633</v>
      </c>
      <c r="D299" s="35">
        <v>53</v>
      </c>
      <c r="E299" s="33">
        <v>0.44915254237288099</v>
      </c>
      <c r="F299" s="35">
        <v>52</v>
      </c>
      <c r="G299" s="33">
        <v>0.44827586206896602</v>
      </c>
      <c r="H299" s="35">
        <v>1</v>
      </c>
      <c r="I299" s="33">
        <v>1.92307692307692</v>
      </c>
    </row>
    <row r="300" spans="1:9">
      <c r="A300" s="150">
        <v>90</v>
      </c>
      <c r="B300" s="150" t="s">
        <v>469</v>
      </c>
      <c r="C300" s="150" t="s">
        <v>636</v>
      </c>
      <c r="D300" s="35">
        <v>7</v>
      </c>
      <c r="E300" s="33">
        <v>5.93220338983051E-2</v>
      </c>
      <c r="F300" s="35">
        <v>6</v>
      </c>
      <c r="G300" s="33">
        <v>5.1724137931034503E-2</v>
      </c>
      <c r="H300" s="35">
        <v>1</v>
      </c>
      <c r="I300" s="33">
        <v>16.6666666666667</v>
      </c>
    </row>
    <row r="301" spans="1:9">
      <c r="A301" s="150">
        <v>90</v>
      </c>
      <c r="B301" s="150" t="s">
        <v>469</v>
      </c>
      <c r="C301" s="150" t="s">
        <v>634</v>
      </c>
      <c r="D301" s="35">
        <v>21</v>
      </c>
      <c r="E301" s="33">
        <v>0.177966101694915</v>
      </c>
      <c r="F301" s="35">
        <v>20</v>
      </c>
      <c r="G301" s="33">
        <v>0.17241379310344801</v>
      </c>
      <c r="H301" s="35">
        <v>1</v>
      </c>
      <c r="I301" s="33">
        <v>5</v>
      </c>
    </row>
    <row r="302" spans="1:9">
      <c r="A302" s="150">
        <v>91</v>
      </c>
      <c r="B302" s="150" t="s">
        <v>519</v>
      </c>
      <c r="C302" s="150" t="s">
        <v>639</v>
      </c>
      <c r="D302" s="35">
        <v>47</v>
      </c>
      <c r="E302" s="33">
        <v>2.6811180832857998E-2</v>
      </c>
      <c r="F302" s="35">
        <v>46</v>
      </c>
      <c r="G302" s="33">
        <v>2.6361031518624602E-2</v>
      </c>
      <c r="H302" s="35">
        <v>1</v>
      </c>
      <c r="I302" s="33">
        <v>2.1739130434782701</v>
      </c>
    </row>
    <row r="303" spans="1:9">
      <c r="A303" s="150">
        <v>92</v>
      </c>
      <c r="B303" s="150" t="s">
        <v>496</v>
      </c>
      <c r="C303" s="150" t="s">
        <v>636</v>
      </c>
      <c r="D303" s="35">
        <v>70</v>
      </c>
      <c r="E303" s="33">
        <v>0.13232514177693799</v>
      </c>
      <c r="F303" s="35">
        <v>69</v>
      </c>
      <c r="G303" s="33">
        <v>0.157175398633257</v>
      </c>
      <c r="H303" s="35">
        <v>1</v>
      </c>
      <c r="I303" s="33">
        <v>1.4492753623188499</v>
      </c>
    </row>
    <row r="304" spans="1:9">
      <c r="A304" s="150">
        <v>1</v>
      </c>
      <c r="B304" s="150" t="s">
        <v>466</v>
      </c>
      <c r="C304" s="150" t="s">
        <v>634</v>
      </c>
      <c r="D304" s="35">
        <v>68</v>
      </c>
      <c r="E304" s="33">
        <v>1.42408376963351E-2</v>
      </c>
      <c r="F304" s="35">
        <v>68</v>
      </c>
      <c r="G304" s="33">
        <v>1.42408376963351E-2</v>
      </c>
      <c r="H304" s="35">
        <v>0</v>
      </c>
      <c r="I304" s="33">
        <v>0</v>
      </c>
    </row>
    <row r="305" spans="1:9">
      <c r="A305" s="150">
        <v>1</v>
      </c>
      <c r="B305" s="150" t="s">
        <v>466</v>
      </c>
      <c r="C305" s="150" t="s">
        <v>638</v>
      </c>
      <c r="D305" s="35">
        <v>92</v>
      </c>
      <c r="E305" s="33">
        <v>1.9267015706806299E-2</v>
      </c>
      <c r="F305" s="35">
        <v>92</v>
      </c>
      <c r="G305" s="33">
        <v>1.9267015706806299E-2</v>
      </c>
      <c r="H305" s="35">
        <v>0</v>
      </c>
      <c r="I305" s="33">
        <v>0</v>
      </c>
    </row>
    <row r="306" spans="1:9">
      <c r="A306" s="150">
        <v>10</v>
      </c>
      <c r="B306" s="150" t="s">
        <v>429</v>
      </c>
      <c r="C306" s="150" t="s">
        <v>633</v>
      </c>
      <c r="D306" s="35">
        <v>16</v>
      </c>
      <c r="E306" s="33">
        <v>0.266666666666667</v>
      </c>
      <c r="F306" s="35">
        <v>16</v>
      </c>
      <c r="G306" s="33">
        <v>0.35555555555555601</v>
      </c>
      <c r="H306" s="35">
        <v>0</v>
      </c>
      <c r="I306" s="33">
        <v>0</v>
      </c>
    </row>
    <row r="307" spans="1:9">
      <c r="A307" s="150">
        <v>10</v>
      </c>
      <c r="B307" s="150" t="s">
        <v>429</v>
      </c>
      <c r="C307" s="150" t="s">
        <v>637</v>
      </c>
      <c r="D307" s="35">
        <v>2</v>
      </c>
      <c r="E307" s="33">
        <v>3.3333333333333298E-2</v>
      </c>
      <c r="F307" s="35">
        <v>2</v>
      </c>
      <c r="G307" s="33">
        <v>4.4444444444444398E-2</v>
      </c>
      <c r="H307" s="35">
        <v>0</v>
      </c>
      <c r="I307" s="33">
        <v>0</v>
      </c>
    </row>
    <row r="308" spans="1:9">
      <c r="A308" s="150">
        <v>100</v>
      </c>
      <c r="B308" s="150" t="s">
        <v>482</v>
      </c>
      <c r="C308" s="150" t="s">
        <v>633</v>
      </c>
      <c r="D308" s="35">
        <v>435</v>
      </c>
      <c r="E308" s="33">
        <v>0.43413173652694598</v>
      </c>
      <c r="F308" s="35">
        <v>435</v>
      </c>
      <c r="G308" s="33">
        <v>0.46080508474576298</v>
      </c>
      <c r="H308" s="35">
        <v>0</v>
      </c>
      <c r="I308" s="33">
        <v>0</v>
      </c>
    </row>
    <row r="309" spans="1:9">
      <c r="A309" s="150">
        <v>100</v>
      </c>
      <c r="B309" s="150" t="s">
        <v>482</v>
      </c>
      <c r="C309" s="150" t="s">
        <v>641</v>
      </c>
      <c r="D309" s="35">
        <v>8</v>
      </c>
      <c r="E309" s="33">
        <v>7.9840319361277404E-3</v>
      </c>
      <c r="F309" s="35">
        <v>8</v>
      </c>
      <c r="G309" s="33">
        <v>8.4745762711864406E-3</v>
      </c>
      <c r="H309" s="35">
        <v>0</v>
      </c>
      <c r="I309" s="33">
        <v>0</v>
      </c>
    </row>
    <row r="310" spans="1:9">
      <c r="A310" s="150">
        <v>100</v>
      </c>
      <c r="B310" s="150" t="s">
        <v>482</v>
      </c>
      <c r="C310" s="150" t="s">
        <v>637</v>
      </c>
      <c r="D310" s="35">
        <v>10</v>
      </c>
      <c r="E310" s="33">
        <v>9.9800399201596807E-3</v>
      </c>
      <c r="F310" s="35">
        <v>10</v>
      </c>
      <c r="G310" s="33">
        <v>1.0593220338983101E-2</v>
      </c>
      <c r="H310" s="35">
        <v>0</v>
      </c>
      <c r="I310" s="33">
        <v>0</v>
      </c>
    </row>
    <row r="311" spans="1:9">
      <c r="A311" s="150">
        <v>100</v>
      </c>
      <c r="B311" s="150" t="s">
        <v>482</v>
      </c>
      <c r="C311" s="150" t="s">
        <v>638</v>
      </c>
      <c r="D311" s="35">
        <v>21</v>
      </c>
      <c r="E311" s="33">
        <v>2.09580838323353E-2</v>
      </c>
      <c r="F311" s="35">
        <v>21</v>
      </c>
      <c r="G311" s="33">
        <v>2.22457627118644E-2</v>
      </c>
      <c r="H311" s="35">
        <v>0</v>
      </c>
      <c r="I311" s="33">
        <v>0</v>
      </c>
    </row>
    <row r="312" spans="1:9">
      <c r="A312" s="150">
        <v>101</v>
      </c>
      <c r="B312" s="150" t="s">
        <v>502</v>
      </c>
      <c r="C312" s="150" t="s">
        <v>641</v>
      </c>
      <c r="D312" s="35">
        <v>28</v>
      </c>
      <c r="E312" s="33">
        <v>9.4793147809601195E-4</v>
      </c>
      <c r="F312" s="35">
        <v>28</v>
      </c>
      <c r="G312" s="33">
        <v>9.5273741876212203E-4</v>
      </c>
      <c r="H312" s="35">
        <v>0</v>
      </c>
      <c r="I312" s="33">
        <v>0</v>
      </c>
    </row>
    <row r="313" spans="1:9">
      <c r="A313" s="150">
        <v>102</v>
      </c>
      <c r="B313" s="150" t="s">
        <v>498</v>
      </c>
      <c r="C313" s="150" t="s">
        <v>640</v>
      </c>
      <c r="D313" s="35">
        <v>1</v>
      </c>
      <c r="E313" s="33">
        <v>1.09170305676856E-3</v>
      </c>
      <c r="F313" s="35">
        <v>1</v>
      </c>
      <c r="G313" s="33">
        <v>1.05596620908131E-3</v>
      </c>
      <c r="H313" s="35">
        <v>0</v>
      </c>
      <c r="I313" s="33">
        <v>0</v>
      </c>
    </row>
    <row r="314" spans="1:9">
      <c r="A314" s="150">
        <v>102</v>
      </c>
      <c r="B314" s="150" t="s">
        <v>498</v>
      </c>
      <c r="C314" s="150" t="s">
        <v>637</v>
      </c>
      <c r="D314" s="35">
        <v>2</v>
      </c>
      <c r="E314" s="33">
        <v>2.18340611353712E-3</v>
      </c>
      <c r="F314" s="35">
        <v>2</v>
      </c>
      <c r="G314" s="33">
        <v>2.1119324181626199E-3</v>
      </c>
      <c r="H314" s="35">
        <v>0</v>
      </c>
      <c r="I314" s="33">
        <v>0</v>
      </c>
    </row>
    <row r="315" spans="1:9">
      <c r="A315" s="150">
        <v>102</v>
      </c>
      <c r="B315" s="150" t="s">
        <v>498</v>
      </c>
      <c r="C315" s="150" t="s">
        <v>638</v>
      </c>
      <c r="D315" s="35">
        <v>30</v>
      </c>
      <c r="E315" s="33">
        <v>3.2751091703056803E-2</v>
      </c>
      <c r="F315" s="35">
        <v>30</v>
      </c>
      <c r="G315" s="33">
        <v>3.16789862724393E-2</v>
      </c>
      <c r="H315" s="35">
        <v>0</v>
      </c>
      <c r="I315" s="33">
        <v>0</v>
      </c>
    </row>
    <row r="316" spans="1:9">
      <c r="A316" s="150">
        <v>103</v>
      </c>
      <c r="B316" s="150" t="s">
        <v>497</v>
      </c>
      <c r="C316" s="150" t="s">
        <v>639</v>
      </c>
      <c r="D316" s="35">
        <v>9</v>
      </c>
      <c r="E316" s="33">
        <v>2.0785219399538101E-2</v>
      </c>
      <c r="F316" s="35">
        <v>9</v>
      </c>
      <c r="G316" s="33">
        <v>2.11764705882353E-2</v>
      </c>
      <c r="H316" s="35">
        <v>0</v>
      </c>
      <c r="I316" s="33">
        <v>0</v>
      </c>
    </row>
    <row r="317" spans="1:9">
      <c r="A317" s="150">
        <v>103</v>
      </c>
      <c r="B317" s="150" t="s">
        <v>497</v>
      </c>
      <c r="C317" s="150" t="s">
        <v>641</v>
      </c>
      <c r="D317" s="35">
        <v>7</v>
      </c>
      <c r="E317" s="33">
        <v>1.6166281755196299E-2</v>
      </c>
      <c r="F317" s="35">
        <v>7</v>
      </c>
      <c r="G317" s="33">
        <v>1.6470588235294101E-2</v>
      </c>
      <c r="H317" s="35">
        <v>0</v>
      </c>
      <c r="I317" s="33">
        <v>0</v>
      </c>
    </row>
    <row r="318" spans="1:9">
      <c r="A318" s="150">
        <v>104</v>
      </c>
      <c r="B318" s="150" t="s">
        <v>472</v>
      </c>
      <c r="C318" s="150" t="s">
        <v>635</v>
      </c>
      <c r="D318" s="35">
        <v>3</v>
      </c>
      <c r="E318" s="33">
        <v>5.8823529411764698E-2</v>
      </c>
      <c r="F318" s="35">
        <v>3</v>
      </c>
      <c r="G318" s="33">
        <v>6.1224489795918401E-2</v>
      </c>
      <c r="H318" s="35">
        <v>0</v>
      </c>
      <c r="I318" s="33">
        <v>0</v>
      </c>
    </row>
    <row r="319" spans="1:9">
      <c r="A319" s="150">
        <v>104</v>
      </c>
      <c r="B319" s="150" t="s">
        <v>472</v>
      </c>
      <c r="C319" s="150" t="s">
        <v>639</v>
      </c>
      <c r="D319" s="35">
        <v>9</v>
      </c>
      <c r="E319" s="33">
        <v>0.17647058823529399</v>
      </c>
      <c r="F319" s="35">
        <v>9</v>
      </c>
      <c r="G319" s="33">
        <v>0.183673469387755</v>
      </c>
      <c r="H319" s="35">
        <v>0</v>
      </c>
      <c r="I319" s="33">
        <v>0</v>
      </c>
    </row>
    <row r="320" spans="1:9">
      <c r="A320" s="150">
        <v>104</v>
      </c>
      <c r="B320" s="150" t="s">
        <v>472</v>
      </c>
      <c r="C320" s="150" t="s">
        <v>636</v>
      </c>
      <c r="D320" s="35">
        <v>12</v>
      </c>
      <c r="E320" s="33">
        <v>0.23529411764705899</v>
      </c>
      <c r="F320" s="35">
        <v>12</v>
      </c>
      <c r="G320" s="33">
        <v>0.24489795918367299</v>
      </c>
      <c r="H320" s="35">
        <v>0</v>
      </c>
      <c r="I320" s="33">
        <v>0</v>
      </c>
    </row>
    <row r="321" spans="1:9">
      <c r="A321" s="150">
        <v>104</v>
      </c>
      <c r="B321" s="150" t="s">
        <v>472</v>
      </c>
      <c r="C321" s="150" t="s">
        <v>634</v>
      </c>
      <c r="D321" s="35">
        <v>5</v>
      </c>
      <c r="E321" s="33">
        <v>9.8039215686274495E-2</v>
      </c>
      <c r="F321" s="35">
        <v>5</v>
      </c>
      <c r="G321" s="33">
        <v>0.102040816326531</v>
      </c>
      <c r="H321" s="35">
        <v>0</v>
      </c>
      <c r="I321" s="33">
        <v>0</v>
      </c>
    </row>
    <row r="322" spans="1:9">
      <c r="A322" s="150">
        <v>104</v>
      </c>
      <c r="B322" s="150" t="s">
        <v>472</v>
      </c>
      <c r="C322" s="150" t="s">
        <v>638</v>
      </c>
      <c r="D322" s="35">
        <v>5</v>
      </c>
      <c r="E322" s="33">
        <v>9.8039215686274495E-2</v>
      </c>
      <c r="F322" s="35">
        <v>5</v>
      </c>
      <c r="G322" s="33">
        <v>0.102040816326531</v>
      </c>
      <c r="H322" s="35">
        <v>0</v>
      </c>
      <c r="I322" s="33">
        <v>0</v>
      </c>
    </row>
    <row r="323" spans="1:9">
      <c r="A323" s="150">
        <v>105</v>
      </c>
      <c r="B323" s="150" t="s">
        <v>511</v>
      </c>
      <c r="C323" s="150" t="s">
        <v>636</v>
      </c>
      <c r="D323" s="35">
        <v>903</v>
      </c>
      <c r="E323" s="33">
        <v>0.47426470588235298</v>
      </c>
      <c r="F323" s="35">
        <v>903</v>
      </c>
      <c r="G323" s="33">
        <v>0.47626582278481</v>
      </c>
      <c r="H323" s="35">
        <v>0</v>
      </c>
      <c r="I323" s="33">
        <v>0</v>
      </c>
    </row>
    <row r="324" spans="1:9">
      <c r="A324" s="150">
        <v>105</v>
      </c>
      <c r="B324" s="150" t="s">
        <v>511</v>
      </c>
      <c r="C324" s="150" t="s">
        <v>637</v>
      </c>
      <c r="D324" s="35">
        <v>20</v>
      </c>
      <c r="E324" s="33">
        <v>1.0504201680672299E-2</v>
      </c>
      <c r="F324" s="35">
        <v>20</v>
      </c>
      <c r="G324" s="33">
        <v>1.05485232067511E-2</v>
      </c>
      <c r="H324" s="35">
        <v>0</v>
      </c>
      <c r="I324" s="33">
        <v>0</v>
      </c>
    </row>
    <row r="325" spans="1:9">
      <c r="A325" s="150">
        <v>106</v>
      </c>
      <c r="B325" s="150" t="s">
        <v>479</v>
      </c>
      <c r="C325" s="150" t="s">
        <v>633</v>
      </c>
      <c r="D325" s="35">
        <v>12</v>
      </c>
      <c r="E325" s="33">
        <v>4.1039671682626504E-3</v>
      </c>
      <c r="F325" s="35">
        <v>12</v>
      </c>
      <c r="G325" s="33">
        <v>3.87096774193548E-3</v>
      </c>
      <c r="H325" s="35">
        <v>0</v>
      </c>
      <c r="I325" s="33">
        <v>0</v>
      </c>
    </row>
    <row r="326" spans="1:9">
      <c r="A326" s="150">
        <v>106</v>
      </c>
      <c r="B326" s="150" t="s">
        <v>479</v>
      </c>
      <c r="C326" s="150" t="s">
        <v>638</v>
      </c>
      <c r="D326" s="35">
        <v>10</v>
      </c>
      <c r="E326" s="33">
        <v>3.4199726402188799E-3</v>
      </c>
      <c r="F326" s="35">
        <v>10</v>
      </c>
      <c r="G326" s="33">
        <v>3.2258064516129002E-3</v>
      </c>
      <c r="H326" s="35">
        <v>0</v>
      </c>
      <c r="I326" s="33">
        <v>0</v>
      </c>
    </row>
    <row r="327" spans="1:9">
      <c r="A327" s="150">
        <v>107</v>
      </c>
      <c r="B327" s="150" t="s">
        <v>504</v>
      </c>
      <c r="C327" s="150" t="s">
        <v>633</v>
      </c>
      <c r="D327" s="35">
        <v>30</v>
      </c>
      <c r="E327" s="33">
        <v>8.8495575221238895E-2</v>
      </c>
      <c r="F327" s="35">
        <v>30</v>
      </c>
      <c r="G327" s="33">
        <v>9.1463414634146298E-2</v>
      </c>
      <c r="H327" s="35">
        <v>0</v>
      </c>
      <c r="I327" s="33">
        <v>0</v>
      </c>
    </row>
    <row r="328" spans="1:9">
      <c r="A328" s="150">
        <v>107</v>
      </c>
      <c r="B328" s="150" t="s">
        <v>504</v>
      </c>
      <c r="C328" s="150" t="s">
        <v>639</v>
      </c>
      <c r="D328" s="35">
        <v>14</v>
      </c>
      <c r="E328" s="33">
        <v>4.1297935103244802E-2</v>
      </c>
      <c r="F328" s="35">
        <v>14</v>
      </c>
      <c r="G328" s="33">
        <v>4.2682926829268303E-2</v>
      </c>
      <c r="H328" s="35">
        <v>0</v>
      </c>
      <c r="I328" s="33">
        <v>0</v>
      </c>
    </row>
    <row r="329" spans="1:9">
      <c r="A329" s="150">
        <v>107</v>
      </c>
      <c r="B329" s="150" t="s">
        <v>504</v>
      </c>
      <c r="C329" s="150" t="s">
        <v>636</v>
      </c>
      <c r="D329" s="35">
        <v>9</v>
      </c>
      <c r="E329" s="33">
        <v>2.6548672566371698E-2</v>
      </c>
      <c r="F329" s="35">
        <v>9</v>
      </c>
      <c r="G329" s="33">
        <v>2.7439024390243899E-2</v>
      </c>
      <c r="H329" s="35">
        <v>0</v>
      </c>
      <c r="I329" s="33">
        <v>0</v>
      </c>
    </row>
    <row r="330" spans="1:9">
      <c r="A330" s="150">
        <v>107</v>
      </c>
      <c r="B330" s="150" t="s">
        <v>504</v>
      </c>
      <c r="C330" s="150" t="s">
        <v>634</v>
      </c>
      <c r="D330" s="35">
        <v>7</v>
      </c>
      <c r="E330" s="33">
        <v>2.0648967551622401E-2</v>
      </c>
      <c r="F330" s="35">
        <v>7</v>
      </c>
      <c r="G330" s="33">
        <v>2.1341463414634099E-2</v>
      </c>
      <c r="H330" s="35">
        <v>0</v>
      </c>
      <c r="I330" s="33">
        <v>0</v>
      </c>
    </row>
    <row r="331" spans="1:9">
      <c r="A331" s="150">
        <v>107</v>
      </c>
      <c r="B331" s="150" t="s">
        <v>504</v>
      </c>
      <c r="C331" s="150" t="s">
        <v>637</v>
      </c>
      <c r="D331" s="35">
        <v>1</v>
      </c>
      <c r="E331" s="33">
        <v>2.9498525073746299E-3</v>
      </c>
      <c r="F331" s="35">
        <v>1</v>
      </c>
      <c r="G331" s="33">
        <v>3.0487804878048799E-3</v>
      </c>
      <c r="H331" s="35">
        <v>0</v>
      </c>
      <c r="I331" s="33">
        <v>0</v>
      </c>
    </row>
    <row r="332" spans="1:9">
      <c r="A332" s="150">
        <v>108</v>
      </c>
      <c r="B332" s="150" t="s">
        <v>460</v>
      </c>
      <c r="C332" s="150" t="s">
        <v>641</v>
      </c>
      <c r="D332" s="35">
        <v>14</v>
      </c>
      <c r="E332" s="33">
        <v>3.7194473963868199E-3</v>
      </c>
      <c r="F332" s="35">
        <v>14</v>
      </c>
      <c r="G332" s="33">
        <v>3.8964653492902898E-3</v>
      </c>
      <c r="H332" s="35">
        <v>0</v>
      </c>
      <c r="I332" s="33">
        <v>0</v>
      </c>
    </row>
    <row r="333" spans="1:9">
      <c r="A333" s="150">
        <v>108</v>
      </c>
      <c r="B333" s="150" t="s">
        <v>460</v>
      </c>
      <c r="C333" s="150" t="s">
        <v>638</v>
      </c>
      <c r="D333" s="35">
        <v>53</v>
      </c>
      <c r="E333" s="33">
        <v>1.40807651434644E-2</v>
      </c>
      <c r="F333" s="35">
        <v>53</v>
      </c>
      <c r="G333" s="33">
        <v>1.4750904536598899E-2</v>
      </c>
      <c r="H333" s="35">
        <v>0</v>
      </c>
      <c r="I333" s="33">
        <v>0</v>
      </c>
    </row>
    <row r="334" spans="1:9">
      <c r="A334" s="150">
        <v>109</v>
      </c>
      <c r="B334" s="150" t="s">
        <v>522</v>
      </c>
      <c r="C334" s="150" t="s">
        <v>633</v>
      </c>
      <c r="D334" s="35">
        <v>54</v>
      </c>
      <c r="E334" s="33">
        <v>4.3795620437956199E-2</v>
      </c>
      <c r="F334" s="35">
        <v>54</v>
      </c>
      <c r="G334" s="33">
        <v>4.2789223454833603E-2</v>
      </c>
      <c r="H334" s="35">
        <v>0</v>
      </c>
      <c r="I334" s="33">
        <v>0</v>
      </c>
    </row>
    <row r="335" spans="1:9">
      <c r="A335" s="150">
        <v>109</v>
      </c>
      <c r="B335" s="150" t="s">
        <v>522</v>
      </c>
      <c r="C335" s="150" t="s">
        <v>634</v>
      </c>
      <c r="D335" s="35">
        <v>45</v>
      </c>
      <c r="E335" s="33">
        <v>3.6496350364963501E-2</v>
      </c>
      <c r="F335" s="35">
        <v>45</v>
      </c>
      <c r="G335" s="33">
        <v>3.5657686212361303E-2</v>
      </c>
      <c r="H335" s="35">
        <v>0</v>
      </c>
      <c r="I335" s="33">
        <v>0</v>
      </c>
    </row>
    <row r="336" spans="1:9">
      <c r="A336" s="150">
        <v>109</v>
      </c>
      <c r="B336" s="150" t="s">
        <v>522</v>
      </c>
      <c r="C336" s="150" t="s">
        <v>637</v>
      </c>
      <c r="D336" s="35">
        <v>7</v>
      </c>
      <c r="E336" s="33">
        <v>5.6772100567721003E-3</v>
      </c>
      <c r="F336" s="35">
        <v>7</v>
      </c>
      <c r="G336" s="33">
        <v>5.5467511885895398E-3</v>
      </c>
      <c r="H336" s="35">
        <v>0</v>
      </c>
      <c r="I336" s="33">
        <v>0</v>
      </c>
    </row>
    <row r="337" spans="1:9">
      <c r="A337" s="150">
        <v>109</v>
      </c>
      <c r="B337" s="150" t="s">
        <v>522</v>
      </c>
      <c r="C337" s="150" t="s">
        <v>638</v>
      </c>
      <c r="D337" s="35">
        <v>5</v>
      </c>
      <c r="E337" s="33">
        <v>4.0551500405515001E-3</v>
      </c>
      <c r="F337" s="35">
        <v>5</v>
      </c>
      <c r="G337" s="33">
        <v>3.9619651347068104E-3</v>
      </c>
      <c r="H337" s="35">
        <v>0</v>
      </c>
      <c r="I337" s="33">
        <v>0</v>
      </c>
    </row>
    <row r="338" spans="1:9">
      <c r="A338" s="150">
        <v>11</v>
      </c>
      <c r="B338" s="150" t="s">
        <v>480</v>
      </c>
      <c r="C338" s="150" t="s">
        <v>635</v>
      </c>
      <c r="D338" s="35">
        <v>5</v>
      </c>
      <c r="E338" s="33">
        <v>0.35714285714285698</v>
      </c>
      <c r="F338" s="35">
        <v>5</v>
      </c>
      <c r="G338" s="33">
        <v>0.33333333333333298</v>
      </c>
      <c r="H338" s="35">
        <v>0</v>
      </c>
      <c r="I338" s="33">
        <v>0</v>
      </c>
    </row>
    <row r="339" spans="1:9">
      <c r="A339" s="150">
        <v>11</v>
      </c>
      <c r="B339" s="150" t="s">
        <v>480</v>
      </c>
      <c r="C339" s="150" t="s">
        <v>633</v>
      </c>
      <c r="D339" s="35">
        <v>5</v>
      </c>
      <c r="E339" s="33">
        <v>0.35714285714285698</v>
      </c>
      <c r="F339" s="35">
        <v>5</v>
      </c>
      <c r="G339" s="33">
        <v>0.33333333333333298</v>
      </c>
      <c r="H339" s="35">
        <v>0</v>
      </c>
      <c r="I339" s="33">
        <v>0</v>
      </c>
    </row>
    <row r="340" spans="1:9">
      <c r="A340" s="150">
        <v>11</v>
      </c>
      <c r="B340" s="150" t="s">
        <v>480</v>
      </c>
      <c r="C340" s="150" t="s">
        <v>639</v>
      </c>
      <c r="D340" s="35">
        <v>2</v>
      </c>
      <c r="E340" s="33">
        <v>0.14285714285714299</v>
      </c>
      <c r="F340" s="35">
        <v>2</v>
      </c>
      <c r="G340" s="33">
        <v>0.133333333333333</v>
      </c>
      <c r="H340" s="35">
        <v>0</v>
      </c>
      <c r="I340" s="33">
        <v>0</v>
      </c>
    </row>
    <row r="341" spans="1:9">
      <c r="A341" s="150">
        <v>110</v>
      </c>
      <c r="B341" s="150" t="s">
        <v>514</v>
      </c>
      <c r="C341" s="150" t="s">
        <v>636</v>
      </c>
      <c r="D341" s="35">
        <v>29</v>
      </c>
      <c r="E341" s="33">
        <v>5.8585858585858602E-2</v>
      </c>
      <c r="F341" s="35">
        <v>29</v>
      </c>
      <c r="G341" s="33">
        <v>5.77689243027888E-2</v>
      </c>
      <c r="H341" s="35">
        <v>0</v>
      </c>
      <c r="I341" s="33">
        <v>0</v>
      </c>
    </row>
    <row r="342" spans="1:9">
      <c r="A342" s="150">
        <v>110</v>
      </c>
      <c r="B342" s="150" t="s">
        <v>514</v>
      </c>
      <c r="C342" s="150" t="s">
        <v>634</v>
      </c>
      <c r="D342" s="35">
        <v>123</v>
      </c>
      <c r="E342" s="33">
        <v>0.248484848484848</v>
      </c>
      <c r="F342" s="35">
        <v>123</v>
      </c>
      <c r="G342" s="33">
        <v>0.24501992031872499</v>
      </c>
      <c r="H342" s="35">
        <v>0</v>
      </c>
      <c r="I342" s="33">
        <v>0</v>
      </c>
    </row>
    <row r="343" spans="1:9">
      <c r="A343" s="150">
        <v>110</v>
      </c>
      <c r="B343" s="150" t="s">
        <v>514</v>
      </c>
      <c r="C343" s="150" t="s">
        <v>637</v>
      </c>
      <c r="D343" s="35">
        <v>35</v>
      </c>
      <c r="E343" s="33">
        <v>7.0707070707070704E-2</v>
      </c>
      <c r="F343" s="35">
        <v>35</v>
      </c>
      <c r="G343" s="33">
        <v>6.9721115537848599E-2</v>
      </c>
      <c r="H343" s="35">
        <v>0</v>
      </c>
      <c r="I343" s="33">
        <v>0</v>
      </c>
    </row>
    <row r="344" spans="1:9">
      <c r="A344" s="150">
        <v>110</v>
      </c>
      <c r="B344" s="150" t="s">
        <v>514</v>
      </c>
      <c r="C344" s="150" t="s">
        <v>638</v>
      </c>
      <c r="D344" s="35">
        <v>7</v>
      </c>
      <c r="E344" s="33">
        <v>1.4141414141414101E-2</v>
      </c>
      <c r="F344" s="35">
        <v>7</v>
      </c>
      <c r="G344" s="33">
        <v>1.39442231075697E-2</v>
      </c>
      <c r="H344" s="35">
        <v>0</v>
      </c>
      <c r="I344" s="33">
        <v>0</v>
      </c>
    </row>
    <row r="345" spans="1:9">
      <c r="A345" s="150">
        <v>111</v>
      </c>
      <c r="B345" s="150" t="s">
        <v>454</v>
      </c>
      <c r="C345" s="150" t="s">
        <v>637</v>
      </c>
      <c r="D345" s="35">
        <v>5</v>
      </c>
      <c r="E345" s="33">
        <v>2.74423710208562E-3</v>
      </c>
      <c r="F345" s="35">
        <v>5</v>
      </c>
      <c r="G345" s="33">
        <v>2.7144408251900099E-3</v>
      </c>
      <c r="H345" s="35">
        <v>0</v>
      </c>
      <c r="I345" s="33">
        <v>0</v>
      </c>
    </row>
    <row r="346" spans="1:9">
      <c r="A346" s="150">
        <v>112</v>
      </c>
      <c r="B346" s="150" t="s">
        <v>455</v>
      </c>
      <c r="C346" s="150" t="s">
        <v>633</v>
      </c>
      <c r="D346" s="35">
        <v>33</v>
      </c>
      <c r="E346" s="33">
        <v>9.6209912536443107E-2</v>
      </c>
      <c r="F346" s="35">
        <v>33</v>
      </c>
      <c r="G346" s="33">
        <v>9.4285714285714306E-2</v>
      </c>
      <c r="H346" s="35">
        <v>0</v>
      </c>
      <c r="I346" s="33">
        <v>0</v>
      </c>
    </row>
    <row r="347" spans="1:9">
      <c r="A347" s="150">
        <v>112</v>
      </c>
      <c r="B347" s="150" t="s">
        <v>455</v>
      </c>
      <c r="C347" s="150" t="s">
        <v>639</v>
      </c>
      <c r="D347" s="35">
        <v>8</v>
      </c>
      <c r="E347" s="33">
        <v>2.3323615160349899E-2</v>
      </c>
      <c r="F347" s="35">
        <v>8</v>
      </c>
      <c r="G347" s="33">
        <v>2.2857142857142899E-2</v>
      </c>
      <c r="H347" s="35">
        <v>0</v>
      </c>
      <c r="I347" s="33">
        <v>0</v>
      </c>
    </row>
    <row r="348" spans="1:9">
      <c r="A348" s="150">
        <v>113</v>
      </c>
      <c r="B348" s="150" t="s">
        <v>492</v>
      </c>
      <c r="C348" s="150" t="s">
        <v>637</v>
      </c>
      <c r="D348" s="35">
        <v>115</v>
      </c>
      <c r="E348" s="33">
        <v>3.0512072167683701E-2</v>
      </c>
      <c r="F348" s="35">
        <v>115</v>
      </c>
      <c r="G348" s="33">
        <v>2.74922304566101E-2</v>
      </c>
      <c r="H348" s="35">
        <v>0</v>
      </c>
      <c r="I348" s="33">
        <v>0</v>
      </c>
    </row>
    <row r="349" spans="1:9">
      <c r="A349" s="150">
        <v>113</v>
      </c>
      <c r="B349" s="150" t="s">
        <v>492</v>
      </c>
      <c r="C349" s="150" t="s">
        <v>638</v>
      </c>
      <c r="D349" s="35">
        <v>35</v>
      </c>
      <c r="E349" s="33">
        <v>9.2862828336428803E-3</v>
      </c>
      <c r="F349" s="35">
        <v>35</v>
      </c>
      <c r="G349" s="33">
        <v>8.3672005737508992E-3</v>
      </c>
      <c r="H349" s="35">
        <v>0</v>
      </c>
      <c r="I349" s="33">
        <v>0</v>
      </c>
    </row>
    <row r="350" spans="1:9">
      <c r="A350" s="150">
        <v>114</v>
      </c>
      <c r="B350" s="150" t="s">
        <v>456</v>
      </c>
      <c r="C350" s="150" t="s">
        <v>640</v>
      </c>
      <c r="D350" s="35">
        <v>1</v>
      </c>
      <c r="E350" s="33">
        <v>9.5238095238095195E-4</v>
      </c>
      <c r="F350" s="35">
        <v>1</v>
      </c>
      <c r="G350" s="33">
        <v>9.6805421103581804E-4</v>
      </c>
      <c r="H350" s="35">
        <v>0</v>
      </c>
      <c r="I350" s="33">
        <v>0</v>
      </c>
    </row>
    <row r="351" spans="1:9">
      <c r="A351" s="150">
        <v>114</v>
      </c>
      <c r="B351" s="150" t="s">
        <v>456</v>
      </c>
      <c r="C351" s="150" t="s">
        <v>634</v>
      </c>
      <c r="D351" s="35">
        <v>298</v>
      </c>
      <c r="E351" s="33">
        <v>0.28380952380952401</v>
      </c>
      <c r="F351" s="35">
        <v>298</v>
      </c>
      <c r="G351" s="33">
        <v>0.28848015488867401</v>
      </c>
      <c r="H351" s="35">
        <v>0</v>
      </c>
      <c r="I351" s="33">
        <v>0</v>
      </c>
    </row>
    <row r="352" spans="1:9">
      <c r="A352" s="150">
        <v>114</v>
      </c>
      <c r="B352" s="150" t="s">
        <v>456</v>
      </c>
      <c r="C352" s="150" t="s">
        <v>638</v>
      </c>
      <c r="D352" s="35">
        <v>13</v>
      </c>
      <c r="E352" s="33">
        <v>1.23809523809524E-2</v>
      </c>
      <c r="F352" s="35">
        <v>13</v>
      </c>
      <c r="G352" s="33">
        <v>1.25847047434656E-2</v>
      </c>
      <c r="H352" s="35">
        <v>0</v>
      </c>
      <c r="I352" s="33">
        <v>0</v>
      </c>
    </row>
    <row r="353" spans="1:9">
      <c r="A353" s="150">
        <v>115</v>
      </c>
      <c r="B353" s="150" t="s">
        <v>459</v>
      </c>
      <c r="C353" s="150" t="s">
        <v>636</v>
      </c>
      <c r="D353" s="35">
        <v>4</v>
      </c>
      <c r="E353" s="33">
        <v>0.12121212121212099</v>
      </c>
      <c r="F353" s="35">
        <v>4</v>
      </c>
      <c r="G353" s="33">
        <v>0.11764705882352899</v>
      </c>
      <c r="H353" s="35">
        <v>0</v>
      </c>
      <c r="I353" s="33">
        <v>0</v>
      </c>
    </row>
    <row r="354" spans="1:9">
      <c r="A354" s="150">
        <v>115</v>
      </c>
      <c r="B354" s="150" t="s">
        <v>459</v>
      </c>
      <c r="C354" s="150" t="s">
        <v>634</v>
      </c>
      <c r="D354" s="35">
        <v>4</v>
      </c>
      <c r="E354" s="33">
        <v>0.12121212121212099</v>
      </c>
      <c r="F354" s="35">
        <v>4</v>
      </c>
      <c r="G354" s="33">
        <v>0.11764705882352899</v>
      </c>
      <c r="H354" s="35">
        <v>0</v>
      </c>
      <c r="I354" s="33">
        <v>0</v>
      </c>
    </row>
    <row r="355" spans="1:9">
      <c r="A355" s="150">
        <v>116</v>
      </c>
      <c r="B355" s="150" t="s">
        <v>461</v>
      </c>
      <c r="C355" s="150" t="s">
        <v>635</v>
      </c>
      <c r="D355" s="35">
        <v>7</v>
      </c>
      <c r="E355" s="33">
        <v>9.1984231274638596E-3</v>
      </c>
      <c r="F355" s="35">
        <v>7</v>
      </c>
      <c r="G355" s="33">
        <v>9.2715231788079496E-3</v>
      </c>
      <c r="H355" s="35">
        <v>0</v>
      </c>
      <c r="I355" s="33">
        <v>0</v>
      </c>
    </row>
    <row r="356" spans="1:9">
      <c r="A356" s="150">
        <v>116</v>
      </c>
      <c r="B356" s="150" t="s">
        <v>461</v>
      </c>
      <c r="C356" s="150" t="s">
        <v>638</v>
      </c>
      <c r="D356" s="35">
        <v>9</v>
      </c>
      <c r="E356" s="33">
        <v>1.1826544021025001E-2</v>
      </c>
      <c r="F356" s="35">
        <v>9</v>
      </c>
      <c r="G356" s="33">
        <v>1.1920529801324501E-2</v>
      </c>
      <c r="H356" s="35">
        <v>0</v>
      </c>
      <c r="I356" s="33">
        <v>0</v>
      </c>
    </row>
    <row r="357" spans="1:9">
      <c r="A357" s="150">
        <v>117</v>
      </c>
      <c r="B357" s="150" t="s">
        <v>433</v>
      </c>
      <c r="C357" s="150" t="s">
        <v>635</v>
      </c>
      <c r="D357" s="35">
        <v>1</v>
      </c>
      <c r="E357" s="33">
        <v>7.69230769230769E-2</v>
      </c>
      <c r="F357" s="35">
        <v>1</v>
      </c>
      <c r="G357" s="33">
        <v>7.69230769230769E-2</v>
      </c>
      <c r="H357" s="35">
        <v>0</v>
      </c>
      <c r="I357" s="33">
        <v>0</v>
      </c>
    </row>
    <row r="358" spans="1:9">
      <c r="A358" s="150">
        <v>117</v>
      </c>
      <c r="B358" s="150" t="s">
        <v>433</v>
      </c>
      <c r="C358" s="150" t="s">
        <v>633</v>
      </c>
      <c r="D358" s="35">
        <v>6</v>
      </c>
      <c r="E358" s="33">
        <v>0.46153846153846201</v>
      </c>
      <c r="F358" s="35">
        <v>6</v>
      </c>
      <c r="G358" s="33">
        <v>0.46153846153846201</v>
      </c>
      <c r="H358" s="35">
        <v>0</v>
      </c>
      <c r="I358" s="33">
        <v>0</v>
      </c>
    </row>
    <row r="359" spans="1:9">
      <c r="A359" s="150">
        <v>117</v>
      </c>
      <c r="B359" s="150" t="s">
        <v>433</v>
      </c>
      <c r="C359" s="150" t="s">
        <v>636</v>
      </c>
      <c r="D359" s="35">
        <v>2</v>
      </c>
      <c r="E359" s="33">
        <v>0.15384615384615399</v>
      </c>
      <c r="F359" s="35">
        <v>2</v>
      </c>
      <c r="G359" s="33">
        <v>0.15384615384615399</v>
      </c>
      <c r="H359" s="35">
        <v>0</v>
      </c>
      <c r="I359" s="33">
        <v>0</v>
      </c>
    </row>
    <row r="360" spans="1:9">
      <c r="A360" s="150">
        <v>117</v>
      </c>
      <c r="B360" s="150" t="s">
        <v>433</v>
      </c>
      <c r="C360" s="150" t="s">
        <v>634</v>
      </c>
      <c r="D360" s="35">
        <v>3</v>
      </c>
      <c r="E360" s="33">
        <v>0.230769230769231</v>
      </c>
      <c r="F360" s="35">
        <v>3</v>
      </c>
      <c r="G360" s="33">
        <v>0.230769230769231</v>
      </c>
      <c r="H360" s="35">
        <v>0</v>
      </c>
      <c r="I360" s="33">
        <v>0</v>
      </c>
    </row>
    <row r="361" spans="1:9">
      <c r="A361" s="150">
        <v>117</v>
      </c>
      <c r="B361" s="150" t="s">
        <v>433</v>
      </c>
      <c r="C361" s="150" t="s">
        <v>637</v>
      </c>
      <c r="D361" s="35">
        <v>1</v>
      </c>
      <c r="E361" s="33">
        <v>7.69230769230769E-2</v>
      </c>
      <c r="F361" s="35">
        <v>1</v>
      </c>
      <c r="G361" s="33">
        <v>7.69230769230769E-2</v>
      </c>
      <c r="H361" s="35">
        <v>0</v>
      </c>
      <c r="I361" s="33">
        <v>0</v>
      </c>
    </row>
    <row r="362" spans="1:9">
      <c r="A362" s="150">
        <v>118</v>
      </c>
      <c r="B362" s="150" t="s">
        <v>520</v>
      </c>
      <c r="C362" s="150" t="s">
        <v>635</v>
      </c>
      <c r="D362" s="35">
        <v>17</v>
      </c>
      <c r="E362" s="33">
        <v>2.49632892804699E-2</v>
      </c>
      <c r="F362" s="35">
        <v>17</v>
      </c>
      <c r="G362" s="33">
        <v>2.48901903367496E-2</v>
      </c>
      <c r="H362" s="35">
        <v>0</v>
      </c>
      <c r="I362" s="33">
        <v>0</v>
      </c>
    </row>
    <row r="363" spans="1:9">
      <c r="A363" s="150">
        <v>118</v>
      </c>
      <c r="B363" s="150" t="s">
        <v>520</v>
      </c>
      <c r="C363" s="150" t="s">
        <v>637</v>
      </c>
      <c r="D363" s="35">
        <v>35</v>
      </c>
      <c r="E363" s="33">
        <v>5.1395007342143903E-2</v>
      </c>
      <c r="F363" s="35">
        <v>35</v>
      </c>
      <c r="G363" s="33">
        <v>5.1244509516837497E-2</v>
      </c>
      <c r="H363" s="35">
        <v>0</v>
      </c>
      <c r="I363" s="33">
        <v>0</v>
      </c>
    </row>
    <row r="364" spans="1:9">
      <c r="A364" s="150">
        <v>118</v>
      </c>
      <c r="B364" s="150" t="s">
        <v>520</v>
      </c>
      <c r="C364" s="150" t="s">
        <v>638</v>
      </c>
      <c r="D364" s="35">
        <v>10</v>
      </c>
      <c r="E364" s="33">
        <v>1.46842878120411E-2</v>
      </c>
      <c r="F364" s="35">
        <v>10</v>
      </c>
      <c r="G364" s="33">
        <v>1.46412884333821E-2</v>
      </c>
      <c r="H364" s="35">
        <v>0</v>
      </c>
      <c r="I364" s="33">
        <v>0</v>
      </c>
    </row>
    <row r="365" spans="1:9">
      <c r="A365" s="150">
        <v>119</v>
      </c>
      <c r="B365" s="150" t="s">
        <v>457</v>
      </c>
      <c r="C365" s="150" t="s">
        <v>641</v>
      </c>
      <c r="D365" s="35">
        <v>1</v>
      </c>
      <c r="E365" s="33">
        <v>3.7537537537537499E-4</v>
      </c>
      <c r="F365" s="35">
        <v>1</v>
      </c>
      <c r="G365" s="33">
        <v>3.1836994587710899E-4</v>
      </c>
      <c r="H365" s="35">
        <v>0</v>
      </c>
      <c r="I365" s="33">
        <v>0</v>
      </c>
    </row>
    <row r="366" spans="1:9">
      <c r="A366" s="150">
        <v>12</v>
      </c>
      <c r="B366" s="150" t="s">
        <v>501</v>
      </c>
      <c r="C366" s="150" t="s">
        <v>633</v>
      </c>
      <c r="D366" s="35">
        <v>8</v>
      </c>
      <c r="E366" s="33">
        <v>9.41176470588235E-2</v>
      </c>
      <c r="F366" s="35">
        <v>8</v>
      </c>
      <c r="G366" s="33">
        <v>0.10666666666666701</v>
      </c>
      <c r="H366" s="35">
        <v>0</v>
      </c>
      <c r="I366" s="33">
        <v>0</v>
      </c>
    </row>
    <row r="367" spans="1:9">
      <c r="A367" s="150">
        <v>122</v>
      </c>
      <c r="B367" s="150" t="s">
        <v>490</v>
      </c>
      <c r="C367" s="150" t="s">
        <v>633</v>
      </c>
      <c r="D367" s="35">
        <v>20</v>
      </c>
      <c r="E367" s="33">
        <v>0.40816326530612201</v>
      </c>
      <c r="F367" s="35">
        <v>20</v>
      </c>
      <c r="G367" s="33">
        <v>0.45454545454545497</v>
      </c>
      <c r="H367" s="35">
        <v>0</v>
      </c>
      <c r="I367" s="33">
        <v>0</v>
      </c>
    </row>
    <row r="368" spans="1:9">
      <c r="A368" s="150">
        <v>122</v>
      </c>
      <c r="B368" s="150" t="s">
        <v>490</v>
      </c>
      <c r="C368" s="150" t="s">
        <v>636</v>
      </c>
      <c r="D368" s="35">
        <v>6</v>
      </c>
      <c r="E368" s="33">
        <v>0.122448979591837</v>
      </c>
      <c r="F368" s="35">
        <v>6</v>
      </c>
      <c r="G368" s="33">
        <v>0.13636363636363599</v>
      </c>
      <c r="H368" s="35">
        <v>0</v>
      </c>
      <c r="I368" s="33">
        <v>0</v>
      </c>
    </row>
    <row r="369" spans="1:9">
      <c r="A369" s="150">
        <v>122</v>
      </c>
      <c r="B369" s="150" t="s">
        <v>490</v>
      </c>
      <c r="C369" s="150" t="s">
        <v>634</v>
      </c>
      <c r="D369" s="35">
        <v>13</v>
      </c>
      <c r="E369" s="33">
        <v>0.26530612244898</v>
      </c>
      <c r="F369" s="35">
        <v>13</v>
      </c>
      <c r="G369" s="33">
        <v>0.29545454545454503</v>
      </c>
      <c r="H369" s="35">
        <v>0</v>
      </c>
      <c r="I369" s="33">
        <v>0</v>
      </c>
    </row>
    <row r="370" spans="1:9">
      <c r="A370" s="150">
        <v>122</v>
      </c>
      <c r="B370" s="150" t="s">
        <v>490</v>
      </c>
      <c r="C370" s="150" t="s">
        <v>638</v>
      </c>
      <c r="D370" s="35">
        <v>2</v>
      </c>
      <c r="E370" s="33">
        <v>4.08163265306122E-2</v>
      </c>
      <c r="F370" s="35">
        <v>2</v>
      </c>
      <c r="G370" s="33">
        <v>4.5454545454545497E-2</v>
      </c>
      <c r="H370" s="35">
        <v>0</v>
      </c>
      <c r="I370" s="33">
        <v>0</v>
      </c>
    </row>
    <row r="371" spans="1:9">
      <c r="A371" s="150">
        <v>123</v>
      </c>
      <c r="B371" s="150" t="s">
        <v>458</v>
      </c>
      <c r="C371" s="150" t="s">
        <v>639</v>
      </c>
      <c r="D371" s="35">
        <v>16</v>
      </c>
      <c r="E371" s="33">
        <v>6.1279203370356201E-3</v>
      </c>
      <c r="F371" s="35">
        <v>16</v>
      </c>
      <c r="G371" s="33">
        <v>5.92592592592593E-3</v>
      </c>
      <c r="H371" s="35">
        <v>0</v>
      </c>
      <c r="I371" s="33">
        <v>0</v>
      </c>
    </row>
    <row r="372" spans="1:9">
      <c r="A372" s="150">
        <v>124</v>
      </c>
      <c r="B372" s="150" t="s">
        <v>528</v>
      </c>
      <c r="C372" s="150" t="s">
        <v>640</v>
      </c>
      <c r="D372" s="35">
        <v>35</v>
      </c>
      <c r="E372" s="33">
        <v>5.1706308169596699E-3</v>
      </c>
      <c r="F372" s="35">
        <v>35</v>
      </c>
      <c r="G372" s="33">
        <v>5.3086607007432098E-3</v>
      </c>
      <c r="H372" s="35">
        <v>0</v>
      </c>
      <c r="I372" s="33">
        <v>0</v>
      </c>
    </row>
    <row r="373" spans="1:9">
      <c r="A373" s="150">
        <v>124</v>
      </c>
      <c r="B373" s="150" t="s">
        <v>528</v>
      </c>
      <c r="C373" s="150" t="s">
        <v>641</v>
      </c>
      <c r="D373" s="35">
        <v>37</v>
      </c>
      <c r="E373" s="33">
        <v>5.4660954350716504E-3</v>
      </c>
      <c r="F373" s="35">
        <v>37</v>
      </c>
      <c r="G373" s="33">
        <v>5.6120127407856797E-3</v>
      </c>
      <c r="H373" s="35">
        <v>0</v>
      </c>
      <c r="I373" s="33">
        <v>0</v>
      </c>
    </row>
    <row r="374" spans="1:9">
      <c r="A374" s="150">
        <v>125</v>
      </c>
      <c r="B374" s="150" t="s">
        <v>471</v>
      </c>
      <c r="C374" s="150" t="s">
        <v>635</v>
      </c>
      <c r="D374" s="35">
        <v>3</v>
      </c>
      <c r="E374" s="33">
        <v>4.5871559633027499E-3</v>
      </c>
      <c r="F374" s="35">
        <v>3</v>
      </c>
      <c r="G374" s="33">
        <v>4.6012269938650301E-3</v>
      </c>
      <c r="H374" s="35">
        <v>0</v>
      </c>
      <c r="I374" s="33">
        <v>0</v>
      </c>
    </row>
    <row r="375" spans="1:9">
      <c r="A375" s="150">
        <v>125</v>
      </c>
      <c r="B375" s="150" t="s">
        <v>471</v>
      </c>
      <c r="C375" s="150" t="s">
        <v>633</v>
      </c>
      <c r="D375" s="35">
        <v>41</v>
      </c>
      <c r="E375" s="33">
        <v>6.2691131498470901E-2</v>
      </c>
      <c r="F375" s="35">
        <v>41</v>
      </c>
      <c r="G375" s="33">
        <v>6.2883435582822098E-2</v>
      </c>
      <c r="H375" s="35">
        <v>0</v>
      </c>
      <c r="I375" s="33">
        <v>0</v>
      </c>
    </row>
    <row r="376" spans="1:9">
      <c r="A376" s="150">
        <v>125</v>
      </c>
      <c r="B376" s="150" t="s">
        <v>471</v>
      </c>
      <c r="C376" s="150" t="s">
        <v>636</v>
      </c>
      <c r="D376" s="35">
        <v>356</v>
      </c>
      <c r="E376" s="33">
        <v>0.54434250764526004</v>
      </c>
      <c r="F376" s="35">
        <v>356</v>
      </c>
      <c r="G376" s="33">
        <v>0.54601226993865004</v>
      </c>
      <c r="H376" s="35">
        <v>0</v>
      </c>
      <c r="I376" s="33">
        <v>0</v>
      </c>
    </row>
    <row r="377" spans="1:9">
      <c r="A377" s="150">
        <v>125</v>
      </c>
      <c r="B377" s="150" t="s">
        <v>471</v>
      </c>
      <c r="C377" s="150" t="s">
        <v>634</v>
      </c>
      <c r="D377" s="35">
        <v>39</v>
      </c>
      <c r="E377" s="33">
        <v>5.9633027522935797E-2</v>
      </c>
      <c r="F377" s="35">
        <v>39</v>
      </c>
      <c r="G377" s="33">
        <v>5.98159509202454E-2</v>
      </c>
      <c r="H377" s="35">
        <v>0</v>
      </c>
      <c r="I377" s="33">
        <v>0</v>
      </c>
    </row>
    <row r="378" spans="1:9">
      <c r="A378" s="150">
        <v>13</v>
      </c>
      <c r="B378" s="150" t="s">
        <v>506</v>
      </c>
      <c r="C378" s="150" t="s">
        <v>640</v>
      </c>
      <c r="D378" s="35">
        <v>28</v>
      </c>
      <c r="E378" s="33">
        <v>3.1713670857401702E-3</v>
      </c>
      <c r="F378" s="35">
        <v>28</v>
      </c>
      <c r="G378" s="33">
        <v>3.2088012835205099E-3</v>
      </c>
      <c r="H378" s="35">
        <v>0</v>
      </c>
      <c r="I378" s="33">
        <v>0</v>
      </c>
    </row>
    <row r="379" spans="1:9">
      <c r="A379" s="150">
        <v>14</v>
      </c>
      <c r="B379" s="150" t="s">
        <v>430</v>
      </c>
      <c r="C379" s="150" t="s">
        <v>633</v>
      </c>
      <c r="D379" s="35">
        <v>20</v>
      </c>
      <c r="E379" s="33">
        <v>2.7027027027027001E-2</v>
      </c>
      <c r="F379" s="35">
        <v>20</v>
      </c>
      <c r="G379" s="33">
        <v>3.1055900621118002E-2</v>
      </c>
      <c r="H379" s="35">
        <v>0</v>
      </c>
      <c r="I379" s="33">
        <v>0</v>
      </c>
    </row>
    <row r="380" spans="1:9">
      <c r="A380" s="150">
        <v>14</v>
      </c>
      <c r="B380" s="150" t="s">
        <v>430</v>
      </c>
      <c r="C380" s="150" t="s">
        <v>634</v>
      </c>
      <c r="D380" s="35">
        <v>18</v>
      </c>
      <c r="E380" s="33">
        <v>2.4324324324324301E-2</v>
      </c>
      <c r="F380" s="35">
        <v>18</v>
      </c>
      <c r="G380" s="33">
        <v>2.7950310559006201E-2</v>
      </c>
      <c r="H380" s="35">
        <v>0</v>
      </c>
      <c r="I380" s="33">
        <v>0</v>
      </c>
    </row>
    <row r="381" spans="1:9">
      <c r="A381" s="150">
        <v>14</v>
      </c>
      <c r="B381" s="150" t="s">
        <v>430</v>
      </c>
      <c r="C381" s="150" t="s">
        <v>637</v>
      </c>
      <c r="D381" s="35">
        <v>2</v>
      </c>
      <c r="E381" s="33">
        <v>2.7027027027026998E-3</v>
      </c>
      <c r="F381" s="35">
        <v>2</v>
      </c>
      <c r="G381" s="33">
        <v>3.1055900621118002E-3</v>
      </c>
      <c r="H381" s="35">
        <v>0</v>
      </c>
      <c r="I381" s="33">
        <v>0</v>
      </c>
    </row>
    <row r="382" spans="1:9">
      <c r="A382" s="150">
        <v>15</v>
      </c>
      <c r="B382" s="150" t="s">
        <v>535</v>
      </c>
      <c r="C382" s="150" t="s">
        <v>640</v>
      </c>
      <c r="D382" s="35">
        <v>163</v>
      </c>
      <c r="E382" s="33">
        <v>1.42994999561365E-2</v>
      </c>
      <c r="F382" s="35">
        <v>163</v>
      </c>
      <c r="G382" s="33">
        <v>1.44247787610619E-2</v>
      </c>
      <c r="H382" s="35">
        <v>0</v>
      </c>
      <c r="I382" s="33">
        <v>0</v>
      </c>
    </row>
    <row r="383" spans="1:9">
      <c r="A383" s="150">
        <v>16</v>
      </c>
      <c r="B383" s="150" t="s">
        <v>431</v>
      </c>
      <c r="C383" s="150" t="s">
        <v>641</v>
      </c>
      <c r="D383" s="35">
        <v>1</v>
      </c>
      <c r="E383" s="33">
        <v>3.4435261707988998E-4</v>
      </c>
      <c r="F383" s="35">
        <v>1</v>
      </c>
      <c r="G383" s="33">
        <v>3.31564986737401E-4</v>
      </c>
      <c r="H383" s="35">
        <v>0</v>
      </c>
      <c r="I383" s="33">
        <v>0</v>
      </c>
    </row>
    <row r="384" spans="1:9">
      <c r="A384" s="150">
        <v>16</v>
      </c>
      <c r="B384" s="150" t="s">
        <v>431</v>
      </c>
      <c r="C384" s="150" t="s">
        <v>637</v>
      </c>
      <c r="D384" s="35">
        <v>48</v>
      </c>
      <c r="E384" s="33">
        <v>1.6528925619834701E-2</v>
      </c>
      <c r="F384" s="35">
        <v>48</v>
      </c>
      <c r="G384" s="33">
        <v>1.5915119363395201E-2</v>
      </c>
      <c r="H384" s="35">
        <v>0</v>
      </c>
      <c r="I384" s="33">
        <v>0</v>
      </c>
    </row>
    <row r="385" spans="1:9">
      <c r="A385" s="150">
        <v>17</v>
      </c>
      <c r="B385" s="150" t="s">
        <v>432</v>
      </c>
      <c r="C385" s="150" t="s">
        <v>639</v>
      </c>
      <c r="D385" s="35">
        <v>68</v>
      </c>
      <c r="E385" s="33">
        <v>0.17894736842105299</v>
      </c>
      <c r="F385" s="35">
        <v>68</v>
      </c>
      <c r="G385" s="33">
        <v>0.177545691906005</v>
      </c>
      <c r="H385" s="35">
        <v>0</v>
      </c>
      <c r="I385" s="33">
        <v>0</v>
      </c>
    </row>
    <row r="386" spans="1:9">
      <c r="A386" s="150">
        <v>17</v>
      </c>
      <c r="B386" s="150" t="s">
        <v>432</v>
      </c>
      <c r="C386" s="150" t="s">
        <v>637</v>
      </c>
      <c r="D386" s="35">
        <v>8</v>
      </c>
      <c r="E386" s="33">
        <v>2.1052631578947399E-2</v>
      </c>
      <c r="F386" s="35">
        <v>8</v>
      </c>
      <c r="G386" s="33">
        <v>2.0887728459529999E-2</v>
      </c>
      <c r="H386" s="35">
        <v>0</v>
      </c>
      <c r="I386" s="33">
        <v>0</v>
      </c>
    </row>
    <row r="387" spans="1:9">
      <c r="A387" s="150">
        <v>17</v>
      </c>
      <c r="B387" s="150" t="s">
        <v>432</v>
      </c>
      <c r="C387" s="150" t="s">
        <v>638</v>
      </c>
      <c r="D387" s="35">
        <v>7</v>
      </c>
      <c r="E387" s="33">
        <v>1.8421052631578901E-2</v>
      </c>
      <c r="F387" s="35">
        <v>7</v>
      </c>
      <c r="G387" s="33">
        <v>1.8276762402088802E-2</v>
      </c>
      <c r="H387" s="35">
        <v>0</v>
      </c>
      <c r="I387" s="33">
        <v>0</v>
      </c>
    </row>
    <row r="388" spans="1:9">
      <c r="A388" s="150">
        <v>18</v>
      </c>
      <c r="B388" s="150" t="s">
        <v>539</v>
      </c>
      <c r="C388" s="150" t="s">
        <v>636</v>
      </c>
      <c r="D388" s="35">
        <v>1385</v>
      </c>
      <c r="E388" s="33">
        <v>0.29318374259102498</v>
      </c>
      <c r="F388" s="35">
        <v>1385</v>
      </c>
      <c r="G388" s="33">
        <v>0.29337004871849198</v>
      </c>
      <c r="H388" s="35">
        <v>0</v>
      </c>
      <c r="I388" s="33">
        <v>0</v>
      </c>
    </row>
    <row r="389" spans="1:9">
      <c r="A389" s="150">
        <v>19</v>
      </c>
      <c r="B389" s="150" t="s">
        <v>473</v>
      </c>
      <c r="C389" s="150" t="s">
        <v>635</v>
      </c>
      <c r="D389" s="35">
        <v>1</v>
      </c>
      <c r="E389" s="33">
        <v>1.3986013986013999E-3</v>
      </c>
      <c r="F389" s="35">
        <v>1</v>
      </c>
      <c r="G389" s="33">
        <v>1.38888888888889E-3</v>
      </c>
      <c r="H389" s="35">
        <v>0</v>
      </c>
      <c r="I389" s="33">
        <v>0</v>
      </c>
    </row>
    <row r="390" spans="1:9">
      <c r="A390" s="150">
        <v>19</v>
      </c>
      <c r="B390" s="150" t="s">
        <v>473</v>
      </c>
      <c r="C390" s="150" t="s">
        <v>633</v>
      </c>
      <c r="D390" s="35">
        <v>10</v>
      </c>
      <c r="E390" s="33">
        <v>1.3986013986014E-2</v>
      </c>
      <c r="F390" s="35">
        <v>10</v>
      </c>
      <c r="G390" s="33">
        <v>1.38888888888889E-2</v>
      </c>
      <c r="H390" s="35">
        <v>0</v>
      </c>
      <c r="I390" s="33">
        <v>0</v>
      </c>
    </row>
    <row r="391" spans="1:9">
      <c r="A391" s="150">
        <v>20</v>
      </c>
      <c r="B391" s="150" t="s">
        <v>515</v>
      </c>
      <c r="C391" s="150" t="s">
        <v>635</v>
      </c>
      <c r="D391" s="35">
        <v>13</v>
      </c>
      <c r="E391" s="33">
        <v>5.4166666666666703E-2</v>
      </c>
      <c r="F391" s="35">
        <v>13</v>
      </c>
      <c r="G391" s="33">
        <v>5.5555555555555601E-2</v>
      </c>
      <c r="H391" s="35">
        <v>0</v>
      </c>
      <c r="I391" s="33">
        <v>0</v>
      </c>
    </row>
    <row r="392" spans="1:9">
      <c r="A392" s="150">
        <v>20</v>
      </c>
      <c r="B392" s="150" t="s">
        <v>515</v>
      </c>
      <c r="C392" s="150" t="s">
        <v>637</v>
      </c>
      <c r="D392" s="35">
        <v>4</v>
      </c>
      <c r="E392" s="33">
        <v>1.6666666666666701E-2</v>
      </c>
      <c r="F392" s="35">
        <v>4</v>
      </c>
      <c r="G392" s="33">
        <v>1.7094017094017099E-2</v>
      </c>
      <c r="H392" s="35">
        <v>0</v>
      </c>
      <c r="I392" s="33">
        <v>0</v>
      </c>
    </row>
    <row r="393" spans="1:9">
      <c r="A393" s="150">
        <v>20</v>
      </c>
      <c r="B393" s="150" t="s">
        <v>515</v>
      </c>
      <c r="C393" s="150" t="s">
        <v>638</v>
      </c>
      <c r="D393" s="35">
        <v>21</v>
      </c>
      <c r="E393" s="33">
        <v>8.7499999999999994E-2</v>
      </c>
      <c r="F393" s="35">
        <v>21</v>
      </c>
      <c r="G393" s="33">
        <v>8.9743589743589702E-2</v>
      </c>
      <c r="H393" s="35">
        <v>0</v>
      </c>
      <c r="I393" s="33">
        <v>0</v>
      </c>
    </row>
    <row r="394" spans="1:9">
      <c r="A394" s="150">
        <v>21</v>
      </c>
      <c r="B394" s="150" t="s">
        <v>516</v>
      </c>
      <c r="C394" s="150" t="s">
        <v>633</v>
      </c>
      <c r="D394" s="35">
        <v>318</v>
      </c>
      <c r="E394" s="33">
        <v>9.9437148217635996E-2</v>
      </c>
      <c r="F394" s="35">
        <v>318</v>
      </c>
      <c r="G394" s="33">
        <v>0.10195575504969499</v>
      </c>
      <c r="H394" s="35">
        <v>0</v>
      </c>
      <c r="I394" s="33">
        <v>0</v>
      </c>
    </row>
    <row r="395" spans="1:9">
      <c r="A395" s="150">
        <v>21</v>
      </c>
      <c r="B395" s="150" t="s">
        <v>516</v>
      </c>
      <c r="C395" s="150" t="s">
        <v>639</v>
      </c>
      <c r="D395" s="35">
        <v>15</v>
      </c>
      <c r="E395" s="33">
        <v>4.6904315196998102E-3</v>
      </c>
      <c r="F395" s="35">
        <v>15</v>
      </c>
      <c r="G395" s="33">
        <v>4.8092337287592201E-3</v>
      </c>
      <c r="H395" s="35">
        <v>0</v>
      </c>
      <c r="I395" s="33">
        <v>0</v>
      </c>
    </row>
    <row r="396" spans="1:9">
      <c r="A396" s="150">
        <v>21</v>
      </c>
      <c r="B396" s="150" t="s">
        <v>516</v>
      </c>
      <c r="C396" s="150" t="s">
        <v>637</v>
      </c>
      <c r="D396" s="35">
        <v>12</v>
      </c>
      <c r="E396" s="33">
        <v>3.7523452157598499E-3</v>
      </c>
      <c r="F396" s="35">
        <v>12</v>
      </c>
      <c r="G396" s="33">
        <v>3.8473869830073699E-3</v>
      </c>
      <c r="H396" s="35">
        <v>0</v>
      </c>
      <c r="I396" s="33">
        <v>0</v>
      </c>
    </row>
    <row r="397" spans="1:9">
      <c r="A397" s="150">
        <v>21</v>
      </c>
      <c r="B397" s="150" t="s">
        <v>516</v>
      </c>
      <c r="C397" s="150" t="s">
        <v>638</v>
      </c>
      <c r="D397" s="35">
        <v>40</v>
      </c>
      <c r="E397" s="33">
        <v>1.2507817385866199E-2</v>
      </c>
      <c r="F397" s="35">
        <v>40</v>
      </c>
      <c r="G397" s="33">
        <v>1.28246232766912E-2</v>
      </c>
      <c r="H397" s="35">
        <v>0</v>
      </c>
      <c r="I397" s="33">
        <v>0</v>
      </c>
    </row>
    <row r="398" spans="1:9">
      <c r="A398" s="150">
        <v>22</v>
      </c>
      <c r="B398" s="150" t="s">
        <v>435</v>
      </c>
      <c r="C398" s="150" t="s">
        <v>633</v>
      </c>
      <c r="D398" s="35">
        <v>756</v>
      </c>
      <c r="E398" s="33">
        <v>0.32984293193717301</v>
      </c>
      <c r="F398" s="35">
        <v>756</v>
      </c>
      <c r="G398" s="33">
        <v>0.30756712774613498</v>
      </c>
      <c r="H398" s="35">
        <v>0</v>
      </c>
      <c r="I398" s="33">
        <v>0</v>
      </c>
    </row>
    <row r="399" spans="1:9">
      <c r="A399" s="150">
        <v>22</v>
      </c>
      <c r="B399" s="150" t="s">
        <v>435</v>
      </c>
      <c r="C399" s="150" t="s">
        <v>637</v>
      </c>
      <c r="D399" s="35">
        <v>42</v>
      </c>
      <c r="E399" s="33">
        <v>1.8324607329842899E-2</v>
      </c>
      <c r="F399" s="35">
        <v>42</v>
      </c>
      <c r="G399" s="33">
        <v>1.7087062652563101E-2</v>
      </c>
      <c r="H399" s="35">
        <v>0</v>
      </c>
      <c r="I399" s="33">
        <v>0</v>
      </c>
    </row>
    <row r="400" spans="1:9">
      <c r="A400" s="150">
        <v>24</v>
      </c>
      <c r="B400" s="150" t="s">
        <v>426</v>
      </c>
      <c r="C400" s="150" t="s">
        <v>639</v>
      </c>
      <c r="D400" s="35">
        <v>32</v>
      </c>
      <c r="E400" s="33">
        <v>1.43112701252236E-2</v>
      </c>
      <c r="F400" s="35">
        <v>32</v>
      </c>
      <c r="G400" s="33">
        <v>1.41280353200883E-2</v>
      </c>
      <c r="H400" s="35">
        <v>0</v>
      </c>
      <c r="I400" s="33">
        <v>0</v>
      </c>
    </row>
    <row r="401" spans="1:9">
      <c r="A401" s="150">
        <v>24</v>
      </c>
      <c r="B401" s="150" t="s">
        <v>426</v>
      </c>
      <c r="C401" s="150" t="s">
        <v>637</v>
      </c>
      <c r="D401" s="35">
        <v>244</v>
      </c>
      <c r="E401" s="33">
        <v>0.10912343470483001</v>
      </c>
      <c r="F401" s="35">
        <v>244</v>
      </c>
      <c r="G401" s="33">
        <v>0.107726269315673</v>
      </c>
      <c r="H401" s="35">
        <v>0</v>
      </c>
      <c r="I401" s="33">
        <v>0</v>
      </c>
    </row>
    <row r="402" spans="1:9">
      <c r="A402" s="150">
        <v>25</v>
      </c>
      <c r="B402" s="150" t="s">
        <v>518</v>
      </c>
      <c r="C402" s="150" t="s">
        <v>635</v>
      </c>
      <c r="D402" s="35">
        <v>13</v>
      </c>
      <c r="E402" s="33">
        <v>2.31729055258467E-2</v>
      </c>
      <c r="F402" s="35">
        <v>13</v>
      </c>
      <c r="G402" s="33">
        <v>2.26086956521739E-2</v>
      </c>
      <c r="H402" s="35">
        <v>0</v>
      </c>
      <c r="I402" s="33">
        <v>0</v>
      </c>
    </row>
    <row r="403" spans="1:9">
      <c r="A403" s="150">
        <v>25</v>
      </c>
      <c r="B403" s="150" t="s">
        <v>518</v>
      </c>
      <c r="C403" s="150" t="s">
        <v>639</v>
      </c>
      <c r="D403" s="35">
        <v>13</v>
      </c>
      <c r="E403" s="33">
        <v>2.31729055258467E-2</v>
      </c>
      <c r="F403" s="35">
        <v>13</v>
      </c>
      <c r="G403" s="33">
        <v>2.26086956521739E-2</v>
      </c>
      <c r="H403" s="35">
        <v>0</v>
      </c>
      <c r="I403" s="33">
        <v>0</v>
      </c>
    </row>
    <row r="404" spans="1:9">
      <c r="A404" s="150">
        <v>25</v>
      </c>
      <c r="B404" s="150" t="s">
        <v>518</v>
      </c>
      <c r="C404" s="150" t="s">
        <v>636</v>
      </c>
      <c r="D404" s="35">
        <v>52</v>
      </c>
      <c r="E404" s="33">
        <v>9.26916221033868E-2</v>
      </c>
      <c r="F404" s="35">
        <v>52</v>
      </c>
      <c r="G404" s="33">
        <v>9.0434782608695696E-2</v>
      </c>
      <c r="H404" s="35">
        <v>0</v>
      </c>
      <c r="I404" s="33">
        <v>0</v>
      </c>
    </row>
    <row r="405" spans="1:9">
      <c r="A405" s="150">
        <v>25</v>
      </c>
      <c r="B405" s="150" t="s">
        <v>518</v>
      </c>
      <c r="C405" s="150" t="s">
        <v>641</v>
      </c>
      <c r="D405" s="35">
        <v>4</v>
      </c>
      <c r="E405" s="33">
        <v>7.1301247771836003E-3</v>
      </c>
      <c r="F405" s="35">
        <v>4</v>
      </c>
      <c r="G405" s="33">
        <v>6.9565217391304402E-3</v>
      </c>
      <c r="H405" s="35">
        <v>0</v>
      </c>
      <c r="I405" s="33">
        <v>0</v>
      </c>
    </row>
    <row r="406" spans="1:9">
      <c r="A406" s="150">
        <v>26</v>
      </c>
      <c r="B406" s="150" t="s">
        <v>465</v>
      </c>
      <c r="C406" s="150" t="s">
        <v>635</v>
      </c>
      <c r="D406" s="35">
        <v>21</v>
      </c>
      <c r="E406" s="33">
        <v>0.17499999999999999</v>
      </c>
      <c r="F406" s="35">
        <v>21</v>
      </c>
      <c r="G406" s="33">
        <v>0.17499999999999999</v>
      </c>
      <c r="H406" s="35">
        <v>0</v>
      </c>
      <c r="I406" s="33">
        <v>0</v>
      </c>
    </row>
    <row r="407" spans="1:9">
      <c r="A407" s="150">
        <v>26</v>
      </c>
      <c r="B407" s="150" t="s">
        <v>465</v>
      </c>
      <c r="C407" s="150" t="s">
        <v>633</v>
      </c>
      <c r="D407" s="35">
        <v>14</v>
      </c>
      <c r="E407" s="33">
        <v>0.116666666666667</v>
      </c>
      <c r="F407" s="35">
        <v>14</v>
      </c>
      <c r="G407" s="33">
        <v>0.116666666666667</v>
      </c>
      <c r="H407" s="35">
        <v>0</v>
      </c>
      <c r="I407" s="33">
        <v>0</v>
      </c>
    </row>
    <row r="408" spans="1:9">
      <c r="A408" s="150">
        <v>26</v>
      </c>
      <c r="B408" s="150" t="s">
        <v>465</v>
      </c>
      <c r="C408" s="150" t="s">
        <v>634</v>
      </c>
      <c r="D408" s="35">
        <v>30</v>
      </c>
      <c r="E408" s="33">
        <v>0.25</v>
      </c>
      <c r="F408" s="35">
        <v>30</v>
      </c>
      <c r="G408" s="33">
        <v>0.25</v>
      </c>
      <c r="H408" s="35">
        <v>0</v>
      </c>
      <c r="I408" s="33">
        <v>0</v>
      </c>
    </row>
    <row r="409" spans="1:9">
      <c r="A409" s="150">
        <v>26</v>
      </c>
      <c r="B409" s="150" t="s">
        <v>465</v>
      </c>
      <c r="C409" s="150" t="s">
        <v>637</v>
      </c>
      <c r="D409" s="35">
        <v>3</v>
      </c>
      <c r="E409" s="33">
        <v>2.5000000000000001E-2</v>
      </c>
      <c r="F409" s="35">
        <v>3</v>
      </c>
      <c r="G409" s="33">
        <v>2.5000000000000001E-2</v>
      </c>
      <c r="H409" s="35">
        <v>0</v>
      </c>
      <c r="I409" s="33">
        <v>0</v>
      </c>
    </row>
    <row r="410" spans="1:9">
      <c r="A410" s="150">
        <v>26</v>
      </c>
      <c r="B410" s="150" t="s">
        <v>465</v>
      </c>
      <c r="C410" s="150" t="s">
        <v>638</v>
      </c>
      <c r="D410" s="35">
        <v>2</v>
      </c>
      <c r="E410" s="33">
        <v>1.6666666666666701E-2</v>
      </c>
      <c r="F410" s="35">
        <v>2</v>
      </c>
      <c r="G410" s="33">
        <v>1.6666666666666701E-2</v>
      </c>
      <c r="H410" s="35">
        <v>0</v>
      </c>
      <c r="I410" s="33">
        <v>0</v>
      </c>
    </row>
    <row r="411" spans="1:9">
      <c r="A411" s="150">
        <v>27</v>
      </c>
      <c r="B411" s="150" t="s">
        <v>507</v>
      </c>
      <c r="C411" s="150" t="s">
        <v>635</v>
      </c>
      <c r="D411" s="35">
        <v>1</v>
      </c>
      <c r="E411" s="33">
        <v>0.04</v>
      </c>
      <c r="F411" s="35">
        <v>1</v>
      </c>
      <c r="G411" s="33">
        <v>0.04</v>
      </c>
      <c r="H411" s="35">
        <v>0</v>
      </c>
      <c r="I411" s="33">
        <v>0</v>
      </c>
    </row>
    <row r="412" spans="1:9">
      <c r="A412" s="150">
        <v>27</v>
      </c>
      <c r="B412" s="150" t="s">
        <v>507</v>
      </c>
      <c r="C412" s="150" t="s">
        <v>633</v>
      </c>
      <c r="D412" s="35">
        <v>3</v>
      </c>
      <c r="E412" s="33">
        <v>0.12</v>
      </c>
      <c r="F412" s="35">
        <v>3</v>
      </c>
      <c r="G412" s="33">
        <v>0.12</v>
      </c>
      <c r="H412" s="35">
        <v>0</v>
      </c>
      <c r="I412" s="33">
        <v>0</v>
      </c>
    </row>
    <row r="413" spans="1:9">
      <c r="A413" s="150">
        <v>27</v>
      </c>
      <c r="B413" s="150" t="s">
        <v>507</v>
      </c>
      <c r="C413" s="150" t="s">
        <v>636</v>
      </c>
      <c r="D413" s="35">
        <v>1</v>
      </c>
      <c r="E413" s="33">
        <v>0.04</v>
      </c>
      <c r="F413" s="35">
        <v>1</v>
      </c>
      <c r="G413" s="33">
        <v>0.04</v>
      </c>
      <c r="H413" s="35">
        <v>0</v>
      </c>
      <c r="I413" s="33">
        <v>0</v>
      </c>
    </row>
    <row r="414" spans="1:9">
      <c r="A414" s="150">
        <v>27</v>
      </c>
      <c r="B414" s="150" t="s">
        <v>507</v>
      </c>
      <c r="C414" s="150" t="s">
        <v>634</v>
      </c>
      <c r="D414" s="35">
        <v>20</v>
      </c>
      <c r="E414" s="33">
        <v>0.8</v>
      </c>
      <c r="F414" s="35">
        <v>20</v>
      </c>
      <c r="G414" s="33">
        <v>0.8</v>
      </c>
      <c r="H414" s="35">
        <v>0</v>
      </c>
      <c r="I414" s="33">
        <v>0</v>
      </c>
    </row>
    <row r="415" spans="1:9">
      <c r="A415" s="150">
        <v>28</v>
      </c>
      <c r="B415" s="150" t="s">
        <v>436</v>
      </c>
      <c r="C415" s="150" t="s">
        <v>633</v>
      </c>
      <c r="D415" s="35">
        <v>4</v>
      </c>
      <c r="E415" s="33">
        <v>5.8823529411764698E-2</v>
      </c>
      <c r="F415" s="35">
        <v>4</v>
      </c>
      <c r="G415" s="33">
        <v>5.5555555555555601E-2</v>
      </c>
      <c r="H415" s="35">
        <v>0</v>
      </c>
      <c r="I415" s="33">
        <v>0</v>
      </c>
    </row>
    <row r="416" spans="1:9">
      <c r="A416" s="150">
        <v>28</v>
      </c>
      <c r="B416" s="150" t="s">
        <v>436</v>
      </c>
      <c r="C416" s="150" t="s">
        <v>636</v>
      </c>
      <c r="D416" s="35">
        <v>2</v>
      </c>
      <c r="E416" s="33">
        <v>2.9411764705882401E-2</v>
      </c>
      <c r="F416" s="35">
        <v>2</v>
      </c>
      <c r="G416" s="33">
        <v>2.7777777777777801E-2</v>
      </c>
      <c r="H416" s="35">
        <v>0</v>
      </c>
      <c r="I416" s="33">
        <v>0</v>
      </c>
    </row>
    <row r="417" spans="1:9">
      <c r="A417" s="150">
        <v>28</v>
      </c>
      <c r="B417" s="150" t="s">
        <v>436</v>
      </c>
      <c r="C417" s="150" t="s">
        <v>641</v>
      </c>
      <c r="D417" s="35">
        <v>2</v>
      </c>
      <c r="E417" s="33">
        <v>2.9411764705882401E-2</v>
      </c>
      <c r="F417" s="35">
        <v>2</v>
      </c>
      <c r="G417" s="33">
        <v>2.7777777777777801E-2</v>
      </c>
      <c r="H417" s="35">
        <v>0</v>
      </c>
      <c r="I417" s="33">
        <v>0</v>
      </c>
    </row>
    <row r="418" spans="1:9">
      <c r="A418" s="150">
        <v>28</v>
      </c>
      <c r="B418" s="150" t="s">
        <v>436</v>
      </c>
      <c r="C418" s="150" t="s">
        <v>634</v>
      </c>
      <c r="D418" s="35">
        <v>7</v>
      </c>
      <c r="E418" s="33">
        <v>0.10294117647058799</v>
      </c>
      <c r="F418" s="35">
        <v>7</v>
      </c>
      <c r="G418" s="33">
        <v>9.7222222222222196E-2</v>
      </c>
      <c r="H418" s="35">
        <v>0</v>
      </c>
      <c r="I418" s="33">
        <v>0</v>
      </c>
    </row>
    <row r="419" spans="1:9">
      <c r="A419" s="150">
        <v>29</v>
      </c>
      <c r="B419" s="150" t="s">
        <v>509</v>
      </c>
      <c r="C419" s="150" t="s">
        <v>635</v>
      </c>
      <c r="D419" s="35">
        <v>14</v>
      </c>
      <c r="E419" s="33">
        <v>7.6086956521739094E-2</v>
      </c>
      <c r="F419" s="35">
        <v>14</v>
      </c>
      <c r="G419" s="33">
        <v>7.3298429319371694E-2</v>
      </c>
      <c r="H419" s="35">
        <v>0</v>
      </c>
      <c r="I419" s="33">
        <v>0</v>
      </c>
    </row>
    <row r="420" spans="1:9">
      <c r="A420" s="150">
        <v>3</v>
      </c>
      <c r="B420" s="150" t="s">
        <v>534</v>
      </c>
      <c r="C420" s="150" t="s">
        <v>637</v>
      </c>
      <c r="D420" s="35">
        <v>32</v>
      </c>
      <c r="E420" s="33">
        <v>2.15633423180593E-2</v>
      </c>
      <c r="F420" s="35">
        <v>32</v>
      </c>
      <c r="G420" s="33">
        <v>2.3970037453183501E-2</v>
      </c>
      <c r="H420" s="35">
        <v>0</v>
      </c>
      <c r="I420" s="33">
        <v>0</v>
      </c>
    </row>
    <row r="421" spans="1:9">
      <c r="A421" s="150">
        <v>30</v>
      </c>
      <c r="B421" s="150" t="s">
        <v>537</v>
      </c>
      <c r="C421" s="150" t="s">
        <v>640</v>
      </c>
      <c r="D421" s="35">
        <v>246</v>
      </c>
      <c r="E421" s="33">
        <v>4.4038668098818498E-2</v>
      </c>
      <c r="F421" s="35">
        <v>246</v>
      </c>
      <c r="G421" s="33">
        <v>4.3340380549682901E-2</v>
      </c>
      <c r="H421" s="35">
        <v>0</v>
      </c>
      <c r="I421" s="33">
        <v>0</v>
      </c>
    </row>
    <row r="422" spans="1:9">
      <c r="A422" s="150">
        <v>31</v>
      </c>
      <c r="B422" s="150" t="s">
        <v>491</v>
      </c>
      <c r="C422" s="150" t="s">
        <v>633</v>
      </c>
      <c r="D422" s="35">
        <v>1</v>
      </c>
      <c r="E422" s="33">
        <v>1</v>
      </c>
      <c r="F422" s="35">
        <v>1</v>
      </c>
      <c r="G422" s="33">
        <v>1</v>
      </c>
      <c r="H422" s="35">
        <v>0</v>
      </c>
      <c r="I422" s="33">
        <v>0</v>
      </c>
    </row>
    <row r="423" spans="1:9">
      <c r="A423" s="150">
        <v>32</v>
      </c>
      <c r="B423" s="150" t="s">
        <v>434</v>
      </c>
      <c r="C423" s="150" t="s">
        <v>635</v>
      </c>
      <c r="D423" s="35">
        <v>14</v>
      </c>
      <c r="E423" s="33">
        <v>9.6551724137931005E-2</v>
      </c>
      <c r="F423" s="35">
        <v>14</v>
      </c>
      <c r="G423" s="33">
        <v>9.5890410958904104E-2</v>
      </c>
      <c r="H423" s="35">
        <v>0</v>
      </c>
      <c r="I423" s="33">
        <v>0</v>
      </c>
    </row>
    <row r="424" spans="1:9">
      <c r="A424" s="150">
        <v>32</v>
      </c>
      <c r="B424" s="150" t="s">
        <v>434</v>
      </c>
      <c r="C424" s="150" t="s">
        <v>633</v>
      </c>
      <c r="D424" s="35">
        <v>25</v>
      </c>
      <c r="E424" s="33">
        <v>0.17241379310344801</v>
      </c>
      <c r="F424" s="35">
        <v>25</v>
      </c>
      <c r="G424" s="33">
        <v>0.17123287671232901</v>
      </c>
      <c r="H424" s="35">
        <v>0</v>
      </c>
      <c r="I424" s="33">
        <v>0</v>
      </c>
    </row>
    <row r="425" spans="1:9">
      <c r="A425" s="150">
        <v>32</v>
      </c>
      <c r="B425" s="150" t="s">
        <v>434</v>
      </c>
      <c r="C425" s="150" t="s">
        <v>639</v>
      </c>
      <c r="D425" s="35">
        <v>60</v>
      </c>
      <c r="E425" s="33">
        <v>0.41379310344827602</v>
      </c>
      <c r="F425" s="35">
        <v>60</v>
      </c>
      <c r="G425" s="33">
        <v>0.41095890410958902</v>
      </c>
      <c r="H425" s="35">
        <v>0</v>
      </c>
      <c r="I425" s="33">
        <v>0</v>
      </c>
    </row>
    <row r="426" spans="1:9">
      <c r="A426" s="150">
        <v>32</v>
      </c>
      <c r="B426" s="150" t="s">
        <v>434</v>
      </c>
      <c r="C426" s="150" t="s">
        <v>636</v>
      </c>
      <c r="D426" s="35">
        <v>2</v>
      </c>
      <c r="E426" s="33">
        <v>1.37931034482759E-2</v>
      </c>
      <c r="F426" s="35">
        <v>2</v>
      </c>
      <c r="G426" s="33">
        <v>1.3698630136986301E-2</v>
      </c>
      <c r="H426" s="35">
        <v>0</v>
      </c>
      <c r="I426" s="33">
        <v>0</v>
      </c>
    </row>
    <row r="427" spans="1:9">
      <c r="A427" s="150">
        <v>32</v>
      </c>
      <c r="B427" s="150" t="s">
        <v>434</v>
      </c>
      <c r="C427" s="150" t="s">
        <v>634</v>
      </c>
      <c r="D427" s="35">
        <v>40</v>
      </c>
      <c r="E427" s="33">
        <v>0.27586206896551702</v>
      </c>
      <c r="F427" s="35">
        <v>40</v>
      </c>
      <c r="G427" s="33">
        <v>0.27397260273972601</v>
      </c>
      <c r="H427" s="35">
        <v>0</v>
      </c>
      <c r="I427" s="33">
        <v>0</v>
      </c>
    </row>
    <row r="428" spans="1:9">
      <c r="A428" s="150">
        <v>32</v>
      </c>
      <c r="B428" s="150" t="s">
        <v>434</v>
      </c>
      <c r="C428" s="150" t="s">
        <v>637</v>
      </c>
      <c r="D428" s="35">
        <v>1</v>
      </c>
      <c r="E428" s="33">
        <v>6.8965517241379301E-3</v>
      </c>
      <c r="F428" s="35">
        <v>1</v>
      </c>
      <c r="G428" s="33">
        <v>6.8493150684931503E-3</v>
      </c>
      <c r="H428" s="35">
        <v>0</v>
      </c>
      <c r="I428" s="33">
        <v>0</v>
      </c>
    </row>
    <row r="429" spans="1:9">
      <c r="A429" s="150">
        <v>33</v>
      </c>
      <c r="B429" s="150" t="s">
        <v>437</v>
      </c>
      <c r="C429" s="150" t="s">
        <v>641</v>
      </c>
      <c r="D429" s="35">
        <v>6</v>
      </c>
      <c r="E429" s="33">
        <v>8.2079343365253094E-3</v>
      </c>
      <c r="F429" s="35">
        <v>6</v>
      </c>
      <c r="G429" s="33">
        <v>8.2417582417582402E-3</v>
      </c>
      <c r="H429" s="35">
        <v>0</v>
      </c>
      <c r="I429" s="33">
        <v>0</v>
      </c>
    </row>
    <row r="430" spans="1:9">
      <c r="A430" s="150">
        <v>33</v>
      </c>
      <c r="B430" s="150" t="s">
        <v>437</v>
      </c>
      <c r="C430" s="150" t="s">
        <v>634</v>
      </c>
      <c r="D430" s="35">
        <v>25</v>
      </c>
      <c r="E430" s="33">
        <v>3.4199726402188803E-2</v>
      </c>
      <c r="F430" s="35">
        <v>25</v>
      </c>
      <c r="G430" s="33">
        <v>3.4340659340659302E-2</v>
      </c>
      <c r="H430" s="35">
        <v>0</v>
      </c>
      <c r="I430" s="33">
        <v>0</v>
      </c>
    </row>
    <row r="431" spans="1:9">
      <c r="A431" s="150">
        <v>33</v>
      </c>
      <c r="B431" s="150" t="s">
        <v>437</v>
      </c>
      <c r="C431" s="150" t="s">
        <v>638</v>
      </c>
      <c r="D431" s="35">
        <v>6</v>
      </c>
      <c r="E431" s="33">
        <v>8.2079343365253094E-3</v>
      </c>
      <c r="F431" s="35">
        <v>6</v>
      </c>
      <c r="G431" s="33">
        <v>8.2417582417582402E-3</v>
      </c>
      <c r="H431" s="35">
        <v>0</v>
      </c>
      <c r="I431" s="33">
        <v>0</v>
      </c>
    </row>
    <row r="432" spans="1:9">
      <c r="A432" s="150">
        <v>34</v>
      </c>
      <c r="B432" s="150" t="s">
        <v>438</v>
      </c>
      <c r="C432" s="150" t="s">
        <v>635</v>
      </c>
      <c r="D432" s="35">
        <v>1</v>
      </c>
      <c r="E432" s="33">
        <v>0.25</v>
      </c>
      <c r="F432" s="35">
        <v>1</v>
      </c>
      <c r="G432" s="33">
        <v>0.25</v>
      </c>
      <c r="H432" s="35">
        <v>0</v>
      </c>
      <c r="I432" s="33">
        <v>0</v>
      </c>
    </row>
    <row r="433" spans="1:9">
      <c r="A433" s="150">
        <v>34</v>
      </c>
      <c r="B433" s="150" t="s">
        <v>438</v>
      </c>
      <c r="C433" s="150" t="s">
        <v>633</v>
      </c>
      <c r="D433" s="35">
        <v>1</v>
      </c>
      <c r="E433" s="33">
        <v>0.25</v>
      </c>
      <c r="F433" s="35">
        <v>1</v>
      </c>
      <c r="G433" s="33">
        <v>0.25</v>
      </c>
      <c r="H433" s="35">
        <v>0</v>
      </c>
      <c r="I433" s="33">
        <v>0</v>
      </c>
    </row>
    <row r="434" spans="1:9">
      <c r="A434" s="150">
        <v>34</v>
      </c>
      <c r="B434" s="150" t="s">
        <v>438</v>
      </c>
      <c r="C434" s="150" t="s">
        <v>637</v>
      </c>
      <c r="D434" s="35">
        <v>2</v>
      </c>
      <c r="E434" s="33">
        <v>0.5</v>
      </c>
      <c r="F434" s="35">
        <v>2</v>
      </c>
      <c r="G434" s="33">
        <v>0.5</v>
      </c>
      <c r="H434" s="35">
        <v>0</v>
      </c>
      <c r="I434" s="33">
        <v>0</v>
      </c>
    </row>
    <row r="435" spans="1:9">
      <c r="A435" s="150">
        <v>36</v>
      </c>
      <c r="B435" s="150" t="s">
        <v>442</v>
      </c>
      <c r="C435" s="150" t="s">
        <v>638</v>
      </c>
      <c r="D435" s="35">
        <v>37</v>
      </c>
      <c r="E435" s="33">
        <v>5.5806938159879298E-2</v>
      </c>
      <c r="F435" s="35">
        <v>37</v>
      </c>
      <c r="G435" s="33">
        <v>5.6316590563165903E-2</v>
      </c>
      <c r="H435" s="35">
        <v>0</v>
      </c>
      <c r="I435" s="33">
        <v>0</v>
      </c>
    </row>
    <row r="436" spans="1:9">
      <c r="A436" s="150">
        <v>38</v>
      </c>
      <c r="B436" s="150" t="s">
        <v>476</v>
      </c>
      <c r="C436" s="150" t="s">
        <v>633</v>
      </c>
      <c r="D436" s="35">
        <v>1</v>
      </c>
      <c r="E436" s="33">
        <v>6.8027210884353704E-3</v>
      </c>
      <c r="F436" s="35">
        <v>1</v>
      </c>
      <c r="G436" s="33">
        <v>6.8027210884353704E-3</v>
      </c>
      <c r="H436" s="35">
        <v>0</v>
      </c>
      <c r="I436" s="33">
        <v>0</v>
      </c>
    </row>
    <row r="437" spans="1:9">
      <c r="A437" s="150">
        <v>38</v>
      </c>
      <c r="B437" s="150" t="s">
        <v>476</v>
      </c>
      <c r="C437" s="150" t="s">
        <v>636</v>
      </c>
      <c r="D437" s="35">
        <v>2</v>
      </c>
      <c r="E437" s="33">
        <v>1.3605442176870699E-2</v>
      </c>
      <c r="F437" s="35">
        <v>2</v>
      </c>
      <c r="G437" s="33">
        <v>1.3605442176870699E-2</v>
      </c>
      <c r="H437" s="35">
        <v>0</v>
      </c>
      <c r="I437" s="33">
        <v>0</v>
      </c>
    </row>
    <row r="438" spans="1:9">
      <c r="A438" s="150">
        <v>4</v>
      </c>
      <c r="B438" s="150" t="s">
        <v>463</v>
      </c>
      <c r="C438" s="150" t="s">
        <v>636</v>
      </c>
      <c r="D438" s="35">
        <v>5</v>
      </c>
      <c r="E438" s="33">
        <v>8.7719298245614002E-2</v>
      </c>
      <c r="F438" s="35">
        <v>5</v>
      </c>
      <c r="G438" s="33">
        <v>8.1967213114754106E-2</v>
      </c>
      <c r="H438" s="35">
        <v>0</v>
      </c>
      <c r="I438" s="33">
        <v>0</v>
      </c>
    </row>
    <row r="439" spans="1:9">
      <c r="A439" s="150">
        <v>4</v>
      </c>
      <c r="B439" s="150" t="s">
        <v>463</v>
      </c>
      <c r="C439" s="150" t="s">
        <v>634</v>
      </c>
      <c r="D439" s="35">
        <v>3</v>
      </c>
      <c r="E439" s="33">
        <v>5.2631578947368397E-2</v>
      </c>
      <c r="F439" s="35">
        <v>3</v>
      </c>
      <c r="G439" s="33">
        <v>4.91803278688525E-2</v>
      </c>
      <c r="H439" s="35">
        <v>0</v>
      </c>
      <c r="I439" s="33">
        <v>0</v>
      </c>
    </row>
    <row r="440" spans="1:9">
      <c r="A440" s="150">
        <v>40</v>
      </c>
      <c r="B440" s="150" t="s">
        <v>443</v>
      </c>
      <c r="C440" s="150" t="s">
        <v>635</v>
      </c>
      <c r="D440" s="35">
        <v>1</v>
      </c>
      <c r="E440" s="33">
        <v>4.739336492891E-3</v>
      </c>
      <c r="F440" s="35">
        <v>1</v>
      </c>
      <c r="G440" s="33">
        <v>4.6948356807511703E-3</v>
      </c>
      <c r="H440" s="35">
        <v>0</v>
      </c>
      <c r="I440" s="33">
        <v>0</v>
      </c>
    </row>
    <row r="441" spans="1:9">
      <c r="A441" s="150">
        <v>40</v>
      </c>
      <c r="B441" s="150" t="s">
        <v>443</v>
      </c>
      <c r="C441" s="150" t="s">
        <v>633</v>
      </c>
      <c r="D441" s="35">
        <v>6</v>
      </c>
      <c r="E441" s="33">
        <v>2.8436018957346001E-2</v>
      </c>
      <c r="F441" s="35">
        <v>6</v>
      </c>
      <c r="G441" s="33">
        <v>2.8169014084507001E-2</v>
      </c>
      <c r="H441" s="35">
        <v>0</v>
      </c>
      <c r="I441" s="33">
        <v>0</v>
      </c>
    </row>
    <row r="442" spans="1:9">
      <c r="A442" s="150">
        <v>40</v>
      </c>
      <c r="B442" s="150" t="s">
        <v>443</v>
      </c>
      <c r="C442" s="150" t="s">
        <v>637</v>
      </c>
      <c r="D442" s="35">
        <v>2</v>
      </c>
      <c r="E442" s="33">
        <v>9.4786729857819895E-3</v>
      </c>
      <c r="F442" s="35">
        <v>2</v>
      </c>
      <c r="G442" s="33">
        <v>9.3896713615023494E-3</v>
      </c>
      <c r="H442" s="35">
        <v>0</v>
      </c>
      <c r="I442" s="33">
        <v>0</v>
      </c>
    </row>
    <row r="443" spans="1:9">
      <c r="A443" s="150">
        <v>41</v>
      </c>
      <c r="B443" s="150" t="s">
        <v>487</v>
      </c>
      <c r="C443" s="150" t="s">
        <v>635</v>
      </c>
      <c r="D443" s="35">
        <v>1</v>
      </c>
      <c r="E443" s="33">
        <v>1.1494252873563199E-2</v>
      </c>
      <c r="F443" s="35">
        <v>1</v>
      </c>
      <c r="G443" s="33">
        <v>1.16279069767442E-2</v>
      </c>
      <c r="H443" s="35">
        <v>0</v>
      </c>
      <c r="I443" s="33">
        <v>0</v>
      </c>
    </row>
    <row r="444" spans="1:9">
      <c r="A444" s="150">
        <v>41</v>
      </c>
      <c r="B444" s="150" t="s">
        <v>487</v>
      </c>
      <c r="C444" s="150" t="s">
        <v>633</v>
      </c>
      <c r="D444" s="35">
        <v>40</v>
      </c>
      <c r="E444" s="33">
        <v>0.45977011494252901</v>
      </c>
      <c r="F444" s="35">
        <v>40</v>
      </c>
      <c r="G444" s="33">
        <v>0.46511627906976699</v>
      </c>
      <c r="H444" s="35">
        <v>0</v>
      </c>
      <c r="I444" s="33">
        <v>0</v>
      </c>
    </row>
    <row r="445" spans="1:9">
      <c r="A445" s="150">
        <v>41</v>
      </c>
      <c r="B445" s="150" t="s">
        <v>487</v>
      </c>
      <c r="C445" s="150" t="s">
        <v>634</v>
      </c>
      <c r="D445" s="35">
        <v>4</v>
      </c>
      <c r="E445" s="33">
        <v>4.5977011494252901E-2</v>
      </c>
      <c r="F445" s="35">
        <v>4</v>
      </c>
      <c r="G445" s="33">
        <v>4.6511627906976702E-2</v>
      </c>
      <c r="H445" s="35">
        <v>0</v>
      </c>
      <c r="I445" s="33">
        <v>0</v>
      </c>
    </row>
    <row r="446" spans="1:9">
      <c r="A446" s="150">
        <v>41</v>
      </c>
      <c r="B446" s="150" t="s">
        <v>487</v>
      </c>
      <c r="C446" s="150" t="s">
        <v>637</v>
      </c>
      <c r="D446" s="35">
        <v>5</v>
      </c>
      <c r="E446" s="33">
        <v>5.7471264367816098E-2</v>
      </c>
      <c r="F446" s="35">
        <v>5</v>
      </c>
      <c r="G446" s="33">
        <v>5.8139534883720902E-2</v>
      </c>
      <c r="H446" s="35">
        <v>0</v>
      </c>
      <c r="I446" s="33">
        <v>0</v>
      </c>
    </row>
    <row r="447" spans="1:9">
      <c r="A447" s="150">
        <v>42</v>
      </c>
      <c r="B447" s="150" t="s">
        <v>470</v>
      </c>
      <c r="C447" s="150" t="s">
        <v>633</v>
      </c>
      <c r="D447" s="35">
        <v>37</v>
      </c>
      <c r="E447" s="33">
        <v>0.10027100271002699</v>
      </c>
      <c r="F447" s="35">
        <v>37</v>
      </c>
      <c r="G447" s="33">
        <v>0.11144578313252999</v>
      </c>
      <c r="H447" s="35">
        <v>0</v>
      </c>
      <c r="I447" s="33">
        <v>0</v>
      </c>
    </row>
    <row r="448" spans="1:9">
      <c r="A448" s="150">
        <v>42</v>
      </c>
      <c r="B448" s="150" t="s">
        <v>470</v>
      </c>
      <c r="C448" s="150" t="s">
        <v>639</v>
      </c>
      <c r="D448" s="35">
        <v>15</v>
      </c>
      <c r="E448" s="33">
        <v>4.0650406504064998E-2</v>
      </c>
      <c r="F448" s="35">
        <v>15</v>
      </c>
      <c r="G448" s="33">
        <v>4.51807228915663E-2</v>
      </c>
      <c r="H448" s="35">
        <v>0</v>
      </c>
      <c r="I448" s="33">
        <v>0</v>
      </c>
    </row>
    <row r="449" spans="1:9">
      <c r="A449" s="150">
        <v>42</v>
      </c>
      <c r="B449" s="150" t="s">
        <v>470</v>
      </c>
      <c r="C449" s="150" t="s">
        <v>636</v>
      </c>
      <c r="D449" s="35">
        <v>1</v>
      </c>
      <c r="E449" s="33">
        <v>2.7100271002710001E-3</v>
      </c>
      <c r="F449" s="35">
        <v>1</v>
      </c>
      <c r="G449" s="33">
        <v>3.0120481927710802E-3</v>
      </c>
      <c r="H449" s="35">
        <v>0</v>
      </c>
      <c r="I449" s="33">
        <v>0</v>
      </c>
    </row>
    <row r="450" spans="1:9">
      <c r="A450" s="150">
        <v>42</v>
      </c>
      <c r="B450" s="150" t="s">
        <v>470</v>
      </c>
      <c r="C450" s="150" t="s">
        <v>637</v>
      </c>
      <c r="D450" s="35">
        <v>10</v>
      </c>
      <c r="E450" s="33">
        <v>2.7100271002710001E-2</v>
      </c>
      <c r="F450" s="35">
        <v>10</v>
      </c>
      <c r="G450" s="33">
        <v>3.0120481927710802E-2</v>
      </c>
      <c r="H450" s="35">
        <v>0</v>
      </c>
      <c r="I450" s="33">
        <v>0</v>
      </c>
    </row>
    <row r="451" spans="1:9">
      <c r="A451" s="150">
        <v>43</v>
      </c>
      <c r="B451" s="150" t="s">
        <v>529</v>
      </c>
      <c r="C451" s="150" t="s">
        <v>636</v>
      </c>
      <c r="D451" s="35">
        <v>40</v>
      </c>
      <c r="E451" s="33">
        <v>1.37174211248285E-2</v>
      </c>
      <c r="F451" s="35">
        <v>40</v>
      </c>
      <c r="G451" s="33">
        <v>1.6494845360824701E-2</v>
      </c>
      <c r="H451" s="35">
        <v>0</v>
      </c>
      <c r="I451" s="33">
        <v>0</v>
      </c>
    </row>
    <row r="452" spans="1:9">
      <c r="A452" s="150">
        <v>43</v>
      </c>
      <c r="B452" s="150" t="s">
        <v>529</v>
      </c>
      <c r="C452" s="150" t="s">
        <v>641</v>
      </c>
      <c r="D452" s="35">
        <v>26</v>
      </c>
      <c r="E452" s="33">
        <v>8.9163237311385493E-3</v>
      </c>
      <c r="F452" s="35">
        <v>26</v>
      </c>
      <c r="G452" s="33">
        <v>1.07216494845361E-2</v>
      </c>
      <c r="H452" s="35">
        <v>0</v>
      </c>
      <c r="I452" s="33">
        <v>0</v>
      </c>
    </row>
    <row r="453" spans="1:9">
      <c r="A453" s="150">
        <v>43</v>
      </c>
      <c r="B453" s="150" t="s">
        <v>529</v>
      </c>
      <c r="C453" s="150" t="s">
        <v>637</v>
      </c>
      <c r="D453" s="35">
        <v>123</v>
      </c>
      <c r="E453" s="33">
        <v>4.2181069958847697E-2</v>
      </c>
      <c r="F453" s="35">
        <v>123</v>
      </c>
      <c r="G453" s="33">
        <v>5.0721649484536099E-2</v>
      </c>
      <c r="H453" s="35">
        <v>0</v>
      </c>
      <c r="I453" s="33">
        <v>0</v>
      </c>
    </row>
    <row r="454" spans="1:9">
      <c r="A454" s="150">
        <v>44</v>
      </c>
      <c r="B454" s="150" t="s">
        <v>530</v>
      </c>
      <c r="C454" s="150" t="s">
        <v>637</v>
      </c>
      <c r="D454" s="35">
        <v>23</v>
      </c>
      <c r="E454" s="33">
        <v>5.6748087836170696E-3</v>
      </c>
      <c r="F454" s="35">
        <v>23</v>
      </c>
      <c r="G454" s="33">
        <v>5.7571964956195203E-3</v>
      </c>
      <c r="H454" s="35">
        <v>0</v>
      </c>
      <c r="I454" s="33">
        <v>0</v>
      </c>
    </row>
    <row r="455" spans="1:9">
      <c r="A455" s="150">
        <v>44</v>
      </c>
      <c r="B455" s="150" t="s">
        <v>530</v>
      </c>
      <c r="C455" s="150" t="s">
        <v>638</v>
      </c>
      <c r="D455" s="35">
        <v>143</v>
      </c>
      <c r="E455" s="33">
        <v>3.5282506785097499E-2</v>
      </c>
      <c r="F455" s="35">
        <v>143</v>
      </c>
      <c r="G455" s="33">
        <v>3.5794743429286603E-2</v>
      </c>
      <c r="H455" s="35">
        <v>0</v>
      </c>
      <c r="I455" s="33">
        <v>0</v>
      </c>
    </row>
    <row r="456" spans="1:9">
      <c r="A456" s="150">
        <v>45</v>
      </c>
      <c r="B456" s="150" t="s">
        <v>517</v>
      </c>
      <c r="C456" s="150" t="s">
        <v>634</v>
      </c>
      <c r="D456" s="35">
        <v>32</v>
      </c>
      <c r="E456" s="33">
        <v>6.25E-2</v>
      </c>
      <c r="F456" s="35">
        <v>32</v>
      </c>
      <c r="G456" s="33">
        <v>6.4516129032258104E-2</v>
      </c>
      <c r="H456" s="35">
        <v>0</v>
      </c>
      <c r="I456" s="33">
        <v>0</v>
      </c>
    </row>
    <row r="457" spans="1:9">
      <c r="A457" s="150">
        <v>45</v>
      </c>
      <c r="B457" s="150" t="s">
        <v>517</v>
      </c>
      <c r="C457" s="150" t="s">
        <v>638</v>
      </c>
      <c r="D457" s="35">
        <v>9</v>
      </c>
      <c r="E457" s="33">
        <v>1.7578125E-2</v>
      </c>
      <c r="F457" s="35">
        <v>9</v>
      </c>
      <c r="G457" s="33">
        <v>1.8145161290322599E-2</v>
      </c>
      <c r="H457" s="35">
        <v>0</v>
      </c>
      <c r="I457" s="33">
        <v>0</v>
      </c>
    </row>
    <row r="458" spans="1:9">
      <c r="A458" s="150">
        <v>46</v>
      </c>
      <c r="B458" s="150" t="s">
        <v>483</v>
      </c>
      <c r="C458" s="150" t="s">
        <v>641</v>
      </c>
      <c r="D458" s="35">
        <v>10</v>
      </c>
      <c r="E458" s="33">
        <v>3.7764350453172199E-3</v>
      </c>
      <c r="F458" s="35">
        <v>10</v>
      </c>
      <c r="G458" s="33">
        <v>3.9016777214202101E-3</v>
      </c>
      <c r="H458" s="35">
        <v>0</v>
      </c>
      <c r="I458" s="33">
        <v>0</v>
      </c>
    </row>
    <row r="459" spans="1:9">
      <c r="A459" s="150">
        <v>46</v>
      </c>
      <c r="B459" s="150" t="s">
        <v>483</v>
      </c>
      <c r="C459" s="150" t="s">
        <v>637</v>
      </c>
      <c r="D459" s="35">
        <v>503</v>
      </c>
      <c r="E459" s="33">
        <v>0.18995468277945601</v>
      </c>
      <c r="F459" s="35">
        <v>503</v>
      </c>
      <c r="G459" s="33">
        <v>0.196254389387437</v>
      </c>
      <c r="H459" s="35">
        <v>0</v>
      </c>
      <c r="I459" s="33">
        <v>0</v>
      </c>
    </row>
    <row r="460" spans="1:9">
      <c r="A460" s="150">
        <v>48</v>
      </c>
      <c r="B460" s="150" t="s">
        <v>424</v>
      </c>
      <c r="C460" s="150" t="s">
        <v>639</v>
      </c>
      <c r="D460" s="35">
        <v>36</v>
      </c>
      <c r="E460" s="33">
        <v>1.99004975124378E-2</v>
      </c>
      <c r="F460" s="35">
        <v>36</v>
      </c>
      <c r="G460" s="33">
        <v>1.9823788546255501E-2</v>
      </c>
      <c r="H460" s="35">
        <v>0</v>
      </c>
      <c r="I460" s="33">
        <v>0</v>
      </c>
    </row>
    <row r="461" spans="1:9">
      <c r="A461" s="150">
        <v>48</v>
      </c>
      <c r="B461" s="150" t="s">
        <v>424</v>
      </c>
      <c r="C461" s="150" t="s">
        <v>641</v>
      </c>
      <c r="D461" s="35">
        <v>11</v>
      </c>
      <c r="E461" s="33">
        <v>6.0807075732448902E-3</v>
      </c>
      <c r="F461" s="35">
        <v>11</v>
      </c>
      <c r="G461" s="33">
        <v>6.0572687224669597E-3</v>
      </c>
      <c r="H461" s="35">
        <v>0</v>
      </c>
      <c r="I461" s="33">
        <v>0</v>
      </c>
    </row>
    <row r="462" spans="1:9">
      <c r="A462" s="150">
        <v>49</v>
      </c>
      <c r="B462" s="150" t="s">
        <v>444</v>
      </c>
      <c r="C462" s="150" t="s">
        <v>639</v>
      </c>
      <c r="D462" s="35">
        <v>6</v>
      </c>
      <c r="E462" s="33">
        <v>0.11111111111111099</v>
      </c>
      <c r="F462" s="35">
        <v>6</v>
      </c>
      <c r="G462" s="33">
        <v>0.125</v>
      </c>
      <c r="H462" s="35">
        <v>0</v>
      </c>
      <c r="I462" s="33">
        <v>0</v>
      </c>
    </row>
    <row r="463" spans="1:9">
      <c r="A463" s="150">
        <v>49</v>
      </c>
      <c r="B463" s="150" t="s">
        <v>444</v>
      </c>
      <c r="C463" s="150" t="s">
        <v>641</v>
      </c>
      <c r="D463" s="35">
        <v>7</v>
      </c>
      <c r="E463" s="33">
        <v>0.12962962962963001</v>
      </c>
      <c r="F463" s="35">
        <v>7</v>
      </c>
      <c r="G463" s="33">
        <v>0.14583333333333301</v>
      </c>
      <c r="H463" s="35">
        <v>0</v>
      </c>
      <c r="I463" s="33">
        <v>0</v>
      </c>
    </row>
    <row r="464" spans="1:9">
      <c r="A464" s="150">
        <v>49</v>
      </c>
      <c r="B464" s="150" t="s">
        <v>444</v>
      </c>
      <c r="C464" s="150" t="s">
        <v>634</v>
      </c>
      <c r="D464" s="35">
        <v>3</v>
      </c>
      <c r="E464" s="33">
        <v>5.5555555555555601E-2</v>
      </c>
      <c r="F464" s="35">
        <v>3</v>
      </c>
      <c r="G464" s="33">
        <v>6.25E-2</v>
      </c>
      <c r="H464" s="35">
        <v>0</v>
      </c>
      <c r="I464" s="33">
        <v>0</v>
      </c>
    </row>
    <row r="465" spans="1:9">
      <c r="A465" s="150">
        <v>50</v>
      </c>
      <c r="B465" s="150" t="s">
        <v>538</v>
      </c>
      <c r="C465" s="150" t="s">
        <v>641</v>
      </c>
      <c r="D465" s="35">
        <v>2</v>
      </c>
      <c r="E465" s="33">
        <v>2.4609326934908299E-4</v>
      </c>
      <c r="F465" s="35">
        <v>2</v>
      </c>
      <c r="G465" s="33">
        <v>2.5068939583855601E-4</v>
      </c>
      <c r="H465" s="35">
        <v>0</v>
      </c>
      <c r="I465" s="33">
        <v>0</v>
      </c>
    </row>
    <row r="466" spans="1:9">
      <c r="A466" s="150">
        <v>51</v>
      </c>
      <c r="B466" s="150" t="s">
        <v>486</v>
      </c>
      <c r="C466" s="150" t="s">
        <v>635</v>
      </c>
      <c r="D466" s="35">
        <v>6</v>
      </c>
      <c r="E466" s="33">
        <v>5.3908355795148303E-3</v>
      </c>
      <c r="F466" s="35">
        <v>6</v>
      </c>
      <c r="G466" s="33">
        <v>5.2724077328646698E-3</v>
      </c>
      <c r="H466" s="35">
        <v>0</v>
      </c>
      <c r="I466" s="33">
        <v>0</v>
      </c>
    </row>
    <row r="467" spans="1:9">
      <c r="A467" s="150">
        <v>52</v>
      </c>
      <c r="B467" s="150" t="s">
        <v>494</v>
      </c>
      <c r="C467" s="150" t="s">
        <v>635</v>
      </c>
      <c r="D467" s="35">
        <v>7</v>
      </c>
      <c r="E467" s="33">
        <v>7.4468085106383003E-2</v>
      </c>
      <c r="F467" s="35">
        <v>7</v>
      </c>
      <c r="G467" s="33">
        <v>7.4468085106383003E-2</v>
      </c>
      <c r="H467" s="35">
        <v>0</v>
      </c>
      <c r="I467" s="33">
        <v>0</v>
      </c>
    </row>
    <row r="468" spans="1:9">
      <c r="A468" s="150">
        <v>52</v>
      </c>
      <c r="B468" s="150" t="s">
        <v>494</v>
      </c>
      <c r="C468" s="150" t="s">
        <v>633</v>
      </c>
      <c r="D468" s="35">
        <v>37</v>
      </c>
      <c r="E468" s="33">
        <v>0.39361702127659598</v>
      </c>
      <c r="F468" s="35">
        <v>37</v>
      </c>
      <c r="G468" s="33">
        <v>0.39361702127659598</v>
      </c>
      <c r="H468" s="35">
        <v>0</v>
      </c>
      <c r="I468" s="33">
        <v>0</v>
      </c>
    </row>
    <row r="469" spans="1:9">
      <c r="A469" s="150">
        <v>52</v>
      </c>
      <c r="B469" s="150" t="s">
        <v>494</v>
      </c>
      <c r="C469" s="150" t="s">
        <v>636</v>
      </c>
      <c r="D469" s="35">
        <v>29</v>
      </c>
      <c r="E469" s="33">
        <v>0.30851063829787201</v>
      </c>
      <c r="F469" s="35">
        <v>29</v>
      </c>
      <c r="G469" s="33">
        <v>0.30851063829787201</v>
      </c>
      <c r="H469" s="35">
        <v>0</v>
      </c>
      <c r="I469" s="33">
        <v>0</v>
      </c>
    </row>
    <row r="470" spans="1:9">
      <c r="A470" s="150">
        <v>52</v>
      </c>
      <c r="B470" s="150" t="s">
        <v>494</v>
      </c>
      <c r="C470" s="150" t="s">
        <v>634</v>
      </c>
      <c r="D470" s="35">
        <v>19</v>
      </c>
      <c r="E470" s="33">
        <v>0.20212765957446799</v>
      </c>
      <c r="F470" s="35">
        <v>19</v>
      </c>
      <c r="G470" s="33">
        <v>0.20212765957446799</v>
      </c>
      <c r="H470" s="35">
        <v>0</v>
      </c>
      <c r="I470" s="33">
        <v>0</v>
      </c>
    </row>
    <row r="471" spans="1:9">
      <c r="A471" s="150">
        <v>52</v>
      </c>
      <c r="B471" s="150" t="s">
        <v>494</v>
      </c>
      <c r="C471" s="150" t="s">
        <v>637</v>
      </c>
      <c r="D471" s="35">
        <v>1</v>
      </c>
      <c r="E471" s="33">
        <v>1.0638297872340399E-2</v>
      </c>
      <c r="F471" s="35">
        <v>1</v>
      </c>
      <c r="G471" s="33">
        <v>1.0638297872340399E-2</v>
      </c>
      <c r="H471" s="35">
        <v>0</v>
      </c>
      <c r="I471" s="33">
        <v>0</v>
      </c>
    </row>
    <row r="472" spans="1:9">
      <c r="A472" s="150">
        <v>52</v>
      </c>
      <c r="B472" s="150" t="s">
        <v>494</v>
      </c>
      <c r="C472" s="150" t="s">
        <v>638</v>
      </c>
      <c r="D472" s="35">
        <v>1</v>
      </c>
      <c r="E472" s="33">
        <v>1.0638297872340399E-2</v>
      </c>
      <c r="F472" s="35">
        <v>1</v>
      </c>
      <c r="G472" s="33">
        <v>1.0638297872340399E-2</v>
      </c>
      <c r="H472" s="35">
        <v>0</v>
      </c>
      <c r="I472" s="33">
        <v>0</v>
      </c>
    </row>
    <row r="473" spans="1:9">
      <c r="A473" s="150">
        <v>54</v>
      </c>
      <c r="B473" s="150" t="s">
        <v>440</v>
      </c>
      <c r="C473" s="150" t="s">
        <v>635</v>
      </c>
      <c r="D473" s="35">
        <v>22</v>
      </c>
      <c r="E473" s="33">
        <v>0.14285714285714299</v>
      </c>
      <c r="F473" s="35">
        <v>22</v>
      </c>
      <c r="G473" s="33">
        <v>0.14012738853503201</v>
      </c>
      <c r="H473" s="35">
        <v>0</v>
      </c>
      <c r="I473" s="33">
        <v>0</v>
      </c>
    </row>
    <row r="474" spans="1:9">
      <c r="A474" s="150">
        <v>54</v>
      </c>
      <c r="B474" s="150" t="s">
        <v>440</v>
      </c>
      <c r="C474" s="150" t="s">
        <v>639</v>
      </c>
      <c r="D474" s="35">
        <v>3</v>
      </c>
      <c r="E474" s="33">
        <v>1.9480519480519501E-2</v>
      </c>
      <c r="F474" s="35">
        <v>3</v>
      </c>
      <c r="G474" s="33">
        <v>1.9108280254777101E-2</v>
      </c>
      <c r="H474" s="35">
        <v>0</v>
      </c>
      <c r="I474" s="33">
        <v>0</v>
      </c>
    </row>
    <row r="475" spans="1:9">
      <c r="A475" s="150">
        <v>54</v>
      </c>
      <c r="B475" s="150" t="s">
        <v>440</v>
      </c>
      <c r="C475" s="150" t="s">
        <v>636</v>
      </c>
      <c r="D475" s="35">
        <v>9</v>
      </c>
      <c r="E475" s="33">
        <v>5.8441558441558399E-2</v>
      </c>
      <c r="F475" s="35">
        <v>9</v>
      </c>
      <c r="G475" s="33">
        <v>5.7324840764331197E-2</v>
      </c>
      <c r="H475" s="35">
        <v>0</v>
      </c>
      <c r="I475" s="33">
        <v>0</v>
      </c>
    </row>
    <row r="476" spans="1:9">
      <c r="A476" s="150">
        <v>54</v>
      </c>
      <c r="B476" s="150" t="s">
        <v>440</v>
      </c>
      <c r="C476" s="150" t="s">
        <v>634</v>
      </c>
      <c r="D476" s="35">
        <v>23</v>
      </c>
      <c r="E476" s="33">
        <v>0.14935064935064901</v>
      </c>
      <c r="F476" s="35">
        <v>23</v>
      </c>
      <c r="G476" s="33">
        <v>0.146496815286624</v>
      </c>
      <c r="H476" s="35">
        <v>0</v>
      </c>
      <c r="I476" s="33">
        <v>0</v>
      </c>
    </row>
    <row r="477" spans="1:9">
      <c r="A477" s="150">
        <v>55</v>
      </c>
      <c r="B477" s="150" t="s">
        <v>475</v>
      </c>
      <c r="C477" s="150" t="s">
        <v>633</v>
      </c>
      <c r="D477" s="35">
        <v>334</v>
      </c>
      <c r="E477" s="33">
        <v>0.36906077348066302</v>
      </c>
      <c r="F477" s="35">
        <v>334</v>
      </c>
      <c r="G477" s="33">
        <v>0.37235228539576398</v>
      </c>
      <c r="H477" s="35">
        <v>0</v>
      </c>
      <c r="I477" s="33">
        <v>0</v>
      </c>
    </row>
    <row r="478" spans="1:9">
      <c r="A478" s="150">
        <v>55</v>
      </c>
      <c r="B478" s="150" t="s">
        <v>475</v>
      </c>
      <c r="C478" s="150" t="s">
        <v>641</v>
      </c>
      <c r="D478" s="35">
        <v>1</v>
      </c>
      <c r="E478" s="33">
        <v>1.10497237569061E-3</v>
      </c>
      <c r="F478" s="35">
        <v>1</v>
      </c>
      <c r="G478" s="33">
        <v>1.11482720178372E-3</v>
      </c>
      <c r="H478" s="35">
        <v>0</v>
      </c>
      <c r="I478" s="33">
        <v>0</v>
      </c>
    </row>
    <row r="479" spans="1:9">
      <c r="A479" s="150">
        <v>56</v>
      </c>
      <c r="B479" s="150" t="s">
        <v>451</v>
      </c>
      <c r="C479" s="150" t="s">
        <v>636</v>
      </c>
      <c r="D479" s="35">
        <v>1</v>
      </c>
      <c r="E479" s="33">
        <v>1</v>
      </c>
      <c r="F479" s="35">
        <v>1</v>
      </c>
      <c r="G479" s="33">
        <v>1</v>
      </c>
      <c r="H479" s="35">
        <v>0</v>
      </c>
      <c r="I479" s="33">
        <v>0</v>
      </c>
    </row>
    <row r="480" spans="1:9">
      <c r="A480" s="150">
        <v>57</v>
      </c>
      <c r="B480" s="150" t="s">
        <v>485</v>
      </c>
      <c r="C480" s="150" t="s">
        <v>635</v>
      </c>
      <c r="D480" s="35">
        <v>8</v>
      </c>
      <c r="E480" s="33">
        <v>0.13114754098360701</v>
      </c>
      <c r="F480" s="35">
        <v>8</v>
      </c>
      <c r="G480" s="33">
        <v>0.133333333333333</v>
      </c>
      <c r="H480" s="35">
        <v>0</v>
      </c>
      <c r="I480" s="33">
        <v>0</v>
      </c>
    </row>
    <row r="481" spans="1:9">
      <c r="A481" s="150">
        <v>57</v>
      </c>
      <c r="B481" s="150" t="s">
        <v>485</v>
      </c>
      <c r="C481" s="150" t="s">
        <v>639</v>
      </c>
      <c r="D481" s="35">
        <v>1</v>
      </c>
      <c r="E481" s="33">
        <v>1.63934426229508E-2</v>
      </c>
      <c r="F481" s="35">
        <v>1</v>
      </c>
      <c r="G481" s="33">
        <v>1.6666666666666701E-2</v>
      </c>
      <c r="H481" s="35">
        <v>0</v>
      </c>
      <c r="I481" s="33">
        <v>0</v>
      </c>
    </row>
    <row r="482" spans="1:9">
      <c r="A482" s="150">
        <v>57</v>
      </c>
      <c r="B482" s="150" t="s">
        <v>485</v>
      </c>
      <c r="C482" s="150" t="s">
        <v>636</v>
      </c>
      <c r="D482" s="35">
        <v>7</v>
      </c>
      <c r="E482" s="33">
        <v>0.114754098360656</v>
      </c>
      <c r="F482" s="35">
        <v>7</v>
      </c>
      <c r="G482" s="33">
        <v>0.116666666666667</v>
      </c>
      <c r="H482" s="35">
        <v>0</v>
      </c>
      <c r="I482" s="33">
        <v>0</v>
      </c>
    </row>
    <row r="483" spans="1:9">
      <c r="A483" s="150">
        <v>57</v>
      </c>
      <c r="B483" s="150" t="s">
        <v>485</v>
      </c>
      <c r="C483" s="150" t="s">
        <v>637</v>
      </c>
      <c r="D483" s="35">
        <v>6</v>
      </c>
      <c r="E483" s="33">
        <v>9.8360655737704902E-2</v>
      </c>
      <c r="F483" s="35">
        <v>6</v>
      </c>
      <c r="G483" s="33">
        <v>0.1</v>
      </c>
      <c r="H483" s="35">
        <v>0</v>
      </c>
      <c r="I483" s="33">
        <v>0</v>
      </c>
    </row>
    <row r="484" spans="1:9">
      <c r="A484" s="150">
        <v>58</v>
      </c>
      <c r="B484" s="150" t="s">
        <v>464</v>
      </c>
      <c r="C484" s="150" t="s">
        <v>635</v>
      </c>
      <c r="D484" s="35">
        <v>37</v>
      </c>
      <c r="E484" s="33">
        <v>7.3852295409181604E-2</v>
      </c>
      <c r="F484" s="35">
        <v>37</v>
      </c>
      <c r="G484" s="33">
        <v>7.4297188755020102E-2</v>
      </c>
      <c r="H484" s="35">
        <v>0</v>
      </c>
      <c r="I484" s="33">
        <v>0</v>
      </c>
    </row>
    <row r="485" spans="1:9">
      <c r="A485" s="150">
        <v>58</v>
      </c>
      <c r="B485" s="150" t="s">
        <v>464</v>
      </c>
      <c r="C485" s="150" t="s">
        <v>633</v>
      </c>
      <c r="D485" s="35">
        <v>215</v>
      </c>
      <c r="E485" s="33">
        <v>0.429141716566866</v>
      </c>
      <c r="F485" s="35">
        <v>215</v>
      </c>
      <c r="G485" s="33">
        <v>0.43172690763052202</v>
      </c>
      <c r="H485" s="35">
        <v>0</v>
      </c>
      <c r="I485" s="33">
        <v>0</v>
      </c>
    </row>
    <row r="486" spans="1:9">
      <c r="A486" s="150">
        <v>58</v>
      </c>
      <c r="B486" s="150" t="s">
        <v>464</v>
      </c>
      <c r="C486" s="150" t="s">
        <v>636</v>
      </c>
      <c r="D486" s="35">
        <v>20</v>
      </c>
      <c r="E486" s="33">
        <v>3.9920159680638702E-2</v>
      </c>
      <c r="F486" s="35">
        <v>20</v>
      </c>
      <c r="G486" s="33">
        <v>4.0160642570281103E-2</v>
      </c>
      <c r="H486" s="35">
        <v>0</v>
      </c>
      <c r="I486" s="33">
        <v>0</v>
      </c>
    </row>
    <row r="487" spans="1:9">
      <c r="A487" s="150">
        <v>58</v>
      </c>
      <c r="B487" s="150" t="s">
        <v>464</v>
      </c>
      <c r="C487" s="150" t="s">
        <v>638</v>
      </c>
      <c r="D487" s="35">
        <v>4</v>
      </c>
      <c r="E487" s="33">
        <v>7.9840319361277404E-3</v>
      </c>
      <c r="F487" s="35">
        <v>4</v>
      </c>
      <c r="G487" s="33">
        <v>8.0321285140562207E-3</v>
      </c>
      <c r="H487" s="35">
        <v>0</v>
      </c>
      <c r="I487" s="33">
        <v>0</v>
      </c>
    </row>
    <row r="488" spans="1:9">
      <c r="A488" s="150">
        <v>59</v>
      </c>
      <c r="B488" s="150" t="s">
        <v>474</v>
      </c>
      <c r="C488" s="150" t="s">
        <v>637</v>
      </c>
      <c r="D488" s="35">
        <v>18</v>
      </c>
      <c r="E488" s="33">
        <v>1.9933554817275701E-2</v>
      </c>
      <c r="F488" s="35">
        <v>18</v>
      </c>
      <c r="G488" s="33">
        <v>2.0156774916013399E-2</v>
      </c>
      <c r="H488" s="35">
        <v>0</v>
      </c>
      <c r="I488" s="33">
        <v>0</v>
      </c>
    </row>
    <row r="489" spans="1:9">
      <c r="A489" s="150">
        <v>59</v>
      </c>
      <c r="B489" s="150" t="s">
        <v>474</v>
      </c>
      <c r="C489" s="150" t="s">
        <v>638</v>
      </c>
      <c r="D489" s="35">
        <v>56</v>
      </c>
      <c r="E489" s="33">
        <v>6.2015503875968998E-2</v>
      </c>
      <c r="F489" s="35">
        <v>56</v>
      </c>
      <c r="G489" s="33">
        <v>6.27099664053751E-2</v>
      </c>
      <c r="H489" s="35">
        <v>0</v>
      </c>
      <c r="I489" s="33">
        <v>0</v>
      </c>
    </row>
    <row r="490" spans="1:9">
      <c r="A490" s="150">
        <v>6</v>
      </c>
      <c r="B490" s="150" t="s">
        <v>523</v>
      </c>
      <c r="C490" s="150" t="s">
        <v>641</v>
      </c>
      <c r="D490" s="35">
        <v>6</v>
      </c>
      <c r="E490" s="33">
        <v>8.5251491901108302E-4</v>
      </c>
      <c r="F490" s="35">
        <v>6</v>
      </c>
      <c r="G490" s="33">
        <v>8.7578455699897798E-4</v>
      </c>
      <c r="H490" s="35">
        <v>0</v>
      </c>
      <c r="I490" s="33">
        <v>0</v>
      </c>
    </row>
    <row r="491" spans="1:9">
      <c r="A491" s="150">
        <v>60</v>
      </c>
      <c r="B491" s="150" t="s">
        <v>445</v>
      </c>
      <c r="C491" s="150" t="s">
        <v>633</v>
      </c>
      <c r="D491" s="35">
        <v>1</v>
      </c>
      <c r="E491" s="33">
        <v>7.69230769230769E-2</v>
      </c>
      <c r="F491" s="35">
        <v>1</v>
      </c>
      <c r="G491" s="33">
        <v>7.69230769230769E-2</v>
      </c>
      <c r="H491" s="35">
        <v>0</v>
      </c>
      <c r="I491" s="33">
        <v>0</v>
      </c>
    </row>
    <row r="492" spans="1:9">
      <c r="A492" s="150">
        <v>60</v>
      </c>
      <c r="B492" s="150" t="s">
        <v>445</v>
      </c>
      <c r="C492" s="150" t="s">
        <v>639</v>
      </c>
      <c r="D492" s="35">
        <v>9</v>
      </c>
      <c r="E492" s="33">
        <v>0.69230769230769196</v>
      </c>
      <c r="F492" s="35">
        <v>9</v>
      </c>
      <c r="G492" s="33">
        <v>0.69230769230769196</v>
      </c>
      <c r="H492" s="35">
        <v>0</v>
      </c>
      <c r="I492" s="33">
        <v>0</v>
      </c>
    </row>
    <row r="493" spans="1:9">
      <c r="A493" s="150">
        <v>60</v>
      </c>
      <c r="B493" s="150" t="s">
        <v>445</v>
      </c>
      <c r="C493" s="150" t="s">
        <v>636</v>
      </c>
      <c r="D493" s="35">
        <v>2</v>
      </c>
      <c r="E493" s="33">
        <v>0.15384615384615399</v>
      </c>
      <c r="F493" s="35">
        <v>2</v>
      </c>
      <c r="G493" s="33">
        <v>0.15384615384615399</v>
      </c>
      <c r="H493" s="35">
        <v>0</v>
      </c>
      <c r="I493" s="33">
        <v>0</v>
      </c>
    </row>
    <row r="494" spans="1:9">
      <c r="A494" s="150">
        <v>60</v>
      </c>
      <c r="B494" s="150" t="s">
        <v>445</v>
      </c>
      <c r="C494" s="150" t="s">
        <v>637</v>
      </c>
      <c r="D494" s="35">
        <v>1</v>
      </c>
      <c r="E494" s="33">
        <v>7.69230769230769E-2</v>
      </c>
      <c r="F494" s="35">
        <v>1</v>
      </c>
      <c r="G494" s="33">
        <v>7.69230769230769E-2</v>
      </c>
      <c r="H494" s="35">
        <v>0</v>
      </c>
      <c r="I494" s="33">
        <v>0</v>
      </c>
    </row>
    <row r="495" spans="1:9">
      <c r="A495" s="150">
        <v>61</v>
      </c>
      <c r="B495" s="150" t="s">
        <v>503</v>
      </c>
      <c r="C495" s="150" t="s">
        <v>633</v>
      </c>
      <c r="D495" s="35">
        <v>9</v>
      </c>
      <c r="E495" s="33">
        <v>4.6153846153846198E-2</v>
      </c>
      <c r="F495" s="35">
        <v>9</v>
      </c>
      <c r="G495" s="33">
        <v>4.7619047619047603E-2</v>
      </c>
      <c r="H495" s="35">
        <v>0</v>
      </c>
      <c r="I495" s="33">
        <v>0</v>
      </c>
    </row>
    <row r="496" spans="1:9">
      <c r="A496" s="150">
        <v>61</v>
      </c>
      <c r="B496" s="150" t="s">
        <v>503</v>
      </c>
      <c r="C496" s="150" t="s">
        <v>636</v>
      </c>
      <c r="D496" s="35">
        <v>1</v>
      </c>
      <c r="E496" s="33">
        <v>5.1282051282051299E-3</v>
      </c>
      <c r="F496" s="35">
        <v>1</v>
      </c>
      <c r="G496" s="33">
        <v>5.2910052910052898E-3</v>
      </c>
      <c r="H496" s="35">
        <v>0</v>
      </c>
      <c r="I496" s="33">
        <v>0</v>
      </c>
    </row>
    <row r="497" spans="1:9">
      <c r="A497" s="150">
        <v>62</v>
      </c>
      <c r="B497" s="150" t="s">
        <v>446</v>
      </c>
      <c r="C497" s="150" t="s">
        <v>635</v>
      </c>
      <c r="D497" s="35">
        <v>1</v>
      </c>
      <c r="E497" s="33">
        <v>3.03030303030303E-2</v>
      </c>
      <c r="F497" s="35">
        <v>1</v>
      </c>
      <c r="G497" s="33">
        <v>3.03030303030303E-2</v>
      </c>
      <c r="H497" s="35">
        <v>0</v>
      </c>
      <c r="I497" s="33">
        <v>0</v>
      </c>
    </row>
    <row r="498" spans="1:9">
      <c r="A498" s="150">
        <v>62</v>
      </c>
      <c r="B498" s="150" t="s">
        <v>446</v>
      </c>
      <c r="C498" s="150" t="s">
        <v>633</v>
      </c>
      <c r="D498" s="35">
        <v>12</v>
      </c>
      <c r="E498" s="33">
        <v>0.36363636363636398</v>
      </c>
      <c r="F498" s="35">
        <v>12</v>
      </c>
      <c r="G498" s="33">
        <v>0.36363636363636398</v>
      </c>
      <c r="H498" s="35">
        <v>0</v>
      </c>
      <c r="I498" s="33">
        <v>0</v>
      </c>
    </row>
    <row r="499" spans="1:9">
      <c r="A499" s="150">
        <v>62</v>
      </c>
      <c r="B499" s="150" t="s">
        <v>446</v>
      </c>
      <c r="C499" s="150" t="s">
        <v>639</v>
      </c>
      <c r="D499" s="35">
        <v>3</v>
      </c>
      <c r="E499" s="33">
        <v>9.0909090909090898E-2</v>
      </c>
      <c r="F499" s="35">
        <v>3</v>
      </c>
      <c r="G499" s="33">
        <v>9.0909090909090898E-2</v>
      </c>
      <c r="H499" s="35">
        <v>0</v>
      </c>
      <c r="I499" s="33">
        <v>0</v>
      </c>
    </row>
    <row r="500" spans="1:9">
      <c r="A500" s="150">
        <v>62</v>
      </c>
      <c r="B500" s="150" t="s">
        <v>446</v>
      </c>
      <c r="C500" s="150" t="s">
        <v>636</v>
      </c>
      <c r="D500" s="35">
        <v>8</v>
      </c>
      <c r="E500" s="33">
        <v>0.24242424242424199</v>
      </c>
      <c r="F500" s="35">
        <v>8</v>
      </c>
      <c r="G500" s="33">
        <v>0.24242424242424199</v>
      </c>
      <c r="H500" s="35">
        <v>0</v>
      </c>
      <c r="I500" s="33">
        <v>0</v>
      </c>
    </row>
    <row r="501" spans="1:9">
      <c r="A501" s="150">
        <v>62</v>
      </c>
      <c r="B501" s="150" t="s">
        <v>446</v>
      </c>
      <c r="C501" s="150" t="s">
        <v>634</v>
      </c>
      <c r="D501" s="35">
        <v>9</v>
      </c>
      <c r="E501" s="33">
        <v>0.27272727272727298</v>
      </c>
      <c r="F501" s="35">
        <v>9</v>
      </c>
      <c r="G501" s="33">
        <v>0.27272727272727298</v>
      </c>
      <c r="H501" s="35">
        <v>0</v>
      </c>
      <c r="I501" s="33">
        <v>0</v>
      </c>
    </row>
    <row r="502" spans="1:9">
      <c r="A502" s="150">
        <v>63</v>
      </c>
      <c r="B502" s="150" t="s">
        <v>540</v>
      </c>
      <c r="C502" s="150" t="s">
        <v>641</v>
      </c>
      <c r="D502" s="35">
        <v>1</v>
      </c>
      <c r="E502" s="33">
        <v>4.43911750344032E-5</v>
      </c>
      <c r="F502" s="35">
        <v>1</v>
      </c>
      <c r="G502" s="33">
        <v>4.3863496797964701E-5</v>
      </c>
      <c r="H502" s="35">
        <v>0</v>
      </c>
      <c r="I502" s="33">
        <v>0</v>
      </c>
    </row>
    <row r="503" spans="1:9">
      <c r="A503" s="150">
        <v>64</v>
      </c>
      <c r="B503" s="150" t="s">
        <v>447</v>
      </c>
      <c r="C503" s="150" t="s">
        <v>635</v>
      </c>
      <c r="D503" s="35">
        <v>16</v>
      </c>
      <c r="E503" s="33">
        <v>3.5164835164835199E-2</v>
      </c>
      <c r="F503" s="35">
        <v>16</v>
      </c>
      <c r="G503" s="33">
        <v>3.83693045563549E-2</v>
      </c>
      <c r="H503" s="35">
        <v>0</v>
      </c>
      <c r="I503" s="33">
        <v>0</v>
      </c>
    </row>
    <row r="504" spans="1:9">
      <c r="A504" s="150">
        <v>64</v>
      </c>
      <c r="B504" s="150" t="s">
        <v>447</v>
      </c>
      <c r="C504" s="150" t="s">
        <v>636</v>
      </c>
      <c r="D504" s="35">
        <v>29</v>
      </c>
      <c r="E504" s="33">
        <v>6.3736263736263704E-2</v>
      </c>
      <c r="F504" s="35">
        <v>29</v>
      </c>
      <c r="G504" s="33">
        <v>6.9544364508393297E-2</v>
      </c>
      <c r="H504" s="35">
        <v>0</v>
      </c>
      <c r="I504" s="33">
        <v>0</v>
      </c>
    </row>
    <row r="505" spans="1:9">
      <c r="A505" s="150">
        <v>64</v>
      </c>
      <c r="B505" s="150" t="s">
        <v>447</v>
      </c>
      <c r="C505" s="150" t="s">
        <v>634</v>
      </c>
      <c r="D505" s="35">
        <v>24</v>
      </c>
      <c r="E505" s="33">
        <v>5.2747252747252699E-2</v>
      </c>
      <c r="F505" s="35">
        <v>24</v>
      </c>
      <c r="G505" s="33">
        <v>5.7553956834532398E-2</v>
      </c>
      <c r="H505" s="35">
        <v>0</v>
      </c>
      <c r="I505" s="33">
        <v>0</v>
      </c>
    </row>
    <row r="506" spans="1:9">
      <c r="A506" s="150">
        <v>65</v>
      </c>
      <c r="B506" s="150" t="s">
        <v>467</v>
      </c>
      <c r="C506" s="150" t="s">
        <v>635</v>
      </c>
      <c r="D506" s="35">
        <v>17</v>
      </c>
      <c r="E506" s="33">
        <v>4.1871921182266E-2</v>
      </c>
      <c r="F506" s="35">
        <v>17</v>
      </c>
      <c r="G506" s="33">
        <v>4.1362530413625302E-2</v>
      </c>
      <c r="H506" s="35">
        <v>0</v>
      </c>
      <c r="I506" s="33">
        <v>0</v>
      </c>
    </row>
    <row r="507" spans="1:9">
      <c r="A507" s="150">
        <v>65</v>
      </c>
      <c r="B507" s="150" t="s">
        <v>467</v>
      </c>
      <c r="C507" s="150" t="s">
        <v>633</v>
      </c>
      <c r="D507" s="35">
        <v>57</v>
      </c>
      <c r="E507" s="33">
        <v>0.14039408866995101</v>
      </c>
      <c r="F507" s="35">
        <v>57</v>
      </c>
      <c r="G507" s="33">
        <v>0.13868613138686101</v>
      </c>
      <c r="H507" s="35">
        <v>0</v>
      </c>
      <c r="I507" s="33">
        <v>0</v>
      </c>
    </row>
    <row r="508" spans="1:9">
      <c r="A508" s="150">
        <v>65</v>
      </c>
      <c r="B508" s="150" t="s">
        <v>467</v>
      </c>
      <c r="C508" s="150" t="s">
        <v>639</v>
      </c>
      <c r="D508" s="35">
        <v>33</v>
      </c>
      <c r="E508" s="33">
        <v>8.1280788177339899E-2</v>
      </c>
      <c r="F508" s="35">
        <v>33</v>
      </c>
      <c r="G508" s="33">
        <v>8.0291970802919693E-2</v>
      </c>
      <c r="H508" s="35">
        <v>0</v>
      </c>
      <c r="I508" s="33">
        <v>0</v>
      </c>
    </row>
    <row r="509" spans="1:9">
      <c r="A509" s="150">
        <v>65</v>
      </c>
      <c r="B509" s="150" t="s">
        <v>467</v>
      </c>
      <c r="C509" s="150" t="s">
        <v>638</v>
      </c>
      <c r="D509" s="35">
        <v>19</v>
      </c>
      <c r="E509" s="33">
        <v>4.6798029556650203E-2</v>
      </c>
      <c r="F509" s="35">
        <v>19</v>
      </c>
      <c r="G509" s="33">
        <v>4.6228710462287097E-2</v>
      </c>
      <c r="H509" s="35">
        <v>0</v>
      </c>
      <c r="I509" s="33">
        <v>0</v>
      </c>
    </row>
    <row r="510" spans="1:9">
      <c r="A510" s="150">
        <v>66</v>
      </c>
      <c r="B510" s="150" t="s">
        <v>532</v>
      </c>
      <c r="C510" s="150" t="s">
        <v>640</v>
      </c>
      <c r="D510" s="35">
        <v>1</v>
      </c>
      <c r="E510" s="33">
        <v>2.1724961981316499E-4</v>
      </c>
      <c r="F510" s="35">
        <v>1</v>
      </c>
      <c r="G510" s="33">
        <v>2.2841480127912299E-4</v>
      </c>
      <c r="H510" s="35">
        <v>0</v>
      </c>
      <c r="I510" s="33">
        <v>0</v>
      </c>
    </row>
    <row r="511" spans="1:9">
      <c r="A511" s="150">
        <v>66</v>
      </c>
      <c r="B511" s="150" t="s">
        <v>532</v>
      </c>
      <c r="C511" s="150" t="s">
        <v>637</v>
      </c>
      <c r="D511" s="35">
        <v>75</v>
      </c>
      <c r="E511" s="33">
        <v>1.62937214859874E-2</v>
      </c>
      <c r="F511" s="35">
        <v>75</v>
      </c>
      <c r="G511" s="33">
        <v>1.71311100959342E-2</v>
      </c>
      <c r="H511" s="35">
        <v>0</v>
      </c>
      <c r="I511" s="33">
        <v>0</v>
      </c>
    </row>
    <row r="512" spans="1:9">
      <c r="A512" s="150">
        <v>68</v>
      </c>
      <c r="B512" s="150" t="s">
        <v>512</v>
      </c>
      <c r="C512" s="150" t="s">
        <v>635</v>
      </c>
      <c r="D512" s="35">
        <v>2</v>
      </c>
      <c r="E512" s="33">
        <v>1.8181818181818198E-2</v>
      </c>
      <c r="F512" s="35">
        <v>2</v>
      </c>
      <c r="G512" s="33">
        <v>1.7543859649122799E-2</v>
      </c>
      <c r="H512" s="35">
        <v>0</v>
      </c>
      <c r="I512" s="33">
        <v>0</v>
      </c>
    </row>
    <row r="513" spans="1:9">
      <c r="A513" s="150">
        <v>68</v>
      </c>
      <c r="B513" s="150" t="s">
        <v>512</v>
      </c>
      <c r="C513" s="150" t="s">
        <v>639</v>
      </c>
      <c r="D513" s="35">
        <v>8</v>
      </c>
      <c r="E513" s="33">
        <v>7.2727272727272696E-2</v>
      </c>
      <c r="F513" s="35">
        <v>8</v>
      </c>
      <c r="G513" s="33">
        <v>7.0175438596491196E-2</v>
      </c>
      <c r="H513" s="35">
        <v>0</v>
      </c>
      <c r="I513" s="33">
        <v>0</v>
      </c>
    </row>
    <row r="514" spans="1:9">
      <c r="A514" s="150">
        <v>68</v>
      </c>
      <c r="B514" s="150" t="s">
        <v>512</v>
      </c>
      <c r="C514" s="150" t="s">
        <v>637</v>
      </c>
      <c r="D514" s="35">
        <v>9</v>
      </c>
      <c r="E514" s="33">
        <v>8.1818181818181804E-2</v>
      </c>
      <c r="F514" s="35">
        <v>9</v>
      </c>
      <c r="G514" s="33">
        <v>7.8947368421052599E-2</v>
      </c>
      <c r="H514" s="35">
        <v>0</v>
      </c>
      <c r="I514" s="33">
        <v>0</v>
      </c>
    </row>
    <row r="515" spans="1:9">
      <c r="A515" s="150">
        <v>69</v>
      </c>
      <c r="B515" s="150" t="s">
        <v>493</v>
      </c>
      <c r="C515" s="150" t="s">
        <v>635</v>
      </c>
      <c r="D515" s="35">
        <v>1</v>
      </c>
      <c r="E515" s="33">
        <v>0.11111111111111099</v>
      </c>
      <c r="F515" s="35">
        <v>1</v>
      </c>
      <c r="G515" s="33">
        <v>0.1</v>
      </c>
      <c r="H515" s="35">
        <v>0</v>
      </c>
      <c r="I515" s="33">
        <v>0</v>
      </c>
    </row>
    <row r="516" spans="1:9">
      <c r="A516" s="150">
        <v>69</v>
      </c>
      <c r="B516" s="150" t="s">
        <v>493</v>
      </c>
      <c r="C516" s="150" t="s">
        <v>633</v>
      </c>
      <c r="D516" s="35">
        <v>6</v>
      </c>
      <c r="E516" s="33">
        <v>0.66666666666666696</v>
      </c>
      <c r="F516" s="35">
        <v>6</v>
      </c>
      <c r="G516" s="33">
        <v>0.6</v>
      </c>
      <c r="H516" s="35">
        <v>0</v>
      </c>
      <c r="I516" s="33">
        <v>0</v>
      </c>
    </row>
    <row r="517" spans="1:9">
      <c r="A517" s="150">
        <v>69</v>
      </c>
      <c r="B517" s="150" t="s">
        <v>493</v>
      </c>
      <c r="C517" s="150" t="s">
        <v>639</v>
      </c>
      <c r="D517" s="35">
        <v>1</v>
      </c>
      <c r="E517" s="33">
        <v>0.11111111111111099</v>
      </c>
      <c r="F517" s="35">
        <v>1</v>
      </c>
      <c r="G517" s="33">
        <v>0.1</v>
      </c>
      <c r="H517" s="35">
        <v>0</v>
      </c>
      <c r="I517" s="33">
        <v>0</v>
      </c>
    </row>
    <row r="518" spans="1:9">
      <c r="A518" s="150">
        <v>69</v>
      </c>
      <c r="B518" s="150" t="s">
        <v>493</v>
      </c>
      <c r="C518" s="150" t="s">
        <v>636</v>
      </c>
      <c r="D518" s="35">
        <v>1</v>
      </c>
      <c r="E518" s="33">
        <v>0.11111111111111099</v>
      </c>
      <c r="F518" s="35">
        <v>1</v>
      </c>
      <c r="G518" s="33">
        <v>0.1</v>
      </c>
      <c r="H518" s="35">
        <v>0</v>
      </c>
      <c r="I518" s="33">
        <v>0</v>
      </c>
    </row>
    <row r="519" spans="1:9">
      <c r="A519" s="150">
        <v>7</v>
      </c>
      <c r="B519" s="150" t="s">
        <v>510</v>
      </c>
      <c r="C519" s="150" t="s">
        <v>633</v>
      </c>
      <c r="D519" s="35">
        <v>11</v>
      </c>
      <c r="E519" s="33">
        <v>0.13095238095238099</v>
      </c>
      <c r="F519" s="35">
        <v>11</v>
      </c>
      <c r="G519" s="33">
        <v>0.117021276595745</v>
      </c>
      <c r="H519" s="35">
        <v>0</v>
      </c>
      <c r="I519" s="33">
        <v>0</v>
      </c>
    </row>
    <row r="520" spans="1:9">
      <c r="A520" s="150">
        <v>7</v>
      </c>
      <c r="B520" s="150" t="s">
        <v>510</v>
      </c>
      <c r="C520" s="150" t="s">
        <v>634</v>
      </c>
      <c r="D520" s="35">
        <v>2</v>
      </c>
      <c r="E520" s="33">
        <v>2.3809523809523801E-2</v>
      </c>
      <c r="F520" s="35">
        <v>2</v>
      </c>
      <c r="G520" s="33">
        <v>2.1276595744680899E-2</v>
      </c>
      <c r="H520" s="35">
        <v>0</v>
      </c>
      <c r="I520" s="33">
        <v>0</v>
      </c>
    </row>
    <row r="521" spans="1:9">
      <c r="A521" s="150">
        <v>7</v>
      </c>
      <c r="B521" s="150" t="s">
        <v>510</v>
      </c>
      <c r="C521" s="150" t="s">
        <v>637</v>
      </c>
      <c r="D521" s="35">
        <v>2</v>
      </c>
      <c r="E521" s="33">
        <v>2.3809523809523801E-2</v>
      </c>
      <c r="F521" s="35">
        <v>2</v>
      </c>
      <c r="G521" s="33">
        <v>2.1276595744680899E-2</v>
      </c>
      <c r="H521" s="35">
        <v>0</v>
      </c>
      <c r="I521" s="33">
        <v>0</v>
      </c>
    </row>
    <row r="522" spans="1:9">
      <c r="A522" s="150">
        <v>70</v>
      </c>
      <c r="B522" s="150" t="s">
        <v>541</v>
      </c>
      <c r="C522" s="150" t="s">
        <v>640</v>
      </c>
      <c r="D522" s="35">
        <v>11</v>
      </c>
      <c r="E522" s="33">
        <v>2.1891854240054101E-4</v>
      </c>
      <c r="F522" s="35">
        <v>11</v>
      </c>
      <c r="G522" s="33">
        <v>2.1945574974064299E-4</v>
      </c>
      <c r="H522" s="35">
        <v>0</v>
      </c>
      <c r="I522" s="33">
        <v>0</v>
      </c>
    </row>
    <row r="523" spans="1:9">
      <c r="A523" s="150">
        <v>71</v>
      </c>
      <c r="B523" s="150" t="s">
        <v>484</v>
      </c>
      <c r="C523" s="150" t="s">
        <v>635</v>
      </c>
      <c r="D523" s="35">
        <v>9</v>
      </c>
      <c r="E523" s="33">
        <v>0.36</v>
      </c>
      <c r="F523" s="35">
        <v>9</v>
      </c>
      <c r="G523" s="33">
        <v>0.34615384615384598</v>
      </c>
      <c r="H523" s="35">
        <v>0</v>
      </c>
      <c r="I523" s="33">
        <v>0</v>
      </c>
    </row>
    <row r="524" spans="1:9">
      <c r="A524" s="150">
        <v>71</v>
      </c>
      <c r="B524" s="150" t="s">
        <v>484</v>
      </c>
      <c r="C524" s="150" t="s">
        <v>636</v>
      </c>
      <c r="D524" s="35">
        <v>1</v>
      </c>
      <c r="E524" s="33">
        <v>0.04</v>
      </c>
      <c r="F524" s="35">
        <v>1</v>
      </c>
      <c r="G524" s="33">
        <v>3.8461538461538498E-2</v>
      </c>
      <c r="H524" s="35">
        <v>0</v>
      </c>
      <c r="I524" s="33">
        <v>0</v>
      </c>
    </row>
    <row r="525" spans="1:9">
      <c r="A525" s="150">
        <v>71</v>
      </c>
      <c r="B525" s="150" t="s">
        <v>484</v>
      </c>
      <c r="C525" s="150" t="s">
        <v>634</v>
      </c>
      <c r="D525" s="35">
        <v>3</v>
      </c>
      <c r="E525" s="33">
        <v>0.12</v>
      </c>
      <c r="F525" s="35">
        <v>3</v>
      </c>
      <c r="G525" s="33">
        <v>0.115384615384615</v>
      </c>
      <c r="H525" s="35">
        <v>0</v>
      </c>
      <c r="I525" s="33">
        <v>0</v>
      </c>
    </row>
    <row r="526" spans="1:9">
      <c r="A526" s="150">
        <v>72</v>
      </c>
      <c r="B526" s="150" t="s">
        <v>448</v>
      </c>
      <c r="C526" s="150" t="s">
        <v>635</v>
      </c>
      <c r="D526" s="35">
        <v>3</v>
      </c>
      <c r="E526" s="33">
        <v>3.7499999999999999E-2</v>
      </c>
      <c r="F526" s="35">
        <v>3</v>
      </c>
      <c r="G526" s="33">
        <v>3.94736842105263E-2</v>
      </c>
      <c r="H526" s="35">
        <v>0</v>
      </c>
      <c r="I526" s="33">
        <v>0</v>
      </c>
    </row>
    <row r="527" spans="1:9">
      <c r="A527" s="150">
        <v>72</v>
      </c>
      <c r="B527" s="150" t="s">
        <v>448</v>
      </c>
      <c r="C527" s="150" t="s">
        <v>639</v>
      </c>
      <c r="D527" s="35">
        <v>2</v>
      </c>
      <c r="E527" s="33">
        <v>2.5000000000000001E-2</v>
      </c>
      <c r="F527" s="35">
        <v>2</v>
      </c>
      <c r="G527" s="33">
        <v>2.6315789473684199E-2</v>
      </c>
      <c r="H527" s="35">
        <v>0</v>
      </c>
      <c r="I527" s="33">
        <v>0</v>
      </c>
    </row>
    <row r="528" spans="1:9">
      <c r="A528" s="150">
        <v>72</v>
      </c>
      <c r="B528" s="150" t="s">
        <v>448</v>
      </c>
      <c r="C528" s="150" t="s">
        <v>637</v>
      </c>
      <c r="D528" s="35">
        <v>2</v>
      </c>
      <c r="E528" s="33">
        <v>2.5000000000000001E-2</v>
      </c>
      <c r="F528" s="35">
        <v>2</v>
      </c>
      <c r="G528" s="33">
        <v>2.6315789473684199E-2</v>
      </c>
      <c r="H528" s="35">
        <v>0</v>
      </c>
      <c r="I528" s="33">
        <v>0</v>
      </c>
    </row>
    <row r="529" spans="1:9">
      <c r="A529" s="150">
        <v>73</v>
      </c>
      <c r="B529" s="150" t="s">
        <v>449</v>
      </c>
      <c r="C529" s="150" t="s">
        <v>640</v>
      </c>
      <c r="D529" s="35">
        <v>2</v>
      </c>
      <c r="E529" s="33">
        <v>1.4687522949254601E-4</v>
      </c>
      <c r="F529" s="35">
        <v>2</v>
      </c>
      <c r="G529" s="33">
        <v>1.4718869590815399E-4</v>
      </c>
      <c r="H529" s="35">
        <v>0</v>
      </c>
      <c r="I529" s="33">
        <v>0</v>
      </c>
    </row>
    <row r="530" spans="1:9">
      <c r="A530" s="150">
        <v>73</v>
      </c>
      <c r="B530" s="150" t="s">
        <v>449</v>
      </c>
      <c r="C530" s="150" t="s">
        <v>641</v>
      </c>
      <c r="D530" s="35">
        <v>5</v>
      </c>
      <c r="E530" s="33">
        <v>3.6718807373136499E-4</v>
      </c>
      <c r="F530" s="35">
        <v>5</v>
      </c>
      <c r="G530" s="33">
        <v>3.6797173977038599E-4</v>
      </c>
      <c r="H530" s="35">
        <v>0</v>
      </c>
      <c r="I530" s="33">
        <v>0</v>
      </c>
    </row>
    <row r="531" spans="1:9">
      <c r="A531" s="150">
        <v>74</v>
      </c>
      <c r="B531" s="150" t="s">
        <v>489</v>
      </c>
      <c r="C531" s="150" t="s">
        <v>635</v>
      </c>
      <c r="D531" s="35">
        <v>8</v>
      </c>
      <c r="E531" s="33">
        <v>9.9378881987577591E-3</v>
      </c>
      <c r="F531" s="35">
        <v>8</v>
      </c>
      <c r="G531" s="33">
        <v>9.9875156054931302E-3</v>
      </c>
      <c r="H531" s="35">
        <v>0</v>
      </c>
      <c r="I531" s="33">
        <v>0</v>
      </c>
    </row>
    <row r="532" spans="1:9">
      <c r="A532" s="150">
        <v>74</v>
      </c>
      <c r="B532" s="150" t="s">
        <v>489</v>
      </c>
      <c r="C532" s="150" t="s">
        <v>633</v>
      </c>
      <c r="D532" s="35">
        <v>175</v>
      </c>
      <c r="E532" s="33">
        <v>0.217391304347826</v>
      </c>
      <c r="F532" s="35">
        <v>175</v>
      </c>
      <c r="G532" s="33">
        <v>0.218476903870162</v>
      </c>
      <c r="H532" s="35">
        <v>0</v>
      </c>
      <c r="I532" s="33">
        <v>0</v>
      </c>
    </row>
    <row r="533" spans="1:9">
      <c r="A533" s="150">
        <v>74</v>
      </c>
      <c r="B533" s="150" t="s">
        <v>489</v>
      </c>
      <c r="C533" s="150" t="s">
        <v>637</v>
      </c>
      <c r="D533" s="35">
        <v>37</v>
      </c>
      <c r="E533" s="33">
        <v>4.5962732919254699E-2</v>
      </c>
      <c r="F533" s="35">
        <v>37</v>
      </c>
      <c r="G533" s="33">
        <v>4.6192259675405703E-2</v>
      </c>
      <c r="H533" s="35">
        <v>0</v>
      </c>
      <c r="I533" s="33">
        <v>0</v>
      </c>
    </row>
    <row r="534" spans="1:9">
      <c r="A534" s="150">
        <v>75</v>
      </c>
      <c r="B534" s="150" t="s">
        <v>427</v>
      </c>
      <c r="C534" s="150" t="s">
        <v>635</v>
      </c>
      <c r="D534" s="35">
        <v>2</v>
      </c>
      <c r="E534" s="33">
        <v>6.8965517241379296E-2</v>
      </c>
      <c r="F534" s="35">
        <v>2</v>
      </c>
      <c r="G534" s="33">
        <v>6.8965517241379296E-2</v>
      </c>
      <c r="H534" s="35">
        <v>0</v>
      </c>
      <c r="I534" s="33">
        <v>0</v>
      </c>
    </row>
    <row r="535" spans="1:9">
      <c r="A535" s="150">
        <v>75</v>
      </c>
      <c r="B535" s="150" t="s">
        <v>427</v>
      </c>
      <c r="C535" s="150" t="s">
        <v>633</v>
      </c>
      <c r="D535" s="35">
        <v>11</v>
      </c>
      <c r="E535" s="33">
        <v>0.37931034482758602</v>
      </c>
      <c r="F535" s="35">
        <v>11</v>
      </c>
      <c r="G535" s="33">
        <v>0.37931034482758602</v>
      </c>
      <c r="H535" s="35">
        <v>0</v>
      </c>
      <c r="I535" s="33">
        <v>0</v>
      </c>
    </row>
    <row r="536" spans="1:9">
      <c r="A536" s="150">
        <v>75</v>
      </c>
      <c r="B536" s="150" t="s">
        <v>427</v>
      </c>
      <c r="C536" s="150" t="s">
        <v>639</v>
      </c>
      <c r="D536" s="35">
        <v>1</v>
      </c>
      <c r="E536" s="33">
        <v>3.4482758620689703E-2</v>
      </c>
      <c r="F536" s="35">
        <v>1</v>
      </c>
      <c r="G536" s="33">
        <v>3.4482758620689703E-2</v>
      </c>
      <c r="H536" s="35">
        <v>0</v>
      </c>
      <c r="I536" s="33">
        <v>0</v>
      </c>
    </row>
    <row r="537" spans="1:9">
      <c r="A537" s="150">
        <v>75</v>
      </c>
      <c r="B537" s="150" t="s">
        <v>427</v>
      </c>
      <c r="C537" s="150" t="s">
        <v>636</v>
      </c>
      <c r="D537" s="35">
        <v>5</v>
      </c>
      <c r="E537" s="33">
        <v>0.17241379310344801</v>
      </c>
      <c r="F537" s="35">
        <v>5</v>
      </c>
      <c r="G537" s="33">
        <v>0.17241379310344801</v>
      </c>
      <c r="H537" s="35">
        <v>0</v>
      </c>
      <c r="I537" s="33">
        <v>0</v>
      </c>
    </row>
    <row r="538" spans="1:9">
      <c r="A538" s="150">
        <v>75</v>
      </c>
      <c r="B538" s="150" t="s">
        <v>427</v>
      </c>
      <c r="C538" s="150" t="s">
        <v>634</v>
      </c>
      <c r="D538" s="35">
        <v>9</v>
      </c>
      <c r="E538" s="33">
        <v>0.31034482758620702</v>
      </c>
      <c r="F538" s="35">
        <v>9</v>
      </c>
      <c r="G538" s="33">
        <v>0.31034482758620702</v>
      </c>
      <c r="H538" s="35">
        <v>0</v>
      </c>
      <c r="I538" s="33">
        <v>0</v>
      </c>
    </row>
    <row r="539" spans="1:9">
      <c r="A539" s="150">
        <v>75</v>
      </c>
      <c r="B539" s="150" t="s">
        <v>427</v>
      </c>
      <c r="C539" s="150" t="s">
        <v>637</v>
      </c>
      <c r="D539" s="35">
        <v>1</v>
      </c>
      <c r="E539" s="33">
        <v>3.4482758620689703E-2</v>
      </c>
      <c r="F539" s="35">
        <v>1</v>
      </c>
      <c r="G539" s="33">
        <v>3.4482758620689703E-2</v>
      </c>
      <c r="H539" s="35">
        <v>0</v>
      </c>
      <c r="I539" s="33">
        <v>0</v>
      </c>
    </row>
    <row r="540" spans="1:9">
      <c r="A540" s="150">
        <v>76</v>
      </c>
      <c r="B540" s="150" t="s">
        <v>477</v>
      </c>
      <c r="C540" s="150" t="s">
        <v>637</v>
      </c>
      <c r="D540" s="35">
        <v>1</v>
      </c>
      <c r="E540" s="33">
        <v>3.4602076124567501E-3</v>
      </c>
      <c r="F540" s="35">
        <v>1</v>
      </c>
      <c r="G540" s="33">
        <v>3.24675324675325E-3</v>
      </c>
      <c r="H540" s="35">
        <v>0</v>
      </c>
      <c r="I540" s="33">
        <v>0</v>
      </c>
    </row>
    <row r="541" spans="1:9">
      <c r="A541" s="150">
        <v>77</v>
      </c>
      <c r="B541" s="150" t="s">
        <v>526</v>
      </c>
      <c r="C541" s="150" t="s">
        <v>637</v>
      </c>
      <c r="D541" s="35">
        <v>36</v>
      </c>
      <c r="E541" s="33">
        <v>3.5019455252918302E-2</v>
      </c>
      <c r="F541" s="35">
        <v>36</v>
      </c>
      <c r="G541" s="33">
        <v>3.4582132564841501E-2</v>
      </c>
      <c r="H541" s="35">
        <v>0</v>
      </c>
      <c r="I541" s="33">
        <v>0</v>
      </c>
    </row>
    <row r="542" spans="1:9">
      <c r="A542" s="150">
        <v>78</v>
      </c>
      <c r="B542" s="150" t="s">
        <v>495</v>
      </c>
      <c r="C542" s="150" t="s">
        <v>640</v>
      </c>
      <c r="D542" s="35">
        <v>54</v>
      </c>
      <c r="E542" s="33">
        <v>1.41881240147136E-2</v>
      </c>
      <c r="F542" s="35">
        <v>54</v>
      </c>
      <c r="G542" s="33">
        <v>1.43923240938166E-2</v>
      </c>
      <c r="H542" s="35">
        <v>0</v>
      </c>
      <c r="I542" s="33">
        <v>0</v>
      </c>
    </row>
    <row r="543" spans="1:9">
      <c r="A543" s="150">
        <v>78</v>
      </c>
      <c r="B543" s="150" t="s">
        <v>495</v>
      </c>
      <c r="C543" s="150" t="s">
        <v>641</v>
      </c>
      <c r="D543" s="35">
        <v>2</v>
      </c>
      <c r="E543" s="33">
        <v>5.2548607461902301E-4</v>
      </c>
      <c r="F543" s="35">
        <v>2</v>
      </c>
      <c r="G543" s="33">
        <v>5.3304904051172696E-4</v>
      </c>
      <c r="H543" s="35">
        <v>0</v>
      </c>
      <c r="I543" s="33">
        <v>0</v>
      </c>
    </row>
    <row r="544" spans="1:9">
      <c r="A544" s="150">
        <v>79</v>
      </c>
      <c r="B544" s="150" t="s">
        <v>425</v>
      </c>
      <c r="C544" s="150" t="s">
        <v>634</v>
      </c>
      <c r="D544" s="35">
        <v>21</v>
      </c>
      <c r="E544" s="33">
        <v>1.72131147540984E-2</v>
      </c>
      <c r="F544" s="35">
        <v>21</v>
      </c>
      <c r="G544" s="33">
        <v>1.7647058823529401E-2</v>
      </c>
      <c r="H544" s="35">
        <v>0</v>
      </c>
      <c r="I544" s="33">
        <v>0</v>
      </c>
    </row>
    <row r="545" spans="1:9">
      <c r="A545" s="150">
        <v>80</v>
      </c>
      <c r="B545" s="150" t="s">
        <v>500</v>
      </c>
      <c r="C545" s="150" t="s">
        <v>639</v>
      </c>
      <c r="D545" s="35">
        <v>3</v>
      </c>
      <c r="E545" s="33">
        <v>4.0540540540540501E-2</v>
      </c>
      <c r="F545" s="35">
        <v>3</v>
      </c>
      <c r="G545" s="33">
        <v>4.47761194029851E-2</v>
      </c>
      <c r="H545" s="35">
        <v>0</v>
      </c>
      <c r="I545" s="33">
        <v>0</v>
      </c>
    </row>
    <row r="546" spans="1:9">
      <c r="A546" s="150">
        <v>80</v>
      </c>
      <c r="B546" s="150" t="s">
        <v>500</v>
      </c>
      <c r="C546" s="150" t="s">
        <v>636</v>
      </c>
      <c r="D546" s="35">
        <v>7</v>
      </c>
      <c r="E546" s="33">
        <v>9.45945945945946E-2</v>
      </c>
      <c r="F546" s="35">
        <v>7</v>
      </c>
      <c r="G546" s="33">
        <v>0.104477611940299</v>
      </c>
      <c r="H546" s="35">
        <v>0</v>
      </c>
      <c r="I546" s="33">
        <v>0</v>
      </c>
    </row>
    <row r="547" spans="1:9">
      <c r="A547" s="150">
        <v>80</v>
      </c>
      <c r="B547" s="150" t="s">
        <v>500</v>
      </c>
      <c r="C547" s="150" t="s">
        <v>641</v>
      </c>
      <c r="D547" s="35">
        <v>1</v>
      </c>
      <c r="E547" s="33">
        <v>1.35135135135135E-2</v>
      </c>
      <c r="F547" s="35">
        <v>1</v>
      </c>
      <c r="G547" s="33">
        <v>1.49253731343284E-2</v>
      </c>
      <c r="H547" s="35">
        <v>0</v>
      </c>
      <c r="I547" s="33">
        <v>0</v>
      </c>
    </row>
    <row r="548" spans="1:9">
      <c r="A548" s="150">
        <v>81</v>
      </c>
      <c r="B548" s="150" t="s">
        <v>450</v>
      </c>
      <c r="C548" s="150" t="s">
        <v>639</v>
      </c>
      <c r="D548" s="35">
        <v>8</v>
      </c>
      <c r="E548" s="33">
        <v>0.88888888888888895</v>
      </c>
      <c r="F548" s="35">
        <v>8</v>
      </c>
      <c r="G548" s="33">
        <v>0.88888888888888895</v>
      </c>
      <c r="H548" s="35">
        <v>0</v>
      </c>
      <c r="I548" s="33">
        <v>0</v>
      </c>
    </row>
    <row r="549" spans="1:9">
      <c r="A549" s="150">
        <v>81</v>
      </c>
      <c r="B549" s="150" t="s">
        <v>450</v>
      </c>
      <c r="C549" s="150" t="s">
        <v>637</v>
      </c>
      <c r="D549" s="35">
        <v>1</v>
      </c>
      <c r="E549" s="33">
        <v>0.11111111111111099</v>
      </c>
      <c r="F549" s="35">
        <v>1</v>
      </c>
      <c r="G549" s="33">
        <v>0.11111111111111099</v>
      </c>
      <c r="H549" s="35">
        <v>0</v>
      </c>
      <c r="I549" s="33">
        <v>0</v>
      </c>
    </row>
    <row r="550" spans="1:9">
      <c r="A550" s="150">
        <v>84</v>
      </c>
      <c r="B550" s="150" t="s">
        <v>468</v>
      </c>
      <c r="C550" s="150" t="s">
        <v>635</v>
      </c>
      <c r="D550" s="35">
        <v>7</v>
      </c>
      <c r="E550" s="33">
        <v>1.8666666666666699E-2</v>
      </c>
      <c r="F550" s="35">
        <v>7</v>
      </c>
      <c r="G550" s="33">
        <v>1.8716577540106999E-2</v>
      </c>
      <c r="H550" s="35">
        <v>0</v>
      </c>
      <c r="I550" s="33">
        <v>0</v>
      </c>
    </row>
    <row r="551" spans="1:9">
      <c r="A551" s="150">
        <v>84</v>
      </c>
      <c r="B551" s="150" t="s">
        <v>468</v>
      </c>
      <c r="C551" s="150" t="s">
        <v>639</v>
      </c>
      <c r="D551" s="35">
        <v>44</v>
      </c>
      <c r="E551" s="33">
        <v>0.117333333333333</v>
      </c>
      <c r="F551" s="35">
        <v>44</v>
      </c>
      <c r="G551" s="33">
        <v>0.11764705882352899</v>
      </c>
      <c r="H551" s="35">
        <v>0</v>
      </c>
      <c r="I551" s="33">
        <v>0</v>
      </c>
    </row>
    <row r="552" spans="1:9">
      <c r="A552" s="150">
        <v>84</v>
      </c>
      <c r="B552" s="150" t="s">
        <v>468</v>
      </c>
      <c r="C552" s="150" t="s">
        <v>636</v>
      </c>
      <c r="D552" s="35">
        <v>42</v>
      </c>
      <c r="E552" s="33">
        <v>0.112</v>
      </c>
      <c r="F552" s="35">
        <v>42</v>
      </c>
      <c r="G552" s="33">
        <v>0.11229946524064199</v>
      </c>
      <c r="H552" s="35">
        <v>0</v>
      </c>
      <c r="I552" s="33">
        <v>0</v>
      </c>
    </row>
    <row r="553" spans="1:9">
      <c r="A553" s="150">
        <v>84</v>
      </c>
      <c r="B553" s="150" t="s">
        <v>468</v>
      </c>
      <c r="C553" s="150" t="s">
        <v>641</v>
      </c>
      <c r="D553" s="35">
        <v>1</v>
      </c>
      <c r="E553" s="33">
        <v>2.66666666666667E-3</v>
      </c>
      <c r="F553" s="35">
        <v>1</v>
      </c>
      <c r="G553" s="33">
        <v>2.6737967914438501E-3</v>
      </c>
      <c r="H553" s="35">
        <v>0</v>
      </c>
      <c r="I553" s="33">
        <v>0</v>
      </c>
    </row>
    <row r="554" spans="1:9">
      <c r="A554" s="150">
        <v>84</v>
      </c>
      <c r="B554" s="150" t="s">
        <v>468</v>
      </c>
      <c r="C554" s="150" t="s">
        <v>638</v>
      </c>
      <c r="D554" s="35">
        <v>24</v>
      </c>
      <c r="E554" s="33">
        <v>6.4000000000000001E-2</v>
      </c>
      <c r="F554" s="35">
        <v>24</v>
      </c>
      <c r="G554" s="33">
        <v>6.4171122994652399E-2</v>
      </c>
      <c r="H554" s="35">
        <v>0</v>
      </c>
      <c r="I554" s="33">
        <v>0</v>
      </c>
    </row>
    <row r="555" spans="1:9">
      <c r="A555" s="150">
        <v>85</v>
      </c>
      <c r="B555" s="150" t="s">
        <v>525</v>
      </c>
      <c r="C555" s="150" t="s">
        <v>640</v>
      </c>
      <c r="D555" s="35">
        <v>21</v>
      </c>
      <c r="E555" s="33">
        <v>2.73508726230789E-3</v>
      </c>
      <c r="F555" s="35">
        <v>21</v>
      </c>
      <c r="G555" s="33">
        <v>2.7657052548399801E-3</v>
      </c>
      <c r="H555" s="35">
        <v>0</v>
      </c>
      <c r="I555" s="33">
        <v>0</v>
      </c>
    </row>
    <row r="556" spans="1:9">
      <c r="A556" s="150">
        <v>86</v>
      </c>
      <c r="B556" s="150" t="s">
        <v>527</v>
      </c>
      <c r="C556" s="150" t="s">
        <v>638</v>
      </c>
      <c r="D556" s="35">
        <v>6</v>
      </c>
      <c r="E556" s="33">
        <v>2.5445292620865098E-3</v>
      </c>
      <c r="F556" s="35">
        <v>6</v>
      </c>
      <c r="G556" s="33">
        <v>2.6607538802660802E-3</v>
      </c>
      <c r="H556" s="35">
        <v>0</v>
      </c>
      <c r="I556" s="33">
        <v>0</v>
      </c>
    </row>
    <row r="557" spans="1:9">
      <c r="A557" s="150">
        <v>88</v>
      </c>
      <c r="B557" s="150" t="s">
        <v>499</v>
      </c>
      <c r="C557" s="150" t="s">
        <v>633</v>
      </c>
      <c r="D557" s="35">
        <v>270</v>
      </c>
      <c r="E557" s="33">
        <v>0.28692879914984099</v>
      </c>
      <c r="F557" s="35">
        <v>270</v>
      </c>
      <c r="G557" s="33">
        <v>0.27692307692307699</v>
      </c>
      <c r="H557" s="35">
        <v>0</v>
      </c>
      <c r="I557" s="33">
        <v>0</v>
      </c>
    </row>
    <row r="558" spans="1:9">
      <c r="A558" s="150">
        <v>88</v>
      </c>
      <c r="B558" s="150" t="s">
        <v>499</v>
      </c>
      <c r="C558" s="150" t="s">
        <v>636</v>
      </c>
      <c r="D558" s="35">
        <v>273</v>
      </c>
      <c r="E558" s="33">
        <v>0.290116896918172</v>
      </c>
      <c r="F558" s="35">
        <v>273</v>
      </c>
      <c r="G558" s="33">
        <v>0.28000000000000003</v>
      </c>
      <c r="H558" s="35">
        <v>0</v>
      </c>
      <c r="I558" s="33">
        <v>0</v>
      </c>
    </row>
    <row r="559" spans="1:9">
      <c r="A559" s="150">
        <v>89</v>
      </c>
      <c r="B559" s="150" t="s">
        <v>453</v>
      </c>
      <c r="C559" s="150" t="s">
        <v>635</v>
      </c>
      <c r="D559" s="35">
        <v>9</v>
      </c>
      <c r="E559" s="33">
        <v>0.25</v>
      </c>
      <c r="F559" s="35">
        <v>9</v>
      </c>
      <c r="G559" s="33">
        <v>0.23684210526315799</v>
      </c>
      <c r="H559" s="35">
        <v>0</v>
      </c>
      <c r="I559" s="33">
        <v>0</v>
      </c>
    </row>
    <row r="560" spans="1:9">
      <c r="A560" s="150">
        <v>89</v>
      </c>
      <c r="B560" s="150" t="s">
        <v>453</v>
      </c>
      <c r="C560" s="150" t="s">
        <v>636</v>
      </c>
      <c r="D560" s="35">
        <v>3</v>
      </c>
      <c r="E560" s="33">
        <v>8.3333333333333301E-2</v>
      </c>
      <c r="F560" s="35">
        <v>3</v>
      </c>
      <c r="G560" s="33">
        <v>7.8947368421052599E-2</v>
      </c>
      <c r="H560" s="35">
        <v>0</v>
      </c>
      <c r="I560" s="33">
        <v>0</v>
      </c>
    </row>
    <row r="561" spans="1:9">
      <c r="A561" s="150">
        <v>89</v>
      </c>
      <c r="B561" s="150" t="s">
        <v>453</v>
      </c>
      <c r="C561" s="150" t="s">
        <v>637</v>
      </c>
      <c r="D561" s="35">
        <v>1</v>
      </c>
      <c r="E561" s="33">
        <v>2.7777777777777801E-2</v>
      </c>
      <c r="F561" s="35">
        <v>1</v>
      </c>
      <c r="G561" s="33">
        <v>2.6315789473684199E-2</v>
      </c>
      <c r="H561" s="35">
        <v>0</v>
      </c>
      <c r="I561" s="33">
        <v>0</v>
      </c>
    </row>
    <row r="562" spans="1:9">
      <c r="A562" s="150">
        <v>90</v>
      </c>
      <c r="B562" s="150" t="s">
        <v>469</v>
      </c>
      <c r="C562" s="150" t="s">
        <v>635</v>
      </c>
      <c r="D562" s="35">
        <v>18</v>
      </c>
      <c r="E562" s="33">
        <v>0.152542372881356</v>
      </c>
      <c r="F562" s="35">
        <v>18</v>
      </c>
      <c r="G562" s="33">
        <v>0.15517241379310301</v>
      </c>
      <c r="H562" s="35">
        <v>0</v>
      </c>
      <c r="I562" s="33">
        <v>0</v>
      </c>
    </row>
    <row r="563" spans="1:9">
      <c r="A563" s="150">
        <v>90</v>
      </c>
      <c r="B563" s="150" t="s">
        <v>469</v>
      </c>
      <c r="C563" s="150" t="s">
        <v>637</v>
      </c>
      <c r="D563" s="35">
        <v>15</v>
      </c>
      <c r="E563" s="33">
        <v>0.12711864406779699</v>
      </c>
      <c r="F563" s="35">
        <v>15</v>
      </c>
      <c r="G563" s="33">
        <v>0.12931034482758599</v>
      </c>
      <c r="H563" s="35">
        <v>0</v>
      </c>
      <c r="I563" s="33">
        <v>0</v>
      </c>
    </row>
    <row r="564" spans="1:9">
      <c r="A564" s="150">
        <v>91</v>
      </c>
      <c r="B564" s="150" t="s">
        <v>519</v>
      </c>
      <c r="C564" s="150" t="s">
        <v>638</v>
      </c>
      <c r="D564" s="35">
        <v>10</v>
      </c>
      <c r="E564" s="33">
        <v>5.7045065601825399E-3</v>
      </c>
      <c r="F564" s="35">
        <v>10</v>
      </c>
      <c r="G564" s="33">
        <v>5.7306590257879698E-3</v>
      </c>
      <c r="H564" s="35">
        <v>0</v>
      </c>
      <c r="I564" s="33">
        <v>0</v>
      </c>
    </row>
    <row r="565" spans="1:9">
      <c r="A565" s="150">
        <v>92</v>
      </c>
      <c r="B565" s="150" t="s">
        <v>496</v>
      </c>
      <c r="C565" s="150" t="s">
        <v>637</v>
      </c>
      <c r="D565" s="35">
        <v>21</v>
      </c>
      <c r="E565" s="33">
        <v>3.9697542533081297E-2</v>
      </c>
      <c r="F565" s="35">
        <v>21</v>
      </c>
      <c r="G565" s="33">
        <v>4.7835990888382703E-2</v>
      </c>
      <c r="H565" s="35">
        <v>0</v>
      </c>
      <c r="I565" s="33">
        <v>0</v>
      </c>
    </row>
    <row r="566" spans="1:9">
      <c r="A566" s="150">
        <v>93</v>
      </c>
      <c r="B566" s="150" t="s">
        <v>542</v>
      </c>
      <c r="C566" s="150" t="s">
        <v>641</v>
      </c>
      <c r="D566" s="35">
        <v>2</v>
      </c>
      <c r="E566" s="33">
        <v>5.56158060120686E-5</v>
      </c>
      <c r="F566" s="35">
        <v>2</v>
      </c>
      <c r="G566" s="33">
        <v>5.62287385082516E-5</v>
      </c>
      <c r="H566" s="35">
        <v>0</v>
      </c>
      <c r="I566" s="33">
        <v>0</v>
      </c>
    </row>
    <row r="567" spans="1:9">
      <c r="A567" s="150">
        <v>95</v>
      </c>
      <c r="B567" s="150" t="s">
        <v>488</v>
      </c>
      <c r="C567" s="150" t="s">
        <v>639</v>
      </c>
      <c r="D567" s="35">
        <v>17</v>
      </c>
      <c r="E567" s="33">
        <v>2.1276595744680899E-2</v>
      </c>
      <c r="F567" s="35">
        <v>17</v>
      </c>
      <c r="G567" s="33">
        <v>2.7199999999999998E-2</v>
      </c>
      <c r="H567" s="35">
        <v>0</v>
      </c>
      <c r="I567" s="33">
        <v>0</v>
      </c>
    </row>
    <row r="568" spans="1:9">
      <c r="A568" s="150">
        <v>95</v>
      </c>
      <c r="B568" s="150" t="s">
        <v>488</v>
      </c>
      <c r="C568" s="150" t="s">
        <v>636</v>
      </c>
      <c r="D568" s="35">
        <v>9</v>
      </c>
      <c r="E568" s="33">
        <v>1.1264080100125201E-2</v>
      </c>
      <c r="F568" s="35">
        <v>9</v>
      </c>
      <c r="G568" s="33">
        <v>1.44E-2</v>
      </c>
      <c r="H568" s="35">
        <v>0</v>
      </c>
      <c r="I568" s="33">
        <v>0</v>
      </c>
    </row>
    <row r="569" spans="1:9">
      <c r="A569" s="150">
        <v>95</v>
      </c>
      <c r="B569" s="150" t="s">
        <v>488</v>
      </c>
      <c r="C569" s="150" t="s">
        <v>637</v>
      </c>
      <c r="D569" s="35">
        <v>2</v>
      </c>
      <c r="E569" s="33">
        <v>2.5031289111389198E-3</v>
      </c>
      <c r="F569" s="35">
        <v>2</v>
      </c>
      <c r="G569" s="33">
        <v>3.2000000000000002E-3</v>
      </c>
      <c r="H569" s="35">
        <v>0</v>
      </c>
      <c r="I569" s="33">
        <v>0</v>
      </c>
    </row>
    <row r="570" spans="1:9">
      <c r="A570" s="150">
        <v>95</v>
      </c>
      <c r="B570" s="150" t="s">
        <v>488</v>
      </c>
      <c r="C570" s="150" t="s">
        <v>638</v>
      </c>
      <c r="D570" s="35">
        <v>10</v>
      </c>
      <c r="E570" s="33">
        <v>1.2515644555694601E-2</v>
      </c>
      <c r="F570" s="35">
        <v>10</v>
      </c>
      <c r="G570" s="33">
        <v>1.6E-2</v>
      </c>
      <c r="H570" s="35">
        <v>0</v>
      </c>
      <c r="I570" s="33">
        <v>0</v>
      </c>
    </row>
    <row r="571" spans="1:9">
      <c r="A571" s="150">
        <v>96</v>
      </c>
      <c r="B571" s="150" t="s">
        <v>505</v>
      </c>
      <c r="C571" s="150" t="s">
        <v>640</v>
      </c>
      <c r="D571" s="35">
        <v>4</v>
      </c>
      <c r="E571" s="33">
        <v>7.2992700729926996E-3</v>
      </c>
      <c r="F571" s="35">
        <v>4</v>
      </c>
      <c r="G571" s="33">
        <v>7.2859744990892497E-3</v>
      </c>
      <c r="H571" s="35">
        <v>0</v>
      </c>
      <c r="I571" s="33">
        <v>0</v>
      </c>
    </row>
    <row r="572" spans="1:9">
      <c r="A572" s="150">
        <v>96</v>
      </c>
      <c r="B572" s="150" t="s">
        <v>505</v>
      </c>
      <c r="C572" s="150" t="s">
        <v>639</v>
      </c>
      <c r="D572" s="35">
        <v>1</v>
      </c>
      <c r="E572" s="33">
        <v>1.8248175182481799E-3</v>
      </c>
      <c r="F572" s="35">
        <v>1</v>
      </c>
      <c r="G572" s="33">
        <v>1.82149362477231E-3</v>
      </c>
      <c r="H572" s="35">
        <v>0</v>
      </c>
      <c r="I572" s="33">
        <v>0</v>
      </c>
    </row>
    <row r="573" spans="1:9">
      <c r="A573" s="150">
        <v>96</v>
      </c>
      <c r="B573" s="150" t="s">
        <v>505</v>
      </c>
      <c r="C573" s="150" t="s">
        <v>636</v>
      </c>
      <c r="D573" s="35">
        <v>19</v>
      </c>
      <c r="E573" s="33">
        <v>3.46715328467153E-2</v>
      </c>
      <c r="F573" s="35">
        <v>19</v>
      </c>
      <c r="G573" s="33">
        <v>3.4608378870674E-2</v>
      </c>
      <c r="H573" s="35">
        <v>0</v>
      </c>
      <c r="I573" s="33">
        <v>0</v>
      </c>
    </row>
    <row r="574" spans="1:9">
      <c r="A574" s="150">
        <v>96</v>
      </c>
      <c r="B574" s="150" t="s">
        <v>505</v>
      </c>
      <c r="C574" s="150" t="s">
        <v>634</v>
      </c>
      <c r="D574" s="35">
        <v>28</v>
      </c>
      <c r="E574" s="33">
        <v>5.1094890510948898E-2</v>
      </c>
      <c r="F574" s="35">
        <v>28</v>
      </c>
      <c r="G574" s="33">
        <v>5.1001821493624797E-2</v>
      </c>
      <c r="H574" s="35">
        <v>0</v>
      </c>
      <c r="I574" s="33">
        <v>0</v>
      </c>
    </row>
    <row r="575" spans="1:9">
      <c r="A575" s="150">
        <v>96</v>
      </c>
      <c r="B575" s="150" t="s">
        <v>505</v>
      </c>
      <c r="C575" s="150" t="s">
        <v>638</v>
      </c>
      <c r="D575" s="35">
        <v>15</v>
      </c>
      <c r="E575" s="33">
        <v>2.7372262773722601E-2</v>
      </c>
      <c r="F575" s="35">
        <v>15</v>
      </c>
      <c r="G575" s="33">
        <v>2.7322404371584699E-2</v>
      </c>
      <c r="H575" s="35">
        <v>0</v>
      </c>
      <c r="I575" s="33">
        <v>0</v>
      </c>
    </row>
    <row r="576" spans="1:9">
      <c r="A576" s="150">
        <v>99</v>
      </c>
      <c r="B576" s="150" t="s">
        <v>462</v>
      </c>
      <c r="C576" s="150" t="s">
        <v>636</v>
      </c>
      <c r="D576" s="35">
        <v>7</v>
      </c>
      <c r="E576" s="33">
        <v>7.7262693156732896E-3</v>
      </c>
      <c r="F576" s="35">
        <v>7</v>
      </c>
      <c r="G576" s="33">
        <v>7.8828828828828804E-3</v>
      </c>
      <c r="H576" s="35">
        <v>0</v>
      </c>
      <c r="I576" s="33">
        <v>0</v>
      </c>
    </row>
    <row r="577" spans="1:9">
      <c r="A577" s="150">
        <v>99</v>
      </c>
      <c r="B577" s="150" t="s">
        <v>462</v>
      </c>
      <c r="C577" s="150" t="s">
        <v>634</v>
      </c>
      <c r="D577" s="35">
        <v>11</v>
      </c>
      <c r="E577" s="33">
        <v>1.21412803532009E-2</v>
      </c>
      <c r="F577" s="35">
        <v>11</v>
      </c>
      <c r="G577" s="33">
        <v>1.23873873873874E-2</v>
      </c>
      <c r="H577" s="35">
        <v>0</v>
      </c>
      <c r="I577" s="33">
        <v>0</v>
      </c>
    </row>
    <row r="578" spans="1:9">
      <c r="A578" s="150">
        <v>99</v>
      </c>
      <c r="B578" s="150" t="s">
        <v>462</v>
      </c>
      <c r="C578" s="150" t="s">
        <v>638</v>
      </c>
      <c r="D578" s="35">
        <v>2</v>
      </c>
      <c r="E578" s="33">
        <v>2.2075055187637999E-3</v>
      </c>
      <c r="F578" s="35">
        <v>2</v>
      </c>
      <c r="G578" s="33">
        <v>2.2522522522522501E-3</v>
      </c>
      <c r="H578" s="35">
        <v>0</v>
      </c>
      <c r="I578" s="33">
        <v>0</v>
      </c>
    </row>
    <row r="579" spans="1:9">
      <c r="A579" s="150">
        <v>10</v>
      </c>
      <c r="B579" s="150" t="s">
        <v>429</v>
      </c>
      <c r="C579" s="150" t="s">
        <v>636</v>
      </c>
      <c r="D579" s="35">
        <v>8</v>
      </c>
      <c r="E579" s="33">
        <v>0.133333333333333</v>
      </c>
      <c r="F579" s="35">
        <v>9</v>
      </c>
      <c r="G579" s="33">
        <v>0.2</v>
      </c>
      <c r="H579" s="35">
        <v>-1</v>
      </c>
      <c r="I579" s="33">
        <v>-11.1111111111111</v>
      </c>
    </row>
    <row r="580" spans="1:9">
      <c r="A580" s="150">
        <v>10</v>
      </c>
      <c r="B580" s="150" t="s">
        <v>429</v>
      </c>
      <c r="C580" s="150" t="s">
        <v>634</v>
      </c>
      <c r="D580" s="35">
        <v>17</v>
      </c>
      <c r="E580" s="33">
        <v>0.28333333333333299</v>
      </c>
      <c r="F580" s="35">
        <v>18</v>
      </c>
      <c r="G580" s="33">
        <v>0.4</v>
      </c>
      <c r="H580" s="35">
        <v>-1</v>
      </c>
      <c r="I580" s="33">
        <v>-5.5555555555555598</v>
      </c>
    </row>
    <row r="581" spans="1:9">
      <c r="A581" s="150">
        <v>102</v>
      </c>
      <c r="B581" s="150" t="s">
        <v>498</v>
      </c>
      <c r="C581" s="150" t="s">
        <v>634</v>
      </c>
      <c r="D581" s="35">
        <v>125</v>
      </c>
      <c r="E581" s="33">
        <v>0.13646288209606999</v>
      </c>
      <c r="F581" s="35">
        <v>126</v>
      </c>
      <c r="G581" s="33">
        <v>0.13305174234424499</v>
      </c>
      <c r="H581" s="35">
        <v>-1</v>
      </c>
      <c r="I581" s="33">
        <v>-0.79365079365079105</v>
      </c>
    </row>
    <row r="582" spans="1:9">
      <c r="A582" s="150">
        <v>108</v>
      </c>
      <c r="B582" s="150" t="s">
        <v>460</v>
      </c>
      <c r="C582" s="150" t="s">
        <v>636</v>
      </c>
      <c r="D582" s="35">
        <v>1120</v>
      </c>
      <c r="E582" s="33">
        <v>0.29755579171094598</v>
      </c>
      <c r="F582" s="35">
        <v>1121</v>
      </c>
      <c r="G582" s="33">
        <v>0.31199554689674402</v>
      </c>
      <c r="H582" s="35">
        <v>-1</v>
      </c>
      <c r="I582" s="33">
        <v>-8.9206066012492702E-2</v>
      </c>
    </row>
    <row r="583" spans="1:9">
      <c r="A583" s="150">
        <v>109</v>
      </c>
      <c r="B583" s="150" t="s">
        <v>522</v>
      </c>
      <c r="C583" s="150" t="s">
        <v>635</v>
      </c>
      <c r="D583" s="35">
        <v>126</v>
      </c>
      <c r="E583" s="33">
        <v>0.102189781021898</v>
      </c>
      <c r="F583" s="35">
        <v>127</v>
      </c>
      <c r="G583" s="33">
        <v>0.10063391442155301</v>
      </c>
      <c r="H583" s="35">
        <v>-1</v>
      </c>
      <c r="I583" s="33">
        <v>-0.78740157480314799</v>
      </c>
    </row>
    <row r="584" spans="1:9">
      <c r="A584" s="150">
        <v>11</v>
      </c>
      <c r="B584" s="150" t="s">
        <v>480</v>
      </c>
      <c r="C584" s="150" t="s">
        <v>637</v>
      </c>
      <c r="D584" s="35">
        <v>2</v>
      </c>
      <c r="E584" s="33">
        <v>0.14285714285714299</v>
      </c>
      <c r="F584" s="35">
        <v>3</v>
      </c>
      <c r="G584" s="33">
        <v>0.2</v>
      </c>
      <c r="H584" s="35">
        <v>-1</v>
      </c>
      <c r="I584" s="33">
        <v>-33.3333333333333</v>
      </c>
    </row>
    <row r="585" spans="1:9">
      <c r="A585" s="150">
        <v>110</v>
      </c>
      <c r="B585" s="150" t="s">
        <v>514</v>
      </c>
      <c r="C585" s="150" t="s">
        <v>635</v>
      </c>
      <c r="D585" s="35">
        <v>14</v>
      </c>
      <c r="E585" s="33">
        <v>2.8282828282828298E-2</v>
      </c>
      <c r="F585" s="35">
        <v>15</v>
      </c>
      <c r="G585" s="33">
        <v>2.98804780876494E-2</v>
      </c>
      <c r="H585" s="35">
        <v>-1</v>
      </c>
      <c r="I585" s="33">
        <v>-6.6666666666666696</v>
      </c>
    </row>
    <row r="586" spans="1:9">
      <c r="A586" s="150">
        <v>111</v>
      </c>
      <c r="B586" s="150" t="s">
        <v>454</v>
      </c>
      <c r="C586" s="150" t="s">
        <v>636</v>
      </c>
      <c r="D586" s="35">
        <v>414</v>
      </c>
      <c r="E586" s="33">
        <v>0.22722283205268901</v>
      </c>
      <c r="F586" s="35">
        <v>415</v>
      </c>
      <c r="G586" s="33">
        <v>0.225298588490771</v>
      </c>
      <c r="H586" s="35">
        <v>-1</v>
      </c>
      <c r="I586" s="33">
        <v>-0.240963855421683</v>
      </c>
    </row>
    <row r="587" spans="1:9">
      <c r="A587" s="150">
        <v>111</v>
      </c>
      <c r="B587" s="150" t="s">
        <v>454</v>
      </c>
      <c r="C587" s="150" t="s">
        <v>638</v>
      </c>
      <c r="D587" s="35">
        <v>5</v>
      </c>
      <c r="E587" s="33">
        <v>2.74423710208562E-3</v>
      </c>
      <c r="F587" s="35">
        <v>6</v>
      </c>
      <c r="G587" s="33">
        <v>3.2573289902280101E-3</v>
      </c>
      <c r="H587" s="35">
        <v>-1</v>
      </c>
      <c r="I587" s="33">
        <v>-16.6666666666667</v>
      </c>
    </row>
    <row r="588" spans="1:9">
      <c r="A588" s="150">
        <v>112</v>
      </c>
      <c r="B588" s="150" t="s">
        <v>455</v>
      </c>
      <c r="C588" s="150" t="s">
        <v>635</v>
      </c>
      <c r="D588" s="35">
        <v>68</v>
      </c>
      <c r="E588" s="33">
        <v>0.19825072886297401</v>
      </c>
      <c r="F588" s="35">
        <v>69</v>
      </c>
      <c r="G588" s="33">
        <v>0.19714285714285701</v>
      </c>
      <c r="H588" s="35">
        <v>-1</v>
      </c>
      <c r="I588" s="33">
        <v>-1.4492753623188399</v>
      </c>
    </row>
    <row r="589" spans="1:9">
      <c r="A589" s="150">
        <v>112</v>
      </c>
      <c r="B589" s="150" t="s">
        <v>455</v>
      </c>
      <c r="C589" s="150" t="s">
        <v>637</v>
      </c>
      <c r="D589" s="35">
        <v>5</v>
      </c>
      <c r="E589" s="33">
        <v>1.45772594752187E-2</v>
      </c>
      <c r="F589" s="35">
        <v>6</v>
      </c>
      <c r="G589" s="33">
        <v>1.7142857142857099E-2</v>
      </c>
      <c r="H589" s="35">
        <v>-1</v>
      </c>
      <c r="I589" s="33">
        <v>-16.6666666666667</v>
      </c>
    </row>
    <row r="590" spans="1:9">
      <c r="A590" s="150">
        <v>114</v>
      </c>
      <c r="B590" s="150" t="s">
        <v>456</v>
      </c>
      <c r="C590" s="150" t="s">
        <v>633</v>
      </c>
      <c r="D590" s="35">
        <v>124</v>
      </c>
      <c r="E590" s="33">
        <v>0.118095238095238</v>
      </c>
      <c r="F590" s="35">
        <v>125</v>
      </c>
      <c r="G590" s="33">
        <v>0.121006776379477</v>
      </c>
      <c r="H590" s="35">
        <v>-1</v>
      </c>
      <c r="I590" s="33">
        <v>-0.80000000000000104</v>
      </c>
    </row>
    <row r="591" spans="1:9">
      <c r="A591" s="150">
        <v>114</v>
      </c>
      <c r="B591" s="150" t="s">
        <v>456</v>
      </c>
      <c r="C591" s="150" t="s">
        <v>637</v>
      </c>
      <c r="D591" s="35">
        <v>34</v>
      </c>
      <c r="E591" s="33">
        <v>3.2380952380952399E-2</v>
      </c>
      <c r="F591" s="35">
        <v>35</v>
      </c>
      <c r="G591" s="33">
        <v>3.38818973862536E-2</v>
      </c>
      <c r="H591" s="35">
        <v>-1</v>
      </c>
      <c r="I591" s="33">
        <v>-2.8571428571428599</v>
      </c>
    </row>
    <row r="592" spans="1:9">
      <c r="A592" s="150">
        <v>115</v>
      </c>
      <c r="B592" s="150" t="s">
        <v>459</v>
      </c>
      <c r="C592" s="150" t="s">
        <v>633</v>
      </c>
      <c r="D592" s="35">
        <v>25</v>
      </c>
      <c r="E592" s="33">
        <v>0.75757575757575801</v>
      </c>
      <c r="F592" s="35">
        <v>26</v>
      </c>
      <c r="G592" s="33">
        <v>0.76470588235294101</v>
      </c>
      <c r="H592" s="35">
        <v>-1</v>
      </c>
      <c r="I592" s="33">
        <v>-3.84615384615384</v>
      </c>
    </row>
    <row r="593" spans="1:9">
      <c r="A593" s="150">
        <v>116</v>
      </c>
      <c r="B593" s="150" t="s">
        <v>461</v>
      </c>
      <c r="C593" s="150" t="s">
        <v>636</v>
      </c>
      <c r="D593" s="35">
        <v>97</v>
      </c>
      <c r="E593" s="33">
        <v>0.12746386333771401</v>
      </c>
      <c r="F593" s="35">
        <v>98</v>
      </c>
      <c r="G593" s="33">
        <v>0.129801324503311</v>
      </c>
      <c r="H593" s="35">
        <v>-1</v>
      </c>
      <c r="I593" s="33">
        <v>-1.0204081632653099</v>
      </c>
    </row>
    <row r="594" spans="1:9">
      <c r="A594" s="150">
        <v>118</v>
      </c>
      <c r="B594" s="150" t="s">
        <v>520</v>
      </c>
      <c r="C594" s="150" t="s">
        <v>633</v>
      </c>
      <c r="D594" s="35">
        <v>242</v>
      </c>
      <c r="E594" s="33">
        <v>0.35535976505139499</v>
      </c>
      <c r="F594" s="35">
        <v>243</v>
      </c>
      <c r="G594" s="33">
        <v>0.35578330893118598</v>
      </c>
      <c r="H594" s="35">
        <v>-1</v>
      </c>
      <c r="I594" s="33">
        <v>-0.41152263374485398</v>
      </c>
    </row>
    <row r="595" spans="1:9">
      <c r="A595" s="150">
        <v>119</v>
      </c>
      <c r="B595" s="150" t="s">
        <v>457</v>
      </c>
      <c r="C595" s="150" t="s">
        <v>637</v>
      </c>
      <c r="D595" s="35">
        <v>25</v>
      </c>
      <c r="E595" s="33">
        <v>9.3843843843843793E-3</v>
      </c>
      <c r="F595" s="35">
        <v>26</v>
      </c>
      <c r="G595" s="33">
        <v>8.2776185928048404E-3</v>
      </c>
      <c r="H595" s="35">
        <v>-1</v>
      </c>
      <c r="I595" s="33">
        <v>-3.84615384615384</v>
      </c>
    </row>
    <row r="596" spans="1:9">
      <c r="A596" s="150">
        <v>119</v>
      </c>
      <c r="B596" s="150" t="s">
        <v>457</v>
      </c>
      <c r="C596" s="150" t="s">
        <v>638</v>
      </c>
      <c r="D596" s="35">
        <v>27</v>
      </c>
      <c r="E596" s="33">
        <v>1.0135135135135099E-2</v>
      </c>
      <c r="F596" s="35">
        <v>28</v>
      </c>
      <c r="G596" s="33">
        <v>8.9143584845590602E-3</v>
      </c>
      <c r="H596" s="35">
        <v>-1</v>
      </c>
      <c r="I596" s="33">
        <v>-3.5714285714285698</v>
      </c>
    </row>
    <row r="597" spans="1:9">
      <c r="A597" s="150">
        <v>123</v>
      </c>
      <c r="B597" s="150" t="s">
        <v>458</v>
      </c>
      <c r="C597" s="150" t="s">
        <v>638</v>
      </c>
      <c r="D597" s="35">
        <v>58</v>
      </c>
      <c r="E597" s="33">
        <v>2.2213711221754098E-2</v>
      </c>
      <c r="F597" s="35">
        <v>59</v>
      </c>
      <c r="G597" s="33">
        <v>2.18518518518519E-2</v>
      </c>
      <c r="H597" s="35">
        <v>-1</v>
      </c>
      <c r="I597" s="33">
        <v>-1.6949152542372801</v>
      </c>
    </row>
    <row r="598" spans="1:9">
      <c r="A598" s="150">
        <v>125</v>
      </c>
      <c r="B598" s="150" t="s">
        <v>471</v>
      </c>
      <c r="C598" s="150" t="s">
        <v>638</v>
      </c>
      <c r="D598" s="35">
        <v>3</v>
      </c>
      <c r="E598" s="33">
        <v>4.5871559633027499E-3</v>
      </c>
      <c r="F598" s="35">
        <v>4</v>
      </c>
      <c r="G598" s="33">
        <v>6.13496932515337E-3</v>
      </c>
      <c r="H598" s="35">
        <v>-1</v>
      </c>
      <c r="I598" s="33">
        <v>-25</v>
      </c>
    </row>
    <row r="599" spans="1:9">
      <c r="A599" s="150">
        <v>16</v>
      </c>
      <c r="B599" s="150" t="s">
        <v>431</v>
      </c>
      <c r="C599" s="150" t="s">
        <v>633</v>
      </c>
      <c r="D599" s="35">
        <v>170</v>
      </c>
      <c r="E599" s="33">
        <v>5.8539944903581297E-2</v>
      </c>
      <c r="F599" s="35">
        <v>171</v>
      </c>
      <c r="G599" s="33">
        <v>5.6697612732095497E-2</v>
      </c>
      <c r="H599" s="35">
        <v>-1</v>
      </c>
      <c r="I599" s="33">
        <v>-0.58479532163743198</v>
      </c>
    </row>
    <row r="600" spans="1:9">
      <c r="A600" s="150">
        <v>16</v>
      </c>
      <c r="B600" s="150" t="s">
        <v>431</v>
      </c>
      <c r="C600" s="150" t="s">
        <v>640</v>
      </c>
      <c r="D600" s="35">
        <v>15</v>
      </c>
      <c r="E600" s="33">
        <v>5.1652892561983499E-3</v>
      </c>
      <c r="F600" s="35">
        <v>16</v>
      </c>
      <c r="G600" s="33">
        <v>5.3050397877984099E-3</v>
      </c>
      <c r="H600" s="35">
        <v>-1</v>
      </c>
      <c r="I600" s="33">
        <v>-6.25</v>
      </c>
    </row>
    <row r="601" spans="1:9">
      <c r="A601" s="150">
        <v>16</v>
      </c>
      <c r="B601" s="150" t="s">
        <v>431</v>
      </c>
      <c r="C601" s="150" t="s">
        <v>638</v>
      </c>
      <c r="D601" s="35">
        <v>25</v>
      </c>
      <c r="E601" s="33">
        <v>8.6088154269972506E-3</v>
      </c>
      <c r="F601" s="35">
        <v>26</v>
      </c>
      <c r="G601" s="33">
        <v>8.6206896551724102E-3</v>
      </c>
      <c r="H601" s="35">
        <v>-1</v>
      </c>
      <c r="I601" s="33">
        <v>-3.84615384615384</v>
      </c>
    </row>
    <row r="602" spans="1:9">
      <c r="A602" s="150">
        <v>17</v>
      </c>
      <c r="B602" s="150" t="s">
        <v>432</v>
      </c>
      <c r="C602" s="150" t="s">
        <v>633</v>
      </c>
      <c r="D602" s="35">
        <v>100</v>
      </c>
      <c r="E602" s="33">
        <v>0.26315789473684198</v>
      </c>
      <c r="F602" s="35">
        <v>101</v>
      </c>
      <c r="G602" s="33">
        <v>0.26370757180156701</v>
      </c>
      <c r="H602" s="35">
        <v>-1</v>
      </c>
      <c r="I602" s="33">
        <v>-0.99009900990099098</v>
      </c>
    </row>
    <row r="603" spans="1:9">
      <c r="A603" s="150">
        <v>17</v>
      </c>
      <c r="B603" s="150" t="s">
        <v>432</v>
      </c>
      <c r="C603" s="150" t="s">
        <v>634</v>
      </c>
      <c r="D603" s="35">
        <v>131</v>
      </c>
      <c r="E603" s="33">
        <v>0.34473684210526301</v>
      </c>
      <c r="F603" s="35">
        <v>132</v>
      </c>
      <c r="G603" s="33">
        <v>0.34464751958224499</v>
      </c>
      <c r="H603" s="35">
        <v>-1</v>
      </c>
      <c r="I603" s="33">
        <v>-0.75757575757575701</v>
      </c>
    </row>
    <row r="604" spans="1:9">
      <c r="A604" s="150">
        <v>20</v>
      </c>
      <c r="B604" s="150" t="s">
        <v>515</v>
      </c>
      <c r="C604" s="150" t="s">
        <v>636</v>
      </c>
      <c r="D604" s="35">
        <v>14</v>
      </c>
      <c r="E604" s="33">
        <v>5.83333333333333E-2</v>
      </c>
      <c r="F604" s="35">
        <v>15</v>
      </c>
      <c r="G604" s="33">
        <v>6.4102564102564097E-2</v>
      </c>
      <c r="H604" s="35">
        <v>-1</v>
      </c>
      <c r="I604" s="33">
        <v>-6.6666666666666696</v>
      </c>
    </row>
    <row r="605" spans="1:9">
      <c r="A605" s="150">
        <v>28</v>
      </c>
      <c r="B605" s="150" t="s">
        <v>436</v>
      </c>
      <c r="C605" s="150" t="s">
        <v>639</v>
      </c>
      <c r="D605" s="35">
        <v>17</v>
      </c>
      <c r="E605" s="33">
        <v>0.25</v>
      </c>
      <c r="F605" s="35">
        <v>18</v>
      </c>
      <c r="G605" s="33">
        <v>0.25</v>
      </c>
      <c r="H605" s="35">
        <v>-1</v>
      </c>
      <c r="I605" s="33">
        <v>-5.5555555555555598</v>
      </c>
    </row>
    <row r="606" spans="1:9">
      <c r="A606" s="150">
        <v>29</v>
      </c>
      <c r="B606" s="150" t="s">
        <v>509</v>
      </c>
      <c r="C606" s="150" t="s">
        <v>633</v>
      </c>
      <c r="D606" s="35">
        <v>111</v>
      </c>
      <c r="E606" s="33">
        <v>0.60326086956521696</v>
      </c>
      <c r="F606" s="35">
        <v>112</v>
      </c>
      <c r="G606" s="33">
        <v>0.586387434554974</v>
      </c>
      <c r="H606" s="35">
        <v>-1</v>
      </c>
      <c r="I606" s="33">
        <v>-0.89285714285714002</v>
      </c>
    </row>
    <row r="607" spans="1:9">
      <c r="A607" s="150">
        <v>3</v>
      </c>
      <c r="B607" s="150" t="s">
        <v>534</v>
      </c>
      <c r="C607" s="150" t="s">
        <v>636</v>
      </c>
      <c r="D607" s="35">
        <v>162</v>
      </c>
      <c r="E607" s="33">
        <v>0.109164420485175</v>
      </c>
      <c r="F607" s="35">
        <v>163</v>
      </c>
      <c r="G607" s="33">
        <v>0.122097378277154</v>
      </c>
      <c r="H607" s="35">
        <v>-1</v>
      </c>
      <c r="I607" s="33">
        <v>-0.61349693251533399</v>
      </c>
    </row>
    <row r="608" spans="1:9">
      <c r="A608" s="150">
        <v>3</v>
      </c>
      <c r="B608" s="150" t="s">
        <v>534</v>
      </c>
      <c r="C608" s="150" t="s">
        <v>638</v>
      </c>
      <c r="D608" s="35">
        <v>10</v>
      </c>
      <c r="E608" s="33">
        <v>6.7385444743935296E-3</v>
      </c>
      <c r="F608" s="35">
        <v>11</v>
      </c>
      <c r="G608" s="33">
        <v>8.2397003745318404E-3</v>
      </c>
      <c r="H608" s="35">
        <v>-1</v>
      </c>
      <c r="I608" s="33">
        <v>-9.0909090909090899</v>
      </c>
    </row>
    <row r="609" spans="1:9">
      <c r="A609" s="150">
        <v>30</v>
      </c>
      <c r="B609" s="150" t="s">
        <v>537</v>
      </c>
      <c r="C609" s="150" t="s">
        <v>635</v>
      </c>
      <c r="D609" s="35">
        <v>131</v>
      </c>
      <c r="E609" s="33">
        <v>2.3451485857500901E-2</v>
      </c>
      <c r="F609" s="35">
        <v>132</v>
      </c>
      <c r="G609" s="33">
        <v>2.32558139534884E-2</v>
      </c>
      <c r="H609" s="35">
        <v>-1</v>
      </c>
      <c r="I609" s="33">
        <v>-0.75757575757575701</v>
      </c>
    </row>
    <row r="610" spans="1:9">
      <c r="A610" s="150">
        <v>32</v>
      </c>
      <c r="B610" s="150" t="s">
        <v>434</v>
      </c>
      <c r="C610" s="150" t="s">
        <v>641</v>
      </c>
      <c r="D610" s="35">
        <v>3</v>
      </c>
      <c r="E610" s="33">
        <v>2.06896551724138E-2</v>
      </c>
      <c r="F610" s="35">
        <v>4</v>
      </c>
      <c r="G610" s="33">
        <v>2.7397260273972601E-2</v>
      </c>
      <c r="H610" s="35">
        <v>-1</v>
      </c>
      <c r="I610" s="33">
        <v>-25</v>
      </c>
    </row>
    <row r="611" spans="1:9">
      <c r="A611" s="150">
        <v>33</v>
      </c>
      <c r="B611" s="150" t="s">
        <v>437</v>
      </c>
      <c r="C611" s="150" t="s">
        <v>637</v>
      </c>
      <c r="D611" s="35">
        <v>24</v>
      </c>
      <c r="E611" s="33">
        <v>3.2831737346101203E-2</v>
      </c>
      <c r="F611" s="35">
        <v>25</v>
      </c>
      <c r="G611" s="33">
        <v>3.4340659340659302E-2</v>
      </c>
      <c r="H611" s="35">
        <v>-1</v>
      </c>
      <c r="I611" s="33">
        <v>-4</v>
      </c>
    </row>
    <row r="612" spans="1:9">
      <c r="A612" s="150">
        <v>35</v>
      </c>
      <c r="B612" s="150" t="s">
        <v>441</v>
      </c>
      <c r="C612" s="150" t="s">
        <v>637</v>
      </c>
      <c r="D612" s="35">
        <v>157</v>
      </c>
      <c r="E612" s="33">
        <v>4.8697270471464001E-2</v>
      </c>
      <c r="F612" s="35">
        <v>158</v>
      </c>
      <c r="G612" s="33">
        <v>4.8645320197044303E-2</v>
      </c>
      <c r="H612" s="35">
        <v>-1</v>
      </c>
      <c r="I612" s="33">
        <v>-0.632911392405067</v>
      </c>
    </row>
    <row r="613" spans="1:9">
      <c r="A613" s="150">
        <v>37</v>
      </c>
      <c r="B613" s="150" t="s">
        <v>439</v>
      </c>
      <c r="C613" s="150" t="s">
        <v>633</v>
      </c>
      <c r="D613" s="35">
        <v>1013</v>
      </c>
      <c r="E613" s="33">
        <v>0.40682730923694799</v>
      </c>
      <c r="F613" s="35">
        <v>1014</v>
      </c>
      <c r="G613" s="33">
        <v>0.40673886883273203</v>
      </c>
      <c r="H613" s="35">
        <v>-1</v>
      </c>
      <c r="I613" s="33">
        <v>-9.8619329388560703E-2</v>
      </c>
    </row>
    <row r="614" spans="1:9">
      <c r="A614" s="150">
        <v>37</v>
      </c>
      <c r="B614" s="150" t="s">
        <v>439</v>
      </c>
      <c r="C614" s="150" t="s">
        <v>639</v>
      </c>
      <c r="D614" s="35">
        <v>157</v>
      </c>
      <c r="E614" s="33">
        <v>6.3052208835341406E-2</v>
      </c>
      <c r="F614" s="35">
        <v>158</v>
      </c>
      <c r="G614" s="33">
        <v>6.3377456879261898E-2</v>
      </c>
      <c r="H614" s="35">
        <v>-1</v>
      </c>
      <c r="I614" s="33">
        <v>-0.632911392405067</v>
      </c>
    </row>
    <row r="615" spans="1:9">
      <c r="A615" s="150">
        <v>37</v>
      </c>
      <c r="B615" s="150" t="s">
        <v>439</v>
      </c>
      <c r="C615" s="150" t="s">
        <v>641</v>
      </c>
      <c r="D615" s="35">
        <v>24</v>
      </c>
      <c r="E615" s="33">
        <v>9.6385542168674707E-3</v>
      </c>
      <c r="F615" s="35">
        <v>25</v>
      </c>
      <c r="G615" s="33">
        <v>1.00280786201364E-2</v>
      </c>
      <c r="H615" s="35">
        <v>-1</v>
      </c>
      <c r="I615" s="33">
        <v>-4</v>
      </c>
    </row>
    <row r="616" spans="1:9">
      <c r="A616" s="150">
        <v>38</v>
      </c>
      <c r="B616" s="150" t="s">
        <v>476</v>
      </c>
      <c r="C616" s="150" t="s">
        <v>634</v>
      </c>
      <c r="D616" s="35">
        <v>85</v>
      </c>
      <c r="E616" s="33">
        <v>0.578231292517007</v>
      </c>
      <c r="F616" s="35">
        <v>86</v>
      </c>
      <c r="G616" s="33">
        <v>0.58503401360544205</v>
      </c>
      <c r="H616" s="35">
        <v>-1</v>
      </c>
      <c r="I616" s="33">
        <v>-1.16279069767442</v>
      </c>
    </row>
    <row r="617" spans="1:9">
      <c r="A617" s="150">
        <v>4</v>
      </c>
      <c r="B617" s="150" t="s">
        <v>463</v>
      </c>
      <c r="C617" s="150" t="s">
        <v>639</v>
      </c>
      <c r="D617" s="35">
        <v>0</v>
      </c>
      <c r="E617" s="33">
        <v>0</v>
      </c>
      <c r="F617" s="35">
        <v>1</v>
      </c>
      <c r="G617" s="33">
        <v>1.63934426229508E-2</v>
      </c>
      <c r="H617" s="35">
        <v>-1</v>
      </c>
      <c r="I617" s="33">
        <v>-100</v>
      </c>
    </row>
    <row r="618" spans="1:9">
      <c r="A618" s="150">
        <v>43</v>
      </c>
      <c r="B618" s="150" t="s">
        <v>529</v>
      </c>
      <c r="C618" s="150" t="s">
        <v>633</v>
      </c>
      <c r="D618" s="35">
        <v>188</v>
      </c>
      <c r="E618" s="33">
        <v>6.4471879286694095E-2</v>
      </c>
      <c r="F618" s="35">
        <v>189</v>
      </c>
      <c r="G618" s="33">
        <v>7.7938144329896902E-2</v>
      </c>
      <c r="H618" s="35">
        <v>-1</v>
      </c>
      <c r="I618" s="33">
        <v>-0.52910052910053496</v>
      </c>
    </row>
    <row r="619" spans="1:9">
      <c r="A619" s="150">
        <v>44</v>
      </c>
      <c r="B619" s="150" t="s">
        <v>530</v>
      </c>
      <c r="C619" s="150" t="s">
        <v>640</v>
      </c>
      <c r="D619" s="35">
        <v>0</v>
      </c>
      <c r="E619" s="33">
        <v>0</v>
      </c>
      <c r="F619" s="35">
        <v>1</v>
      </c>
      <c r="G619" s="33">
        <v>2.5031289111389203E-4</v>
      </c>
      <c r="H619" s="35">
        <v>-1</v>
      </c>
      <c r="I619" s="33">
        <v>-100</v>
      </c>
    </row>
    <row r="620" spans="1:9">
      <c r="A620" s="150">
        <v>44</v>
      </c>
      <c r="B620" s="150" t="s">
        <v>530</v>
      </c>
      <c r="C620" s="150" t="s">
        <v>641</v>
      </c>
      <c r="D620" s="35">
        <v>13</v>
      </c>
      <c r="E620" s="33">
        <v>3.2075006168270398E-3</v>
      </c>
      <c r="F620" s="35">
        <v>14</v>
      </c>
      <c r="G620" s="33">
        <v>3.5043804755944901E-3</v>
      </c>
      <c r="H620" s="35">
        <v>-1</v>
      </c>
      <c r="I620" s="33">
        <v>-7.1428571428571397</v>
      </c>
    </row>
    <row r="621" spans="1:9">
      <c r="A621" s="150">
        <v>45</v>
      </c>
      <c r="B621" s="150" t="s">
        <v>517</v>
      </c>
      <c r="C621" s="150" t="s">
        <v>639</v>
      </c>
      <c r="D621" s="35">
        <v>21</v>
      </c>
      <c r="E621" s="33">
        <v>4.1015625E-2</v>
      </c>
      <c r="F621" s="35">
        <v>22</v>
      </c>
      <c r="G621" s="33">
        <v>4.4354838709677401E-2</v>
      </c>
      <c r="H621" s="35">
        <v>-1</v>
      </c>
      <c r="I621" s="33">
        <v>-4.5454545454545396</v>
      </c>
    </row>
    <row r="622" spans="1:9">
      <c r="A622" s="150">
        <v>46</v>
      </c>
      <c r="B622" s="150" t="s">
        <v>483</v>
      </c>
      <c r="C622" s="150" t="s">
        <v>633</v>
      </c>
      <c r="D622" s="35">
        <v>726</v>
      </c>
      <c r="E622" s="33">
        <v>0.27416918429003001</v>
      </c>
      <c r="F622" s="35">
        <v>727</v>
      </c>
      <c r="G622" s="33">
        <v>0.28365197034724898</v>
      </c>
      <c r="H622" s="35">
        <v>-1</v>
      </c>
      <c r="I622" s="33">
        <v>-0.137551581843187</v>
      </c>
    </row>
    <row r="623" spans="1:9">
      <c r="A623" s="150">
        <v>46</v>
      </c>
      <c r="B623" s="150" t="s">
        <v>483</v>
      </c>
      <c r="C623" s="150" t="s">
        <v>634</v>
      </c>
      <c r="D623" s="35">
        <v>242</v>
      </c>
      <c r="E623" s="33">
        <v>9.1389728096676698E-2</v>
      </c>
      <c r="F623" s="35">
        <v>243</v>
      </c>
      <c r="G623" s="33">
        <v>9.4810768630511105E-2</v>
      </c>
      <c r="H623" s="35">
        <v>-1</v>
      </c>
      <c r="I623" s="33">
        <v>-0.41152263374485398</v>
      </c>
    </row>
    <row r="624" spans="1:9">
      <c r="A624" s="150">
        <v>48</v>
      </c>
      <c r="B624" s="150" t="s">
        <v>424</v>
      </c>
      <c r="C624" s="150" t="s">
        <v>635</v>
      </c>
      <c r="D624" s="35">
        <v>164</v>
      </c>
      <c r="E624" s="33">
        <v>9.0657822001105601E-2</v>
      </c>
      <c r="F624" s="35">
        <v>165</v>
      </c>
      <c r="G624" s="33">
        <v>9.0859030837004404E-2</v>
      </c>
      <c r="H624" s="35">
        <v>-1</v>
      </c>
      <c r="I624" s="33">
        <v>-0.60606060606060996</v>
      </c>
    </row>
    <row r="625" spans="1:9">
      <c r="A625" s="150">
        <v>51</v>
      </c>
      <c r="B625" s="150" t="s">
        <v>486</v>
      </c>
      <c r="C625" s="150" t="s">
        <v>637</v>
      </c>
      <c r="D625" s="35">
        <v>55</v>
      </c>
      <c r="E625" s="33">
        <v>4.94159928122192E-2</v>
      </c>
      <c r="F625" s="35">
        <v>56</v>
      </c>
      <c r="G625" s="33">
        <v>4.9209138840070298E-2</v>
      </c>
      <c r="H625" s="35">
        <v>-1</v>
      </c>
      <c r="I625" s="33">
        <v>-1.78571428571429</v>
      </c>
    </row>
    <row r="626" spans="1:9">
      <c r="A626" s="150">
        <v>53</v>
      </c>
      <c r="B626" s="150" t="s">
        <v>531</v>
      </c>
      <c r="C626" s="150" t="s">
        <v>641</v>
      </c>
      <c r="D626" s="35">
        <v>6</v>
      </c>
      <c r="E626" s="33">
        <v>1.7113031573543299E-4</v>
      </c>
      <c r="F626" s="35">
        <v>7</v>
      </c>
      <c r="G626" s="33">
        <v>2.0721707468695399E-4</v>
      </c>
      <c r="H626" s="35">
        <v>-1</v>
      </c>
      <c r="I626" s="33">
        <v>-14.285714285714301</v>
      </c>
    </row>
    <row r="627" spans="1:9">
      <c r="A627" s="150">
        <v>54</v>
      </c>
      <c r="B627" s="150" t="s">
        <v>440</v>
      </c>
      <c r="C627" s="150" t="s">
        <v>637</v>
      </c>
      <c r="D627" s="35">
        <v>68</v>
      </c>
      <c r="E627" s="33">
        <v>0.44155844155844198</v>
      </c>
      <c r="F627" s="35">
        <v>69</v>
      </c>
      <c r="G627" s="33">
        <v>0.43949044585987301</v>
      </c>
      <c r="H627" s="35">
        <v>-1</v>
      </c>
      <c r="I627" s="33">
        <v>-1.4492753623188399</v>
      </c>
    </row>
    <row r="628" spans="1:9">
      <c r="A628" s="150">
        <v>57</v>
      </c>
      <c r="B628" s="150" t="s">
        <v>485</v>
      </c>
      <c r="C628" s="150" t="s">
        <v>634</v>
      </c>
      <c r="D628" s="35">
        <v>14</v>
      </c>
      <c r="E628" s="33">
        <v>0.22950819672131101</v>
      </c>
      <c r="F628" s="35">
        <v>15</v>
      </c>
      <c r="G628" s="33">
        <v>0.25</v>
      </c>
      <c r="H628" s="35">
        <v>-1</v>
      </c>
      <c r="I628" s="33">
        <v>-6.6666666666666696</v>
      </c>
    </row>
    <row r="629" spans="1:9">
      <c r="A629" s="150">
        <v>58</v>
      </c>
      <c r="B629" s="150" t="s">
        <v>464</v>
      </c>
      <c r="C629" s="150" t="s">
        <v>640</v>
      </c>
      <c r="D629" s="35">
        <v>15</v>
      </c>
      <c r="E629" s="33">
        <v>2.9940119760479E-2</v>
      </c>
      <c r="F629" s="35">
        <v>16</v>
      </c>
      <c r="G629" s="33">
        <v>3.2128514056224897E-2</v>
      </c>
      <c r="H629" s="35">
        <v>-1</v>
      </c>
      <c r="I629" s="33">
        <v>-6.25</v>
      </c>
    </row>
    <row r="630" spans="1:9">
      <c r="A630" s="150">
        <v>58</v>
      </c>
      <c r="B630" s="150" t="s">
        <v>464</v>
      </c>
      <c r="C630" s="150" t="s">
        <v>637</v>
      </c>
      <c r="D630" s="35">
        <v>122</v>
      </c>
      <c r="E630" s="33">
        <v>0.24351297405189601</v>
      </c>
      <c r="F630" s="35">
        <v>123</v>
      </c>
      <c r="G630" s="33">
        <v>0.24698795180722899</v>
      </c>
      <c r="H630" s="35">
        <v>-1</v>
      </c>
      <c r="I630" s="33">
        <v>-0.81300813008130501</v>
      </c>
    </row>
    <row r="631" spans="1:9">
      <c r="A631" s="150">
        <v>67</v>
      </c>
      <c r="B631" s="150" t="s">
        <v>545</v>
      </c>
      <c r="C631" s="150" t="s">
        <v>641</v>
      </c>
      <c r="D631" s="35">
        <v>32</v>
      </c>
      <c r="E631" s="33">
        <v>4.2887393786688802E-4</v>
      </c>
      <c r="F631" s="35">
        <v>33</v>
      </c>
      <c r="G631" s="33">
        <v>4.4513387738585002E-4</v>
      </c>
      <c r="H631" s="35">
        <v>-1</v>
      </c>
      <c r="I631" s="33">
        <v>-3.0303030303030298</v>
      </c>
    </row>
    <row r="632" spans="1:9">
      <c r="A632" s="150">
        <v>68</v>
      </c>
      <c r="B632" s="150" t="s">
        <v>512</v>
      </c>
      <c r="C632" s="150" t="s">
        <v>633</v>
      </c>
      <c r="D632" s="35">
        <v>58</v>
      </c>
      <c r="E632" s="33">
        <v>0.527272727272727</v>
      </c>
      <c r="F632" s="35">
        <v>59</v>
      </c>
      <c r="G632" s="33">
        <v>0.51754385964912297</v>
      </c>
      <c r="H632" s="35">
        <v>-1</v>
      </c>
      <c r="I632" s="33">
        <v>-1.6949152542372801</v>
      </c>
    </row>
    <row r="633" spans="1:9">
      <c r="A633" s="150">
        <v>69</v>
      </c>
      <c r="B633" s="150" t="s">
        <v>493</v>
      </c>
      <c r="C633" s="150" t="s">
        <v>634</v>
      </c>
      <c r="D633" s="35">
        <v>0</v>
      </c>
      <c r="E633" s="33">
        <v>0</v>
      </c>
      <c r="F633" s="35">
        <v>1</v>
      </c>
      <c r="G633" s="33">
        <v>0.1</v>
      </c>
      <c r="H633" s="35">
        <v>-1</v>
      </c>
      <c r="I633" s="33">
        <v>-100</v>
      </c>
    </row>
    <row r="634" spans="1:9">
      <c r="A634" s="150">
        <v>71</v>
      </c>
      <c r="B634" s="150" t="s">
        <v>484</v>
      </c>
      <c r="C634" s="150" t="s">
        <v>639</v>
      </c>
      <c r="D634" s="35">
        <v>3</v>
      </c>
      <c r="E634" s="33">
        <v>0.12</v>
      </c>
      <c r="F634" s="35">
        <v>4</v>
      </c>
      <c r="G634" s="33">
        <v>0.15384615384615399</v>
      </c>
      <c r="H634" s="35">
        <v>-1</v>
      </c>
      <c r="I634" s="33">
        <v>-25</v>
      </c>
    </row>
    <row r="635" spans="1:9">
      <c r="A635" s="150">
        <v>71</v>
      </c>
      <c r="B635" s="150" t="s">
        <v>484</v>
      </c>
      <c r="C635" s="150" t="s">
        <v>641</v>
      </c>
      <c r="D635" s="35">
        <v>5</v>
      </c>
      <c r="E635" s="33">
        <v>0.2</v>
      </c>
      <c r="F635" s="35">
        <v>6</v>
      </c>
      <c r="G635" s="33">
        <v>0.230769230769231</v>
      </c>
      <c r="H635" s="35">
        <v>-1</v>
      </c>
      <c r="I635" s="33">
        <v>-16.6666666666667</v>
      </c>
    </row>
    <row r="636" spans="1:9">
      <c r="A636" s="150">
        <v>72</v>
      </c>
      <c r="B636" s="150" t="s">
        <v>448</v>
      </c>
      <c r="C636" s="150" t="s">
        <v>634</v>
      </c>
      <c r="D636" s="35">
        <v>14</v>
      </c>
      <c r="E636" s="33">
        <v>0.17499999999999999</v>
      </c>
      <c r="F636" s="35">
        <v>15</v>
      </c>
      <c r="G636" s="33">
        <v>0.197368421052632</v>
      </c>
      <c r="H636" s="35">
        <v>-1</v>
      </c>
      <c r="I636" s="33">
        <v>-6.6666666666666696</v>
      </c>
    </row>
    <row r="637" spans="1:9">
      <c r="A637" s="150">
        <v>76</v>
      </c>
      <c r="B637" s="150" t="s">
        <v>477</v>
      </c>
      <c r="C637" s="150" t="s">
        <v>633</v>
      </c>
      <c r="D637" s="35">
        <v>8</v>
      </c>
      <c r="E637" s="33">
        <v>2.7681660899654001E-2</v>
      </c>
      <c r="F637" s="35">
        <v>9</v>
      </c>
      <c r="G637" s="33">
        <v>2.9220779220779199E-2</v>
      </c>
      <c r="H637" s="35">
        <v>-1</v>
      </c>
      <c r="I637" s="33">
        <v>-11.1111111111111</v>
      </c>
    </row>
    <row r="638" spans="1:9">
      <c r="A638" s="150">
        <v>76</v>
      </c>
      <c r="B638" s="150" t="s">
        <v>477</v>
      </c>
      <c r="C638" s="150" t="s">
        <v>641</v>
      </c>
      <c r="D638" s="35">
        <v>269</v>
      </c>
      <c r="E638" s="33">
        <v>0.93079584775086499</v>
      </c>
      <c r="F638" s="35">
        <v>270</v>
      </c>
      <c r="G638" s="33">
        <v>0.87662337662337697</v>
      </c>
      <c r="H638" s="35">
        <v>-1</v>
      </c>
      <c r="I638" s="33">
        <v>-0.37037037037036502</v>
      </c>
    </row>
    <row r="639" spans="1:9">
      <c r="A639" s="150">
        <v>77</v>
      </c>
      <c r="B639" s="150" t="s">
        <v>526</v>
      </c>
      <c r="C639" s="150" t="s">
        <v>639</v>
      </c>
      <c r="D639" s="35">
        <v>290</v>
      </c>
      <c r="E639" s="33">
        <v>0.28210116731517498</v>
      </c>
      <c r="F639" s="35">
        <v>291</v>
      </c>
      <c r="G639" s="33">
        <v>0.27953890489913502</v>
      </c>
      <c r="H639" s="35">
        <v>-1</v>
      </c>
      <c r="I639" s="33">
        <v>-0.34364261168384802</v>
      </c>
    </row>
    <row r="640" spans="1:9">
      <c r="A640" s="150">
        <v>80</v>
      </c>
      <c r="B640" s="150" t="s">
        <v>500</v>
      </c>
      <c r="C640" s="150" t="s">
        <v>635</v>
      </c>
      <c r="D640" s="35">
        <v>5</v>
      </c>
      <c r="E640" s="33">
        <v>6.7567567567567599E-2</v>
      </c>
      <c r="F640" s="35">
        <v>6</v>
      </c>
      <c r="G640" s="33">
        <v>8.9552238805970102E-2</v>
      </c>
      <c r="H640" s="35">
        <v>-1</v>
      </c>
      <c r="I640" s="33">
        <v>-16.6666666666667</v>
      </c>
    </row>
    <row r="641" spans="1:9">
      <c r="A641" s="150">
        <v>82</v>
      </c>
      <c r="B641" s="150" t="s">
        <v>533</v>
      </c>
      <c r="C641" s="150" t="s">
        <v>641</v>
      </c>
      <c r="D641" s="35">
        <v>26</v>
      </c>
      <c r="E641" s="33">
        <v>6.1801758973139996E-3</v>
      </c>
      <c r="F641" s="35">
        <v>27</v>
      </c>
      <c r="G641" s="33">
        <v>6.4255116611137498E-3</v>
      </c>
      <c r="H641" s="35">
        <v>-1</v>
      </c>
      <c r="I641" s="33">
        <v>-3.7037037037037099</v>
      </c>
    </row>
    <row r="642" spans="1:9">
      <c r="A642" s="150">
        <v>85</v>
      </c>
      <c r="B642" s="150" t="s">
        <v>525</v>
      </c>
      <c r="C642" s="150" t="s">
        <v>641</v>
      </c>
      <c r="D642" s="35">
        <v>39</v>
      </c>
      <c r="E642" s="33">
        <v>5.0794477728575097E-3</v>
      </c>
      <c r="F642" s="35">
        <v>40</v>
      </c>
      <c r="G642" s="33">
        <v>5.2680100092190197E-3</v>
      </c>
      <c r="H642" s="35">
        <v>-1</v>
      </c>
      <c r="I642" s="33">
        <v>-2.5</v>
      </c>
    </row>
    <row r="643" spans="1:9">
      <c r="A643" s="150">
        <v>86</v>
      </c>
      <c r="B643" s="150" t="s">
        <v>527</v>
      </c>
      <c r="C643" s="150" t="s">
        <v>637</v>
      </c>
      <c r="D643" s="35">
        <v>44</v>
      </c>
      <c r="E643" s="33">
        <v>1.8659881255301099E-2</v>
      </c>
      <c r="F643" s="35">
        <v>45</v>
      </c>
      <c r="G643" s="33">
        <v>1.9955654101995599E-2</v>
      </c>
      <c r="H643" s="35">
        <v>-1</v>
      </c>
      <c r="I643" s="33">
        <v>-2.2222222222222299</v>
      </c>
    </row>
    <row r="644" spans="1:9">
      <c r="A644" s="150">
        <v>87</v>
      </c>
      <c r="B644" s="150" t="s">
        <v>452</v>
      </c>
      <c r="C644" s="150" t="s">
        <v>641</v>
      </c>
      <c r="D644" s="35">
        <v>17</v>
      </c>
      <c r="E644" s="33">
        <v>2.34806629834254E-2</v>
      </c>
      <c r="F644" s="35">
        <v>18</v>
      </c>
      <c r="G644" s="33">
        <v>2.5641025641025599E-2</v>
      </c>
      <c r="H644" s="35">
        <v>-1</v>
      </c>
      <c r="I644" s="33">
        <v>-5.5555555555555598</v>
      </c>
    </row>
    <row r="645" spans="1:9">
      <c r="A645" s="150">
        <v>87</v>
      </c>
      <c r="B645" s="150" t="s">
        <v>452</v>
      </c>
      <c r="C645" s="150" t="s">
        <v>634</v>
      </c>
      <c r="D645" s="35">
        <v>75</v>
      </c>
      <c r="E645" s="33">
        <v>0.103591160220994</v>
      </c>
      <c r="F645" s="35">
        <v>76</v>
      </c>
      <c r="G645" s="33">
        <v>0.108262108262108</v>
      </c>
      <c r="H645" s="35">
        <v>-1</v>
      </c>
      <c r="I645" s="33">
        <v>-1.31578947368421</v>
      </c>
    </row>
    <row r="646" spans="1:9">
      <c r="A646" s="150">
        <v>87</v>
      </c>
      <c r="B646" s="150" t="s">
        <v>452</v>
      </c>
      <c r="C646" s="150" t="s">
        <v>638</v>
      </c>
      <c r="D646" s="35">
        <v>55</v>
      </c>
      <c r="E646" s="33">
        <v>7.5966850828729296E-2</v>
      </c>
      <c r="F646" s="35">
        <v>56</v>
      </c>
      <c r="G646" s="33">
        <v>7.9772079772079799E-2</v>
      </c>
      <c r="H646" s="35">
        <v>-1</v>
      </c>
      <c r="I646" s="33">
        <v>-1.78571428571429</v>
      </c>
    </row>
    <row r="647" spans="1:9">
      <c r="A647" s="150">
        <v>88</v>
      </c>
      <c r="B647" s="150" t="s">
        <v>499</v>
      </c>
      <c r="C647" s="150" t="s">
        <v>641</v>
      </c>
      <c r="D647" s="35">
        <v>19</v>
      </c>
      <c r="E647" s="33">
        <v>2.01912858660999E-2</v>
      </c>
      <c r="F647" s="35">
        <v>20</v>
      </c>
      <c r="G647" s="33">
        <v>2.0512820512820499E-2</v>
      </c>
      <c r="H647" s="35">
        <v>-1</v>
      </c>
      <c r="I647" s="33">
        <v>-5</v>
      </c>
    </row>
    <row r="648" spans="1:9">
      <c r="A648" s="150">
        <v>88</v>
      </c>
      <c r="B648" s="150" t="s">
        <v>499</v>
      </c>
      <c r="C648" s="150" t="s">
        <v>638</v>
      </c>
      <c r="D648" s="35">
        <v>22</v>
      </c>
      <c r="E648" s="33">
        <v>2.33793836344315E-2</v>
      </c>
      <c r="F648" s="35">
        <v>23</v>
      </c>
      <c r="G648" s="33">
        <v>2.3589743589743601E-2</v>
      </c>
      <c r="H648" s="35">
        <v>-1</v>
      </c>
      <c r="I648" s="33">
        <v>-4.3478260869565197</v>
      </c>
    </row>
    <row r="649" spans="1:9">
      <c r="A649" s="150">
        <v>89</v>
      </c>
      <c r="B649" s="150" t="s">
        <v>453</v>
      </c>
      <c r="C649" s="150" t="s">
        <v>634</v>
      </c>
      <c r="D649" s="35">
        <v>4</v>
      </c>
      <c r="E649" s="33">
        <v>0.11111111111111099</v>
      </c>
      <c r="F649" s="35">
        <v>5</v>
      </c>
      <c r="G649" s="33">
        <v>0.13157894736842099</v>
      </c>
      <c r="H649" s="35">
        <v>-1</v>
      </c>
      <c r="I649" s="33">
        <v>-20</v>
      </c>
    </row>
    <row r="650" spans="1:9">
      <c r="A650" s="150">
        <v>9</v>
      </c>
      <c r="B650" s="150" t="s">
        <v>428</v>
      </c>
      <c r="C650" s="150" t="s">
        <v>634</v>
      </c>
      <c r="D650" s="35">
        <v>63</v>
      </c>
      <c r="E650" s="33">
        <v>4.9103663289166002E-2</v>
      </c>
      <c r="F650" s="35">
        <v>64</v>
      </c>
      <c r="G650" s="33">
        <v>5.1240992794235399E-2</v>
      </c>
      <c r="H650" s="35">
        <v>-1</v>
      </c>
      <c r="I650" s="33">
        <v>-1.5625</v>
      </c>
    </row>
    <row r="651" spans="1:9">
      <c r="A651" s="150">
        <v>9</v>
      </c>
      <c r="B651" s="150" t="s">
        <v>428</v>
      </c>
      <c r="C651" s="150" t="s">
        <v>637</v>
      </c>
      <c r="D651" s="35">
        <v>149</v>
      </c>
      <c r="E651" s="33">
        <v>0.116134060795012</v>
      </c>
      <c r="F651" s="35">
        <v>150</v>
      </c>
      <c r="G651" s="33">
        <v>0.120096076861489</v>
      </c>
      <c r="H651" s="35">
        <v>-1</v>
      </c>
      <c r="I651" s="33">
        <v>-0.66666666666667096</v>
      </c>
    </row>
    <row r="652" spans="1:9">
      <c r="A652" s="150">
        <v>90</v>
      </c>
      <c r="B652" s="150" t="s">
        <v>469</v>
      </c>
      <c r="C652" s="150" t="s">
        <v>639</v>
      </c>
      <c r="D652" s="35">
        <v>4</v>
      </c>
      <c r="E652" s="33">
        <v>3.3898305084745797E-2</v>
      </c>
      <c r="F652" s="35">
        <v>5</v>
      </c>
      <c r="G652" s="33">
        <v>4.31034482758621E-2</v>
      </c>
      <c r="H652" s="35">
        <v>-1</v>
      </c>
      <c r="I652" s="33">
        <v>-20</v>
      </c>
    </row>
    <row r="653" spans="1:9">
      <c r="A653" s="150">
        <v>91</v>
      </c>
      <c r="B653" s="150" t="s">
        <v>519</v>
      </c>
      <c r="C653" s="150" t="s">
        <v>634</v>
      </c>
      <c r="D653" s="35">
        <v>114</v>
      </c>
      <c r="E653" s="33">
        <v>6.5031374786080995E-2</v>
      </c>
      <c r="F653" s="35">
        <v>115</v>
      </c>
      <c r="G653" s="33">
        <v>6.5902578796561598E-2</v>
      </c>
      <c r="H653" s="35">
        <v>-1</v>
      </c>
      <c r="I653" s="33">
        <v>-0.86956521739129899</v>
      </c>
    </row>
    <row r="654" spans="1:9">
      <c r="A654" s="150">
        <v>92</v>
      </c>
      <c r="B654" s="150" t="s">
        <v>496</v>
      </c>
      <c r="C654" s="150" t="s">
        <v>638</v>
      </c>
      <c r="D654" s="35">
        <v>60</v>
      </c>
      <c r="E654" s="33">
        <v>0.113421550094518</v>
      </c>
      <c r="F654" s="35">
        <v>61</v>
      </c>
      <c r="G654" s="33">
        <v>0.13895216400911201</v>
      </c>
      <c r="H654" s="35">
        <v>-1</v>
      </c>
      <c r="I654" s="33">
        <v>-1.63934426229508</v>
      </c>
    </row>
    <row r="655" spans="1:9">
      <c r="A655" s="150">
        <v>94</v>
      </c>
      <c r="B655" s="150" t="s">
        <v>478</v>
      </c>
      <c r="C655" s="150" t="s">
        <v>637</v>
      </c>
      <c r="D655" s="35">
        <v>583</v>
      </c>
      <c r="E655" s="33">
        <v>0.100760456273764</v>
      </c>
      <c r="F655" s="35">
        <v>584</v>
      </c>
      <c r="G655" s="33">
        <v>0.105320108205591</v>
      </c>
      <c r="H655" s="35">
        <v>-1</v>
      </c>
      <c r="I655" s="33">
        <v>-0.17123287671232401</v>
      </c>
    </row>
    <row r="656" spans="1:9">
      <c r="A656" s="150">
        <v>96</v>
      </c>
      <c r="B656" s="150" t="s">
        <v>505</v>
      </c>
      <c r="C656" s="150" t="s">
        <v>633</v>
      </c>
      <c r="D656" s="35">
        <v>137</v>
      </c>
      <c r="E656" s="33">
        <v>0.25</v>
      </c>
      <c r="F656" s="35">
        <v>138</v>
      </c>
      <c r="G656" s="33">
        <v>0.25136612021857901</v>
      </c>
      <c r="H656" s="35">
        <v>-1</v>
      </c>
      <c r="I656" s="33">
        <v>-0.72463768115942395</v>
      </c>
    </row>
    <row r="657" spans="1:9">
      <c r="A657" s="150">
        <v>102</v>
      </c>
      <c r="B657" s="150" t="s">
        <v>498</v>
      </c>
      <c r="C657" s="150" t="s">
        <v>633</v>
      </c>
      <c r="D657" s="35">
        <v>41</v>
      </c>
      <c r="E657" s="33">
        <v>4.4759825327510903E-2</v>
      </c>
      <c r="F657" s="35">
        <v>43</v>
      </c>
      <c r="G657" s="33">
        <v>4.5406546990496302E-2</v>
      </c>
      <c r="H657" s="35">
        <v>-2</v>
      </c>
      <c r="I657" s="33">
        <v>-4.6511627906976702</v>
      </c>
    </row>
    <row r="658" spans="1:9">
      <c r="A658" s="150">
        <v>108</v>
      </c>
      <c r="B658" s="150" t="s">
        <v>460</v>
      </c>
      <c r="C658" s="150" t="s">
        <v>634</v>
      </c>
      <c r="D658" s="35">
        <v>280</v>
      </c>
      <c r="E658" s="33">
        <v>7.4388947927736496E-2</v>
      </c>
      <c r="F658" s="35">
        <v>282</v>
      </c>
      <c r="G658" s="33">
        <v>7.8485944892847201E-2</v>
      </c>
      <c r="H658" s="35">
        <v>-2</v>
      </c>
      <c r="I658" s="33">
        <v>-0.70921985815602895</v>
      </c>
    </row>
    <row r="659" spans="1:9">
      <c r="A659" s="150">
        <v>111</v>
      </c>
      <c r="B659" s="150" t="s">
        <v>454</v>
      </c>
      <c r="C659" s="150" t="s">
        <v>634</v>
      </c>
      <c r="D659" s="35">
        <v>89</v>
      </c>
      <c r="E659" s="33">
        <v>4.8847420417123998E-2</v>
      </c>
      <c r="F659" s="35">
        <v>91</v>
      </c>
      <c r="G659" s="33">
        <v>4.9402823018458199E-2</v>
      </c>
      <c r="H659" s="35">
        <v>-2</v>
      </c>
      <c r="I659" s="33">
        <v>-2.1978021978022002</v>
      </c>
    </row>
    <row r="660" spans="1:9">
      <c r="A660" s="150">
        <v>116</v>
      </c>
      <c r="B660" s="150" t="s">
        <v>461</v>
      </c>
      <c r="C660" s="150" t="s">
        <v>639</v>
      </c>
      <c r="D660" s="35">
        <v>149</v>
      </c>
      <c r="E660" s="33">
        <v>0.19579500657030199</v>
      </c>
      <c r="F660" s="35">
        <v>151</v>
      </c>
      <c r="G660" s="33">
        <v>0.2</v>
      </c>
      <c r="H660" s="35">
        <v>-2</v>
      </c>
      <c r="I660" s="33">
        <v>-1.32450331125827</v>
      </c>
    </row>
    <row r="661" spans="1:9">
      <c r="A661" s="150">
        <v>121</v>
      </c>
      <c r="B661" s="150" t="s">
        <v>513</v>
      </c>
      <c r="C661" s="150" t="s">
        <v>638</v>
      </c>
      <c r="D661" s="35">
        <v>523</v>
      </c>
      <c r="E661" s="33">
        <v>6.3764935381614193E-2</v>
      </c>
      <c r="F661" s="35">
        <v>525</v>
      </c>
      <c r="G661" s="33">
        <v>7.0574001881973394E-2</v>
      </c>
      <c r="H661" s="35">
        <v>-2</v>
      </c>
      <c r="I661" s="33">
        <v>-0.38095238095238199</v>
      </c>
    </row>
    <row r="662" spans="1:9">
      <c r="A662" s="150">
        <v>123</v>
      </c>
      <c r="B662" s="150" t="s">
        <v>458</v>
      </c>
      <c r="C662" s="150" t="s">
        <v>635</v>
      </c>
      <c r="D662" s="35">
        <v>201</v>
      </c>
      <c r="E662" s="33">
        <v>7.6981999234010001E-2</v>
      </c>
      <c r="F662" s="35">
        <v>203</v>
      </c>
      <c r="G662" s="33">
        <v>7.5185185185185202E-2</v>
      </c>
      <c r="H662" s="35">
        <v>-2</v>
      </c>
      <c r="I662" s="33">
        <v>-0.98522167487684598</v>
      </c>
    </row>
    <row r="663" spans="1:9">
      <c r="A663" s="150">
        <v>123</v>
      </c>
      <c r="B663" s="150" t="s">
        <v>458</v>
      </c>
      <c r="C663" s="150" t="s">
        <v>633</v>
      </c>
      <c r="D663" s="35">
        <v>81</v>
      </c>
      <c r="E663" s="33">
        <v>3.10225967062428E-2</v>
      </c>
      <c r="F663" s="35">
        <v>83</v>
      </c>
      <c r="G663" s="33">
        <v>3.07407407407407E-2</v>
      </c>
      <c r="H663" s="35">
        <v>-2</v>
      </c>
      <c r="I663" s="33">
        <v>-2.4096385542168601</v>
      </c>
    </row>
    <row r="664" spans="1:9">
      <c r="A664" s="150">
        <v>124</v>
      </c>
      <c r="B664" s="150" t="s">
        <v>528</v>
      </c>
      <c r="C664" s="150" t="s">
        <v>634</v>
      </c>
      <c r="D664" s="35">
        <v>439</v>
      </c>
      <c r="E664" s="33">
        <v>6.4854483675579805E-2</v>
      </c>
      <c r="F664" s="35">
        <v>441</v>
      </c>
      <c r="G664" s="33">
        <v>6.6889124829364502E-2</v>
      </c>
      <c r="H664" s="35">
        <v>-2</v>
      </c>
      <c r="I664" s="33">
        <v>-0.45351473922902202</v>
      </c>
    </row>
    <row r="665" spans="1:9">
      <c r="A665" s="150">
        <v>15</v>
      </c>
      <c r="B665" s="150" t="s">
        <v>535</v>
      </c>
      <c r="C665" s="150" t="s">
        <v>636</v>
      </c>
      <c r="D665" s="35">
        <v>1116</v>
      </c>
      <c r="E665" s="33">
        <v>9.7903324853057305E-2</v>
      </c>
      <c r="F665" s="35">
        <v>1118</v>
      </c>
      <c r="G665" s="33">
        <v>9.8938053097345102E-2</v>
      </c>
      <c r="H665" s="35">
        <v>-2</v>
      </c>
      <c r="I665" s="33">
        <v>-0.17889087656529601</v>
      </c>
    </row>
    <row r="666" spans="1:9">
      <c r="A666" s="150">
        <v>18</v>
      </c>
      <c r="B666" s="150" t="s">
        <v>539</v>
      </c>
      <c r="C666" s="150" t="s">
        <v>640</v>
      </c>
      <c r="D666" s="35">
        <v>11</v>
      </c>
      <c r="E666" s="33">
        <v>2.32853513971211E-3</v>
      </c>
      <c r="F666" s="35">
        <v>13</v>
      </c>
      <c r="G666" s="33">
        <v>2.75365388688837E-3</v>
      </c>
      <c r="H666" s="35">
        <v>-2</v>
      </c>
      <c r="I666" s="33">
        <v>-15.384615384615399</v>
      </c>
    </row>
    <row r="667" spans="1:9">
      <c r="A667" s="150">
        <v>20</v>
      </c>
      <c r="B667" s="150" t="s">
        <v>515</v>
      </c>
      <c r="C667" s="150" t="s">
        <v>634</v>
      </c>
      <c r="D667" s="35">
        <v>124</v>
      </c>
      <c r="E667" s="33">
        <v>0.51666666666666705</v>
      </c>
      <c r="F667" s="35">
        <v>126</v>
      </c>
      <c r="G667" s="33">
        <v>0.53846153846153799</v>
      </c>
      <c r="H667" s="35">
        <v>-2</v>
      </c>
      <c r="I667" s="33">
        <v>-1.5873015873015901</v>
      </c>
    </row>
    <row r="668" spans="1:9">
      <c r="A668" s="150">
        <v>22</v>
      </c>
      <c r="B668" s="150" t="s">
        <v>435</v>
      </c>
      <c r="C668" s="150" t="s">
        <v>640</v>
      </c>
      <c r="D668" s="35">
        <v>21</v>
      </c>
      <c r="E668" s="33">
        <v>9.1623036649214704E-3</v>
      </c>
      <c r="F668" s="35">
        <v>23</v>
      </c>
      <c r="G668" s="33">
        <v>9.3572009764035808E-3</v>
      </c>
      <c r="H668" s="35">
        <v>-2</v>
      </c>
      <c r="I668" s="33">
        <v>-8.6956521739130501</v>
      </c>
    </row>
    <row r="669" spans="1:9">
      <c r="A669" s="150">
        <v>24</v>
      </c>
      <c r="B669" s="150" t="s">
        <v>426</v>
      </c>
      <c r="C669" s="150" t="s">
        <v>635</v>
      </c>
      <c r="D669" s="35">
        <v>168</v>
      </c>
      <c r="E669" s="33">
        <v>7.5134168157424006E-2</v>
      </c>
      <c r="F669" s="35">
        <v>170</v>
      </c>
      <c r="G669" s="33">
        <v>7.5055187637969104E-2</v>
      </c>
      <c r="H669" s="35">
        <v>-2</v>
      </c>
      <c r="I669" s="33">
        <v>-1.1764705882352899</v>
      </c>
    </row>
    <row r="670" spans="1:9">
      <c r="A670" s="150">
        <v>26</v>
      </c>
      <c r="B670" s="150" t="s">
        <v>465</v>
      </c>
      <c r="C670" s="150" t="s">
        <v>639</v>
      </c>
      <c r="D670" s="35">
        <v>6</v>
      </c>
      <c r="E670" s="33">
        <v>0.05</v>
      </c>
      <c r="F670" s="35">
        <v>8</v>
      </c>
      <c r="G670" s="33">
        <v>6.6666666666666693E-2</v>
      </c>
      <c r="H670" s="35">
        <v>-2</v>
      </c>
      <c r="I670" s="33">
        <v>-25</v>
      </c>
    </row>
    <row r="671" spans="1:9">
      <c r="A671" s="150">
        <v>37</v>
      </c>
      <c r="B671" s="150" t="s">
        <v>439</v>
      </c>
      <c r="C671" s="150" t="s">
        <v>637</v>
      </c>
      <c r="D671" s="35">
        <v>460</v>
      </c>
      <c r="E671" s="33">
        <v>0.184738955823293</v>
      </c>
      <c r="F671" s="35">
        <v>462</v>
      </c>
      <c r="G671" s="33">
        <v>0.18531889290011999</v>
      </c>
      <c r="H671" s="35">
        <v>-2</v>
      </c>
      <c r="I671" s="33">
        <v>-0.43290043290042901</v>
      </c>
    </row>
    <row r="672" spans="1:9">
      <c r="A672" s="150">
        <v>43</v>
      </c>
      <c r="B672" s="150" t="s">
        <v>529</v>
      </c>
      <c r="C672" s="150" t="s">
        <v>640</v>
      </c>
      <c r="D672" s="35">
        <v>16</v>
      </c>
      <c r="E672" s="33">
        <v>5.4869684499314099E-3</v>
      </c>
      <c r="F672" s="35">
        <v>18</v>
      </c>
      <c r="G672" s="33">
        <v>7.4226804123711304E-3</v>
      </c>
      <c r="H672" s="35">
        <v>-2</v>
      </c>
      <c r="I672" s="33">
        <v>-11.1111111111111</v>
      </c>
    </row>
    <row r="673" spans="1:9">
      <c r="A673" s="150">
        <v>45</v>
      </c>
      <c r="B673" s="150" t="s">
        <v>517</v>
      </c>
      <c r="C673" s="150" t="s">
        <v>636</v>
      </c>
      <c r="D673" s="35">
        <v>25</v>
      </c>
      <c r="E673" s="33">
        <v>4.8828125E-2</v>
      </c>
      <c r="F673" s="35">
        <v>27</v>
      </c>
      <c r="G673" s="33">
        <v>5.4435483870967701E-2</v>
      </c>
      <c r="H673" s="35">
        <v>-2</v>
      </c>
      <c r="I673" s="33">
        <v>-7.4074074074074101</v>
      </c>
    </row>
    <row r="674" spans="1:9">
      <c r="A674" s="150">
        <v>47</v>
      </c>
      <c r="B674" s="150" t="s">
        <v>508</v>
      </c>
      <c r="C674" s="150" t="s">
        <v>638</v>
      </c>
      <c r="D674" s="35">
        <v>28</v>
      </c>
      <c r="E674" s="33">
        <v>2.1455938697317999E-2</v>
      </c>
      <c r="F674" s="35">
        <v>30</v>
      </c>
      <c r="G674" s="33">
        <v>2.2918258212375898E-2</v>
      </c>
      <c r="H674" s="35">
        <v>-2</v>
      </c>
      <c r="I674" s="33">
        <v>-6.6666666666666696</v>
      </c>
    </row>
    <row r="675" spans="1:9">
      <c r="A675" s="150">
        <v>48</v>
      </c>
      <c r="B675" s="150" t="s">
        <v>424</v>
      </c>
      <c r="C675" s="150" t="s">
        <v>637</v>
      </c>
      <c r="D675" s="35">
        <v>271</v>
      </c>
      <c r="E675" s="33">
        <v>0.14980652294085101</v>
      </c>
      <c r="F675" s="35">
        <v>273</v>
      </c>
      <c r="G675" s="33">
        <v>0.15033039647577101</v>
      </c>
      <c r="H675" s="35">
        <v>-2</v>
      </c>
      <c r="I675" s="33">
        <v>-0.73260073260073</v>
      </c>
    </row>
    <row r="676" spans="1:9">
      <c r="A676" s="150">
        <v>53</v>
      </c>
      <c r="B676" s="150" t="s">
        <v>531</v>
      </c>
      <c r="C676" s="150" t="s">
        <v>634</v>
      </c>
      <c r="D676" s="35">
        <v>1851</v>
      </c>
      <c r="E676" s="33">
        <v>5.2793702404380902E-2</v>
      </c>
      <c r="F676" s="35">
        <v>1853</v>
      </c>
      <c r="G676" s="33">
        <v>5.4853319913560898E-2</v>
      </c>
      <c r="H676" s="35">
        <v>-2</v>
      </c>
      <c r="I676" s="33">
        <v>-0.107933081489475</v>
      </c>
    </row>
    <row r="677" spans="1:9">
      <c r="A677" s="150">
        <v>54</v>
      </c>
      <c r="B677" s="150" t="s">
        <v>440</v>
      </c>
      <c r="C677" s="150" t="s">
        <v>633</v>
      </c>
      <c r="D677" s="35">
        <v>29</v>
      </c>
      <c r="E677" s="33">
        <v>0.18831168831168801</v>
      </c>
      <c r="F677" s="35">
        <v>31</v>
      </c>
      <c r="G677" s="33">
        <v>0.19745222929936301</v>
      </c>
      <c r="H677" s="35">
        <v>-2</v>
      </c>
      <c r="I677" s="33">
        <v>-6.4516129032258096</v>
      </c>
    </row>
    <row r="678" spans="1:9">
      <c r="A678" s="150">
        <v>58</v>
      </c>
      <c r="B678" s="150" t="s">
        <v>464</v>
      </c>
      <c r="C678" s="150" t="s">
        <v>634</v>
      </c>
      <c r="D678" s="35">
        <v>75</v>
      </c>
      <c r="E678" s="33">
        <v>0.149700598802395</v>
      </c>
      <c r="F678" s="35">
        <v>77</v>
      </c>
      <c r="G678" s="33">
        <v>0.154618473895582</v>
      </c>
      <c r="H678" s="35">
        <v>-2</v>
      </c>
      <c r="I678" s="33">
        <v>-2.5974025974026</v>
      </c>
    </row>
    <row r="679" spans="1:9">
      <c r="A679" s="150">
        <v>59</v>
      </c>
      <c r="B679" s="150" t="s">
        <v>474</v>
      </c>
      <c r="C679" s="150" t="s">
        <v>633</v>
      </c>
      <c r="D679" s="35">
        <v>158</v>
      </c>
      <c r="E679" s="33">
        <v>0.174972314507198</v>
      </c>
      <c r="F679" s="35">
        <v>160</v>
      </c>
      <c r="G679" s="33">
        <v>0.179171332586786</v>
      </c>
      <c r="H679" s="35">
        <v>-2</v>
      </c>
      <c r="I679" s="33">
        <v>-1.25</v>
      </c>
    </row>
    <row r="680" spans="1:9">
      <c r="A680" s="150">
        <v>65</v>
      </c>
      <c r="B680" s="150" t="s">
        <v>467</v>
      </c>
      <c r="C680" s="150" t="s">
        <v>641</v>
      </c>
      <c r="D680" s="35">
        <v>65</v>
      </c>
      <c r="E680" s="33">
        <v>0.16009852216748799</v>
      </c>
      <c r="F680" s="35">
        <v>67</v>
      </c>
      <c r="G680" s="33">
        <v>0.16301703163017001</v>
      </c>
      <c r="H680" s="35">
        <v>-2</v>
      </c>
      <c r="I680" s="33">
        <v>-2.98507462686567</v>
      </c>
    </row>
    <row r="681" spans="1:9">
      <c r="A681" s="150">
        <v>72</v>
      </c>
      <c r="B681" s="150" t="s">
        <v>448</v>
      </c>
      <c r="C681" s="150" t="s">
        <v>636</v>
      </c>
      <c r="D681" s="35">
        <v>39</v>
      </c>
      <c r="E681" s="33">
        <v>0.48749999999999999</v>
      </c>
      <c r="F681" s="35">
        <v>41</v>
      </c>
      <c r="G681" s="33">
        <v>0.53947368421052599</v>
      </c>
      <c r="H681" s="35">
        <v>-2</v>
      </c>
      <c r="I681" s="33">
        <v>-4.8780487804878101</v>
      </c>
    </row>
    <row r="682" spans="1:9">
      <c r="A682" s="150">
        <v>73</v>
      </c>
      <c r="B682" s="150" t="s">
        <v>449</v>
      </c>
      <c r="C682" s="150" t="s">
        <v>638</v>
      </c>
      <c r="D682" s="35">
        <v>1017</v>
      </c>
      <c r="E682" s="33">
        <v>7.46860541969597E-2</v>
      </c>
      <c r="F682" s="35">
        <v>1019</v>
      </c>
      <c r="G682" s="33">
        <v>7.4992640565204605E-2</v>
      </c>
      <c r="H682" s="35">
        <v>-2</v>
      </c>
      <c r="I682" s="33">
        <v>-0.19627085377821299</v>
      </c>
    </row>
    <row r="683" spans="1:9">
      <c r="A683" s="150">
        <v>74</v>
      </c>
      <c r="B683" s="150" t="s">
        <v>489</v>
      </c>
      <c r="C683" s="150" t="s">
        <v>636</v>
      </c>
      <c r="D683" s="35">
        <v>315</v>
      </c>
      <c r="E683" s="33">
        <v>0.39130434782608697</v>
      </c>
      <c r="F683" s="35">
        <v>317</v>
      </c>
      <c r="G683" s="33">
        <v>0.395755305867665</v>
      </c>
      <c r="H683" s="35">
        <v>-2</v>
      </c>
      <c r="I683" s="33">
        <v>-0.63091482649841901</v>
      </c>
    </row>
    <row r="684" spans="1:9">
      <c r="A684" s="150">
        <v>77</v>
      </c>
      <c r="B684" s="150" t="s">
        <v>526</v>
      </c>
      <c r="C684" s="150" t="s">
        <v>636</v>
      </c>
      <c r="D684" s="35">
        <v>95</v>
      </c>
      <c r="E684" s="33">
        <v>9.2412451361867695E-2</v>
      </c>
      <c r="F684" s="35">
        <v>97</v>
      </c>
      <c r="G684" s="33">
        <v>9.3179634966378502E-2</v>
      </c>
      <c r="H684" s="35">
        <v>-2</v>
      </c>
      <c r="I684" s="33">
        <v>-2.0618556701031001</v>
      </c>
    </row>
    <row r="685" spans="1:9">
      <c r="A685" s="150">
        <v>82</v>
      </c>
      <c r="B685" s="150" t="s">
        <v>533</v>
      </c>
      <c r="C685" s="150" t="s">
        <v>633</v>
      </c>
      <c r="D685" s="35">
        <v>614</v>
      </c>
      <c r="E685" s="33">
        <v>0.14594723080579999</v>
      </c>
      <c r="F685" s="35">
        <v>616</v>
      </c>
      <c r="G685" s="33">
        <v>0.146596858638743</v>
      </c>
      <c r="H685" s="35">
        <v>-2</v>
      </c>
      <c r="I685" s="33">
        <v>-0.324675324675328</v>
      </c>
    </row>
    <row r="686" spans="1:9">
      <c r="A686" s="150">
        <v>85</v>
      </c>
      <c r="B686" s="150" t="s">
        <v>525</v>
      </c>
      <c r="C686" s="150" t="s">
        <v>633</v>
      </c>
      <c r="D686" s="35">
        <v>703</v>
      </c>
      <c r="E686" s="33">
        <v>9.1560302162021406E-2</v>
      </c>
      <c r="F686" s="35">
        <v>705</v>
      </c>
      <c r="G686" s="33">
        <v>9.2848676412485204E-2</v>
      </c>
      <c r="H686" s="35">
        <v>-2</v>
      </c>
      <c r="I686" s="33">
        <v>-0.28368794326241198</v>
      </c>
    </row>
    <row r="687" spans="1:9">
      <c r="A687" s="150">
        <v>85</v>
      </c>
      <c r="B687" s="150" t="s">
        <v>525</v>
      </c>
      <c r="C687" s="150" t="s">
        <v>638</v>
      </c>
      <c r="D687" s="35">
        <v>506</v>
      </c>
      <c r="E687" s="33">
        <v>6.5902578796561598E-2</v>
      </c>
      <c r="F687" s="35">
        <v>508</v>
      </c>
      <c r="G687" s="33">
        <v>6.6903727117081493E-2</v>
      </c>
      <c r="H687" s="35">
        <v>-2</v>
      </c>
      <c r="I687" s="33">
        <v>-0.39370078740157399</v>
      </c>
    </row>
    <row r="688" spans="1:9">
      <c r="A688" s="150">
        <v>86</v>
      </c>
      <c r="B688" s="150" t="s">
        <v>527</v>
      </c>
      <c r="C688" s="150" t="s">
        <v>636</v>
      </c>
      <c r="D688" s="35">
        <v>85</v>
      </c>
      <c r="E688" s="33">
        <v>3.6047497879559E-2</v>
      </c>
      <c r="F688" s="35">
        <v>87</v>
      </c>
      <c r="G688" s="33">
        <v>3.8580931263858101E-2</v>
      </c>
      <c r="H688" s="35">
        <v>-2</v>
      </c>
      <c r="I688" s="33">
        <v>-2.29885057471264</v>
      </c>
    </row>
    <row r="689" spans="1:9">
      <c r="A689" s="150">
        <v>89</v>
      </c>
      <c r="B689" s="150" t="s">
        <v>453</v>
      </c>
      <c r="C689" s="150" t="s">
        <v>639</v>
      </c>
      <c r="D689" s="35">
        <v>2</v>
      </c>
      <c r="E689" s="33">
        <v>5.5555555555555601E-2</v>
      </c>
      <c r="F689" s="35">
        <v>4</v>
      </c>
      <c r="G689" s="33">
        <v>0.105263157894737</v>
      </c>
      <c r="H689" s="35">
        <v>-2</v>
      </c>
      <c r="I689" s="33">
        <v>-50</v>
      </c>
    </row>
    <row r="690" spans="1:9">
      <c r="A690" s="150">
        <v>92</v>
      </c>
      <c r="B690" s="150" t="s">
        <v>496</v>
      </c>
      <c r="C690" s="150" t="s">
        <v>634</v>
      </c>
      <c r="D690" s="35">
        <v>11</v>
      </c>
      <c r="E690" s="33">
        <v>2.0793950850661599E-2</v>
      </c>
      <c r="F690" s="35">
        <v>13</v>
      </c>
      <c r="G690" s="33">
        <v>2.96127562642369E-2</v>
      </c>
      <c r="H690" s="35">
        <v>-2</v>
      </c>
      <c r="I690" s="33">
        <v>-15.384615384615399</v>
      </c>
    </row>
    <row r="691" spans="1:9">
      <c r="A691" s="150">
        <v>94</v>
      </c>
      <c r="B691" s="150" t="s">
        <v>478</v>
      </c>
      <c r="C691" s="150" t="s">
        <v>634</v>
      </c>
      <c r="D691" s="35">
        <v>660</v>
      </c>
      <c r="E691" s="33">
        <v>0.114068441064639</v>
      </c>
      <c r="F691" s="35">
        <v>662</v>
      </c>
      <c r="G691" s="33">
        <v>0.119386834986474</v>
      </c>
      <c r="H691" s="35">
        <v>-2</v>
      </c>
      <c r="I691" s="33">
        <v>-0.30211480362537502</v>
      </c>
    </row>
    <row r="692" spans="1:9">
      <c r="A692" s="150">
        <v>95</v>
      </c>
      <c r="B692" s="150" t="s">
        <v>488</v>
      </c>
      <c r="C692" s="150" t="s">
        <v>633</v>
      </c>
      <c r="D692" s="35">
        <v>21</v>
      </c>
      <c r="E692" s="33">
        <v>2.6282853566958701E-2</v>
      </c>
      <c r="F692" s="35">
        <v>23</v>
      </c>
      <c r="G692" s="33">
        <v>3.6799999999999999E-2</v>
      </c>
      <c r="H692" s="35">
        <v>-2</v>
      </c>
      <c r="I692" s="33">
        <v>-8.6956521739130501</v>
      </c>
    </row>
    <row r="693" spans="1:9">
      <c r="A693" s="150">
        <v>95</v>
      </c>
      <c r="B693" s="150" t="s">
        <v>488</v>
      </c>
      <c r="C693" s="150" t="s">
        <v>634</v>
      </c>
      <c r="D693" s="35">
        <v>74</v>
      </c>
      <c r="E693" s="33">
        <v>9.2615769712140195E-2</v>
      </c>
      <c r="F693" s="35">
        <v>76</v>
      </c>
      <c r="G693" s="33">
        <v>0.1216</v>
      </c>
      <c r="H693" s="35">
        <v>-2</v>
      </c>
      <c r="I693" s="33">
        <v>-2.6315789473684199</v>
      </c>
    </row>
    <row r="694" spans="1:9">
      <c r="A694" s="150">
        <v>99</v>
      </c>
      <c r="B694" s="150" t="s">
        <v>462</v>
      </c>
      <c r="C694" s="150" t="s">
        <v>633</v>
      </c>
      <c r="D694" s="35">
        <v>13</v>
      </c>
      <c r="E694" s="33">
        <v>1.4348785871964699E-2</v>
      </c>
      <c r="F694" s="35">
        <v>15</v>
      </c>
      <c r="G694" s="33">
        <v>1.68918918918919E-2</v>
      </c>
      <c r="H694" s="35">
        <v>-2</v>
      </c>
      <c r="I694" s="33">
        <v>-13.3333333333333</v>
      </c>
    </row>
    <row r="695" spans="1:9">
      <c r="A695" s="150">
        <v>102</v>
      </c>
      <c r="B695" s="150" t="s">
        <v>498</v>
      </c>
      <c r="C695" s="150" t="s">
        <v>636</v>
      </c>
      <c r="D695" s="35">
        <v>354</v>
      </c>
      <c r="E695" s="33">
        <v>0.38646288209606999</v>
      </c>
      <c r="F695" s="35">
        <v>357</v>
      </c>
      <c r="G695" s="33">
        <v>0.376979936642027</v>
      </c>
      <c r="H695" s="35">
        <v>-3</v>
      </c>
      <c r="I695" s="33">
        <v>-0.84033613445377897</v>
      </c>
    </row>
    <row r="696" spans="1:9">
      <c r="A696" s="150">
        <v>105</v>
      </c>
      <c r="B696" s="150" t="s">
        <v>511</v>
      </c>
      <c r="C696" s="150" t="s">
        <v>633</v>
      </c>
      <c r="D696" s="35">
        <v>203</v>
      </c>
      <c r="E696" s="33">
        <v>0.106617647058824</v>
      </c>
      <c r="F696" s="35">
        <v>206</v>
      </c>
      <c r="G696" s="33">
        <v>0.108649789029536</v>
      </c>
      <c r="H696" s="35">
        <v>-3</v>
      </c>
      <c r="I696" s="33">
        <v>-1.4563106796116501</v>
      </c>
    </row>
    <row r="697" spans="1:9">
      <c r="A697" s="150">
        <v>112</v>
      </c>
      <c r="B697" s="150" t="s">
        <v>455</v>
      </c>
      <c r="C697" s="150" t="s">
        <v>636</v>
      </c>
      <c r="D697" s="35">
        <v>62</v>
      </c>
      <c r="E697" s="33">
        <v>0.180758017492711</v>
      </c>
      <c r="F697" s="35">
        <v>65</v>
      </c>
      <c r="G697" s="33">
        <v>0.185714285714286</v>
      </c>
      <c r="H697" s="35">
        <v>-3</v>
      </c>
      <c r="I697" s="33">
        <v>-4.6153846153846096</v>
      </c>
    </row>
    <row r="698" spans="1:9">
      <c r="A698" s="150">
        <v>112</v>
      </c>
      <c r="B698" s="150" t="s">
        <v>455</v>
      </c>
      <c r="C698" s="150" t="s">
        <v>638</v>
      </c>
      <c r="D698" s="35">
        <v>87</v>
      </c>
      <c r="E698" s="33">
        <v>0.25364431486880501</v>
      </c>
      <c r="F698" s="35">
        <v>90</v>
      </c>
      <c r="G698" s="33">
        <v>0.25714285714285701</v>
      </c>
      <c r="H698" s="35">
        <v>-3</v>
      </c>
      <c r="I698" s="33">
        <v>-3.3333333333333299</v>
      </c>
    </row>
    <row r="699" spans="1:9">
      <c r="A699" s="150">
        <v>113</v>
      </c>
      <c r="B699" s="150" t="s">
        <v>492</v>
      </c>
      <c r="C699" s="150" t="s">
        <v>633</v>
      </c>
      <c r="D699" s="35">
        <v>160</v>
      </c>
      <c r="E699" s="33">
        <v>4.2451578668081698E-2</v>
      </c>
      <c r="F699" s="35">
        <v>163</v>
      </c>
      <c r="G699" s="33">
        <v>3.8967248386325599E-2</v>
      </c>
      <c r="H699" s="35">
        <v>-3</v>
      </c>
      <c r="I699" s="33">
        <v>-1.8404907975460101</v>
      </c>
    </row>
    <row r="700" spans="1:9">
      <c r="A700" s="150">
        <v>113</v>
      </c>
      <c r="B700" s="150" t="s">
        <v>492</v>
      </c>
      <c r="C700" s="150" t="s">
        <v>636</v>
      </c>
      <c r="D700" s="35">
        <v>615</v>
      </c>
      <c r="E700" s="33">
        <v>0.16317325550543901</v>
      </c>
      <c r="F700" s="35">
        <v>618</v>
      </c>
      <c r="G700" s="33">
        <v>0.147740855845087</v>
      </c>
      <c r="H700" s="35">
        <v>-3</v>
      </c>
      <c r="I700" s="33">
        <v>-0.485436893203883</v>
      </c>
    </row>
    <row r="701" spans="1:9">
      <c r="A701" s="150">
        <v>113</v>
      </c>
      <c r="B701" s="150" t="s">
        <v>492</v>
      </c>
      <c r="C701" s="150" t="s">
        <v>634</v>
      </c>
      <c r="D701" s="35">
        <v>134</v>
      </c>
      <c r="E701" s="33">
        <v>3.5553197134518398E-2</v>
      </c>
      <c r="F701" s="35">
        <v>137</v>
      </c>
      <c r="G701" s="33">
        <v>3.2751613674396399E-2</v>
      </c>
      <c r="H701" s="35">
        <v>-3</v>
      </c>
      <c r="I701" s="33">
        <v>-2.1897810218978102</v>
      </c>
    </row>
    <row r="702" spans="1:9">
      <c r="A702" s="150">
        <v>114</v>
      </c>
      <c r="B702" s="150" t="s">
        <v>456</v>
      </c>
      <c r="C702" s="150" t="s">
        <v>636</v>
      </c>
      <c r="D702" s="35">
        <v>196</v>
      </c>
      <c r="E702" s="33">
        <v>0.18666666666666701</v>
      </c>
      <c r="F702" s="35">
        <v>199</v>
      </c>
      <c r="G702" s="33">
        <v>0.192642787996128</v>
      </c>
      <c r="H702" s="35">
        <v>-3</v>
      </c>
      <c r="I702" s="33">
        <v>-1.50753768844221</v>
      </c>
    </row>
    <row r="703" spans="1:9">
      <c r="A703" s="150">
        <v>118</v>
      </c>
      <c r="B703" s="150" t="s">
        <v>520</v>
      </c>
      <c r="C703" s="150" t="s">
        <v>636</v>
      </c>
      <c r="D703" s="35">
        <v>105</v>
      </c>
      <c r="E703" s="33">
        <v>0.154185022026432</v>
      </c>
      <c r="F703" s="35">
        <v>108</v>
      </c>
      <c r="G703" s="33">
        <v>0.15812591508052701</v>
      </c>
      <c r="H703" s="35">
        <v>-3</v>
      </c>
      <c r="I703" s="33">
        <v>-2.7777777777777799</v>
      </c>
    </row>
    <row r="704" spans="1:9">
      <c r="A704" s="150">
        <v>121</v>
      </c>
      <c r="B704" s="150" t="s">
        <v>513</v>
      </c>
      <c r="C704" s="150" t="s">
        <v>633</v>
      </c>
      <c r="D704" s="35">
        <v>421</v>
      </c>
      <c r="E704" s="33">
        <v>5.1328944159960997E-2</v>
      </c>
      <c r="F704" s="35">
        <v>424</v>
      </c>
      <c r="G704" s="33">
        <v>5.6996908186584198E-2</v>
      </c>
      <c r="H704" s="35">
        <v>-3</v>
      </c>
      <c r="I704" s="33">
        <v>-0.70754716981131804</v>
      </c>
    </row>
    <row r="705" spans="1:9">
      <c r="A705" s="150">
        <v>2</v>
      </c>
      <c r="B705" s="150" t="s">
        <v>524</v>
      </c>
      <c r="C705" s="150" t="s">
        <v>634</v>
      </c>
      <c r="D705" s="35">
        <v>252</v>
      </c>
      <c r="E705" s="33">
        <v>4.1522491349481001E-2</v>
      </c>
      <c r="F705" s="35">
        <v>255</v>
      </c>
      <c r="G705" s="33">
        <v>4.3559959002391499E-2</v>
      </c>
      <c r="H705" s="35">
        <v>-3</v>
      </c>
      <c r="I705" s="33">
        <v>-1.1764705882352899</v>
      </c>
    </row>
    <row r="706" spans="1:9">
      <c r="A706" s="150">
        <v>20</v>
      </c>
      <c r="B706" s="150" t="s">
        <v>515</v>
      </c>
      <c r="C706" s="150" t="s">
        <v>633</v>
      </c>
      <c r="D706" s="35">
        <v>35</v>
      </c>
      <c r="E706" s="33">
        <v>0.14583333333333301</v>
      </c>
      <c r="F706" s="35">
        <v>38</v>
      </c>
      <c r="G706" s="33">
        <v>0.16239316239316201</v>
      </c>
      <c r="H706" s="35">
        <v>-3</v>
      </c>
      <c r="I706" s="33">
        <v>-7.8947368421052699</v>
      </c>
    </row>
    <row r="707" spans="1:9">
      <c r="A707" s="150">
        <v>24</v>
      </c>
      <c r="B707" s="150" t="s">
        <v>426</v>
      </c>
      <c r="C707" s="150" t="s">
        <v>634</v>
      </c>
      <c r="D707" s="35">
        <v>139</v>
      </c>
      <c r="E707" s="33">
        <v>6.2164579606440097E-2</v>
      </c>
      <c r="F707" s="35">
        <v>142</v>
      </c>
      <c r="G707" s="33">
        <v>6.2693156732891803E-2</v>
      </c>
      <c r="H707" s="35">
        <v>-3</v>
      </c>
      <c r="I707" s="33">
        <v>-2.1126760563380298</v>
      </c>
    </row>
    <row r="708" spans="1:9">
      <c r="A708" s="150">
        <v>25</v>
      </c>
      <c r="B708" s="150" t="s">
        <v>518</v>
      </c>
      <c r="C708" s="150" t="s">
        <v>634</v>
      </c>
      <c r="D708" s="35">
        <v>131</v>
      </c>
      <c r="E708" s="33">
        <v>0.23351158645276299</v>
      </c>
      <c r="F708" s="35">
        <v>134</v>
      </c>
      <c r="G708" s="33">
        <v>0.23304347826086999</v>
      </c>
      <c r="H708" s="35">
        <v>-3</v>
      </c>
      <c r="I708" s="33">
        <v>-2.23880597014925</v>
      </c>
    </row>
    <row r="709" spans="1:9">
      <c r="A709" s="150">
        <v>25</v>
      </c>
      <c r="B709" s="150" t="s">
        <v>518</v>
      </c>
      <c r="C709" s="150" t="s">
        <v>638</v>
      </c>
      <c r="D709" s="35">
        <v>28</v>
      </c>
      <c r="E709" s="33">
        <v>4.9910873440285199E-2</v>
      </c>
      <c r="F709" s="35">
        <v>31</v>
      </c>
      <c r="G709" s="33">
        <v>5.3913043478260897E-2</v>
      </c>
      <c r="H709" s="35">
        <v>-3</v>
      </c>
      <c r="I709" s="33">
        <v>-9.67741935483871</v>
      </c>
    </row>
    <row r="710" spans="1:9">
      <c r="A710" s="150">
        <v>28</v>
      </c>
      <c r="B710" s="150" t="s">
        <v>436</v>
      </c>
      <c r="C710" s="150" t="s">
        <v>635</v>
      </c>
      <c r="D710" s="35">
        <v>36</v>
      </c>
      <c r="E710" s="33">
        <v>0.52941176470588203</v>
      </c>
      <c r="F710" s="35">
        <v>39</v>
      </c>
      <c r="G710" s="33">
        <v>0.54166666666666696</v>
      </c>
      <c r="H710" s="35">
        <v>-3</v>
      </c>
      <c r="I710" s="33">
        <v>-7.6923076923076898</v>
      </c>
    </row>
    <row r="711" spans="1:9">
      <c r="A711" s="150">
        <v>36</v>
      </c>
      <c r="B711" s="150" t="s">
        <v>442</v>
      </c>
      <c r="C711" s="150" t="s">
        <v>636</v>
      </c>
      <c r="D711" s="35">
        <v>83</v>
      </c>
      <c r="E711" s="33">
        <v>0.125188536953243</v>
      </c>
      <c r="F711" s="35">
        <v>86</v>
      </c>
      <c r="G711" s="33">
        <v>0.13089802130898001</v>
      </c>
      <c r="H711" s="35">
        <v>-3</v>
      </c>
      <c r="I711" s="33">
        <v>-3.48837209302325</v>
      </c>
    </row>
    <row r="712" spans="1:9">
      <c r="A712" s="150">
        <v>4</v>
      </c>
      <c r="B712" s="150" t="s">
        <v>463</v>
      </c>
      <c r="C712" s="150" t="s">
        <v>635</v>
      </c>
      <c r="D712" s="35">
        <v>49</v>
      </c>
      <c r="E712" s="33">
        <v>0.859649122807018</v>
      </c>
      <c r="F712" s="35">
        <v>52</v>
      </c>
      <c r="G712" s="33">
        <v>0.85245901639344301</v>
      </c>
      <c r="H712" s="35">
        <v>-3</v>
      </c>
      <c r="I712" s="33">
        <v>-5.7692307692307701</v>
      </c>
    </row>
    <row r="713" spans="1:9">
      <c r="A713" s="150">
        <v>47</v>
      </c>
      <c r="B713" s="150" t="s">
        <v>508</v>
      </c>
      <c r="C713" s="150" t="s">
        <v>634</v>
      </c>
      <c r="D713" s="35">
        <v>129</v>
      </c>
      <c r="E713" s="33">
        <v>9.8850574712643705E-2</v>
      </c>
      <c r="F713" s="35">
        <v>132</v>
      </c>
      <c r="G713" s="33">
        <v>0.10084033613445401</v>
      </c>
      <c r="H713" s="35">
        <v>-3</v>
      </c>
      <c r="I713" s="33">
        <v>-2.2727272727272698</v>
      </c>
    </row>
    <row r="714" spans="1:9">
      <c r="A714" s="150">
        <v>50</v>
      </c>
      <c r="B714" s="150" t="s">
        <v>538</v>
      </c>
      <c r="C714" s="150" t="s">
        <v>633</v>
      </c>
      <c r="D714" s="35">
        <v>502</v>
      </c>
      <c r="E714" s="33">
        <v>6.1769410606619897E-2</v>
      </c>
      <c r="F714" s="35">
        <v>505</v>
      </c>
      <c r="G714" s="33">
        <v>6.3299072449235397E-2</v>
      </c>
      <c r="H714" s="35">
        <v>-3</v>
      </c>
      <c r="I714" s="33">
        <v>-0.59405940594059503</v>
      </c>
    </row>
    <row r="715" spans="1:9">
      <c r="A715" s="150">
        <v>77</v>
      </c>
      <c r="B715" s="150" t="s">
        <v>526</v>
      </c>
      <c r="C715" s="150" t="s">
        <v>633</v>
      </c>
      <c r="D715" s="35">
        <v>241</v>
      </c>
      <c r="E715" s="33">
        <v>0.23443579766537001</v>
      </c>
      <c r="F715" s="35">
        <v>244</v>
      </c>
      <c r="G715" s="33">
        <v>0.234390009606148</v>
      </c>
      <c r="H715" s="35">
        <v>-3</v>
      </c>
      <c r="I715" s="33">
        <v>-1.22950819672131</v>
      </c>
    </row>
    <row r="716" spans="1:9">
      <c r="A716" s="150">
        <v>8</v>
      </c>
      <c r="B716" s="150" t="s">
        <v>521</v>
      </c>
      <c r="C716" s="150" t="s">
        <v>640</v>
      </c>
      <c r="D716" s="35">
        <v>21</v>
      </c>
      <c r="E716" s="33">
        <v>1.93601917580898E-3</v>
      </c>
      <c r="F716" s="35">
        <v>24</v>
      </c>
      <c r="G716" s="33">
        <v>2.1933832937305799E-3</v>
      </c>
      <c r="H716" s="35">
        <v>-3</v>
      </c>
      <c r="I716" s="33">
        <v>-12.5</v>
      </c>
    </row>
    <row r="717" spans="1:9">
      <c r="A717" s="150">
        <v>88</v>
      </c>
      <c r="B717" s="150" t="s">
        <v>499</v>
      </c>
      <c r="C717" s="150" t="s">
        <v>639</v>
      </c>
      <c r="D717" s="35">
        <v>12</v>
      </c>
      <c r="E717" s="33">
        <v>1.2752391073326199E-2</v>
      </c>
      <c r="F717" s="35">
        <v>15</v>
      </c>
      <c r="G717" s="33">
        <v>1.5384615384615399E-2</v>
      </c>
      <c r="H717" s="35">
        <v>-3</v>
      </c>
      <c r="I717" s="33">
        <v>-20</v>
      </c>
    </row>
    <row r="718" spans="1:9">
      <c r="A718" s="150">
        <v>88</v>
      </c>
      <c r="B718" s="150" t="s">
        <v>499</v>
      </c>
      <c r="C718" s="150" t="s">
        <v>634</v>
      </c>
      <c r="D718" s="35">
        <v>69</v>
      </c>
      <c r="E718" s="33">
        <v>7.3326248671625904E-2</v>
      </c>
      <c r="F718" s="35">
        <v>72</v>
      </c>
      <c r="G718" s="33">
        <v>7.3846153846153895E-2</v>
      </c>
      <c r="H718" s="35">
        <v>-3</v>
      </c>
      <c r="I718" s="33">
        <v>-4.1666666666666599</v>
      </c>
    </row>
    <row r="719" spans="1:9">
      <c r="A719" s="150">
        <v>17</v>
      </c>
      <c r="B719" s="150" t="s">
        <v>432</v>
      </c>
      <c r="C719" s="150" t="s">
        <v>635</v>
      </c>
      <c r="D719" s="35">
        <v>7</v>
      </c>
      <c r="E719" s="33">
        <v>1.8421052631578901E-2</v>
      </c>
      <c r="F719" s="35">
        <v>11</v>
      </c>
      <c r="G719" s="33">
        <v>2.8720626631853801E-2</v>
      </c>
      <c r="H719" s="35">
        <v>-4</v>
      </c>
      <c r="I719" s="33">
        <v>-36.363636363636402</v>
      </c>
    </row>
    <row r="720" spans="1:9">
      <c r="A720" s="150">
        <v>23</v>
      </c>
      <c r="B720" s="150" t="s">
        <v>543</v>
      </c>
      <c r="C720" s="150" t="s">
        <v>633</v>
      </c>
      <c r="D720" s="35">
        <v>6277</v>
      </c>
      <c r="E720" s="33">
        <v>0.182885612726531</v>
      </c>
      <c r="F720" s="35">
        <v>6281</v>
      </c>
      <c r="G720" s="33">
        <v>0.185406027688402</v>
      </c>
      <c r="H720" s="35">
        <v>-4</v>
      </c>
      <c r="I720" s="33">
        <v>-6.3684126731411397E-2</v>
      </c>
    </row>
    <row r="721" spans="1:9">
      <c r="A721" s="150">
        <v>23</v>
      </c>
      <c r="B721" s="150" t="s">
        <v>543</v>
      </c>
      <c r="C721" s="150" t="s">
        <v>640</v>
      </c>
      <c r="D721" s="35">
        <v>297</v>
      </c>
      <c r="E721" s="33">
        <v>8.6533418798438299E-3</v>
      </c>
      <c r="F721" s="35">
        <v>301</v>
      </c>
      <c r="G721" s="33">
        <v>8.8850842754671297E-3</v>
      </c>
      <c r="H721" s="35">
        <v>-4</v>
      </c>
      <c r="I721" s="33">
        <v>-1.3289036544850501</v>
      </c>
    </row>
    <row r="722" spans="1:9">
      <c r="A722" s="150">
        <v>23</v>
      </c>
      <c r="B722" s="150" t="s">
        <v>543</v>
      </c>
      <c r="C722" s="150" t="s">
        <v>641</v>
      </c>
      <c r="D722" s="35">
        <v>122</v>
      </c>
      <c r="E722" s="33">
        <v>3.5545714119223802E-3</v>
      </c>
      <c r="F722" s="35">
        <v>126</v>
      </c>
      <c r="G722" s="33">
        <v>3.7193376036839202E-3</v>
      </c>
      <c r="H722" s="35">
        <v>-4</v>
      </c>
      <c r="I722" s="33">
        <v>-3.17460317460317</v>
      </c>
    </row>
    <row r="723" spans="1:9">
      <c r="A723" s="150">
        <v>23</v>
      </c>
      <c r="B723" s="150" t="s">
        <v>543</v>
      </c>
      <c r="C723" s="150" t="s">
        <v>638</v>
      </c>
      <c r="D723" s="35">
        <v>1427</v>
      </c>
      <c r="E723" s="33">
        <v>4.1576831186993797E-2</v>
      </c>
      <c r="F723" s="35">
        <v>1431</v>
      </c>
      <c r="G723" s="33">
        <v>4.2241048498981602E-2</v>
      </c>
      <c r="H723" s="35">
        <v>-4</v>
      </c>
      <c r="I723" s="33">
        <v>-0.27952480782669198</v>
      </c>
    </row>
    <row r="724" spans="1:9">
      <c r="A724" s="150">
        <v>24</v>
      </c>
      <c r="B724" s="150" t="s">
        <v>426</v>
      </c>
      <c r="C724" s="150" t="s">
        <v>633</v>
      </c>
      <c r="D724" s="35">
        <v>632</v>
      </c>
      <c r="E724" s="33">
        <v>0.282647584973166</v>
      </c>
      <c r="F724" s="35">
        <v>636</v>
      </c>
      <c r="G724" s="33">
        <v>0.28079470198675499</v>
      </c>
      <c r="H724" s="35">
        <v>-4</v>
      </c>
      <c r="I724" s="33">
        <v>-0.62893081761006298</v>
      </c>
    </row>
    <row r="725" spans="1:9">
      <c r="A725" s="150">
        <v>25</v>
      </c>
      <c r="B725" s="150" t="s">
        <v>518</v>
      </c>
      <c r="C725" s="150" t="s">
        <v>633</v>
      </c>
      <c r="D725" s="35">
        <v>275</v>
      </c>
      <c r="E725" s="33">
        <v>0.49019607843137297</v>
      </c>
      <c r="F725" s="35">
        <v>279</v>
      </c>
      <c r="G725" s="33">
        <v>0.48521739130434799</v>
      </c>
      <c r="H725" s="35">
        <v>-4</v>
      </c>
      <c r="I725" s="33">
        <v>-1.4336917562724001</v>
      </c>
    </row>
    <row r="726" spans="1:9">
      <c r="A726" s="150">
        <v>25</v>
      </c>
      <c r="B726" s="150" t="s">
        <v>518</v>
      </c>
      <c r="C726" s="150" t="s">
        <v>637</v>
      </c>
      <c r="D726" s="35">
        <v>45</v>
      </c>
      <c r="E726" s="33">
        <v>8.0213903743315496E-2</v>
      </c>
      <c r="F726" s="35">
        <v>49</v>
      </c>
      <c r="G726" s="33">
        <v>8.52173913043478E-2</v>
      </c>
      <c r="H726" s="35">
        <v>-4</v>
      </c>
      <c r="I726" s="33">
        <v>-8.1632653061224492</v>
      </c>
    </row>
    <row r="727" spans="1:9">
      <c r="A727" s="150">
        <v>29</v>
      </c>
      <c r="B727" s="150" t="s">
        <v>509</v>
      </c>
      <c r="C727" s="150" t="s">
        <v>639</v>
      </c>
      <c r="D727" s="35">
        <v>2</v>
      </c>
      <c r="E727" s="33">
        <v>1.0869565217391301E-2</v>
      </c>
      <c r="F727" s="35">
        <v>6</v>
      </c>
      <c r="G727" s="33">
        <v>3.1413612565444997E-2</v>
      </c>
      <c r="H727" s="35">
        <v>-4</v>
      </c>
      <c r="I727" s="33">
        <v>-66.6666666666667</v>
      </c>
    </row>
    <row r="728" spans="1:9">
      <c r="A728" s="150">
        <v>33</v>
      </c>
      <c r="B728" s="150" t="s">
        <v>437</v>
      </c>
      <c r="C728" s="150" t="s">
        <v>633</v>
      </c>
      <c r="D728" s="35">
        <v>183</v>
      </c>
      <c r="E728" s="33">
        <v>0.25034199726402201</v>
      </c>
      <c r="F728" s="35">
        <v>187</v>
      </c>
      <c r="G728" s="33">
        <v>0.25686813186813201</v>
      </c>
      <c r="H728" s="35">
        <v>-4</v>
      </c>
      <c r="I728" s="33">
        <v>-2.1390374331550799</v>
      </c>
    </row>
    <row r="729" spans="1:9">
      <c r="A729" s="150">
        <v>50</v>
      </c>
      <c r="B729" s="150" t="s">
        <v>538</v>
      </c>
      <c r="C729" s="150" t="s">
        <v>637</v>
      </c>
      <c r="D729" s="35">
        <v>124</v>
      </c>
      <c r="E729" s="33">
        <v>1.52577826996432E-2</v>
      </c>
      <c r="F729" s="35">
        <v>128</v>
      </c>
      <c r="G729" s="33">
        <v>1.6044121333667598E-2</v>
      </c>
      <c r="H729" s="35">
        <v>-4</v>
      </c>
      <c r="I729" s="33">
        <v>-3.125</v>
      </c>
    </row>
    <row r="730" spans="1:9">
      <c r="A730" s="150">
        <v>7</v>
      </c>
      <c r="B730" s="150" t="s">
        <v>510</v>
      </c>
      <c r="C730" s="150" t="s">
        <v>639</v>
      </c>
      <c r="D730" s="35">
        <v>10</v>
      </c>
      <c r="E730" s="33">
        <v>0.119047619047619</v>
      </c>
      <c r="F730" s="35">
        <v>14</v>
      </c>
      <c r="G730" s="33">
        <v>0.14893617021276601</v>
      </c>
      <c r="H730" s="35">
        <v>-4</v>
      </c>
      <c r="I730" s="33">
        <v>-28.571428571428601</v>
      </c>
    </row>
    <row r="731" spans="1:9">
      <c r="A731" s="150">
        <v>8</v>
      </c>
      <c r="B731" s="150" t="s">
        <v>521</v>
      </c>
      <c r="C731" s="150" t="s">
        <v>634</v>
      </c>
      <c r="D731" s="35">
        <v>620</v>
      </c>
      <c r="E731" s="33">
        <v>5.7158661381027001E-2</v>
      </c>
      <c r="F731" s="35">
        <v>624</v>
      </c>
      <c r="G731" s="33">
        <v>5.7027965636995102E-2</v>
      </c>
      <c r="H731" s="35">
        <v>-4</v>
      </c>
      <c r="I731" s="33">
        <v>-0.64102564102563897</v>
      </c>
    </row>
    <row r="732" spans="1:9">
      <c r="A732" s="150">
        <v>84</v>
      </c>
      <c r="B732" s="150" t="s">
        <v>468</v>
      </c>
      <c r="C732" s="150" t="s">
        <v>633</v>
      </c>
      <c r="D732" s="35">
        <v>105</v>
      </c>
      <c r="E732" s="33">
        <v>0.28000000000000003</v>
      </c>
      <c r="F732" s="35">
        <v>109</v>
      </c>
      <c r="G732" s="33">
        <v>0.29144385026738001</v>
      </c>
      <c r="H732" s="35">
        <v>-4</v>
      </c>
      <c r="I732" s="33">
        <v>-3.6697247706421998</v>
      </c>
    </row>
    <row r="733" spans="1:9">
      <c r="A733" s="150">
        <v>1</v>
      </c>
      <c r="B733" s="150" t="s">
        <v>466</v>
      </c>
      <c r="C733" s="150" t="s">
        <v>635</v>
      </c>
      <c r="D733" s="35">
        <v>1220</v>
      </c>
      <c r="E733" s="33">
        <v>0.25549738219895302</v>
      </c>
      <c r="F733" s="35">
        <v>1225</v>
      </c>
      <c r="G733" s="33">
        <v>0.25654450261780098</v>
      </c>
      <c r="H733" s="35">
        <v>-5</v>
      </c>
      <c r="I733" s="33">
        <v>-0.40816326530612701</v>
      </c>
    </row>
    <row r="734" spans="1:9">
      <c r="A734" s="150">
        <v>111</v>
      </c>
      <c r="B734" s="150" t="s">
        <v>454</v>
      </c>
      <c r="C734" s="150" t="s">
        <v>639</v>
      </c>
      <c r="D734" s="35">
        <v>49</v>
      </c>
      <c r="E734" s="33">
        <v>2.68935236004391E-2</v>
      </c>
      <c r="F734" s="35">
        <v>54</v>
      </c>
      <c r="G734" s="33">
        <v>2.9315960912052099E-2</v>
      </c>
      <c r="H734" s="35">
        <v>-5</v>
      </c>
      <c r="I734" s="33">
        <v>-9.2592592592592595</v>
      </c>
    </row>
    <row r="735" spans="1:9">
      <c r="A735" s="150">
        <v>19</v>
      </c>
      <c r="B735" s="150" t="s">
        <v>473</v>
      </c>
      <c r="C735" s="150" t="s">
        <v>641</v>
      </c>
      <c r="D735" s="35">
        <v>704</v>
      </c>
      <c r="E735" s="33">
        <v>0.984615384615385</v>
      </c>
      <c r="F735" s="35">
        <v>709</v>
      </c>
      <c r="G735" s="33">
        <v>0.98472222222222205</v>
      </c>
      <c r="H735" s="35">
        <v>-5</v>
      </c>
      <c r="I735" s="33">
        <v>-0.70521861777150796</v>
      </c>
    </row>
    <row r="736" spans="1:9">
      <c r="A736" s="150">
        <v>29</v>
      </c>
      <c r="B736" s="150" t="s">
        <v>509</v>
      </c>
      <c r="C736" s="150" t="s">
        <v>634</v>
      </c>
      <c r="D736" s="35">
        <v>22</v>
      </c>
      <c r="E736" s="33">
        <v>0.119565217391304</v>
      </c>
      <c r="F736" s="35">
        <v>27</v>
      </c>
      <c r="G736" s="33">
        <v>0.14136125654450299</v>
      </c>
      <c r="H736" s="35">
        <v>-5</v>
      </c>
      <c r="I736" s="33">
        <v>-18.518518518518501</v>
      </c>
    </row>
    <row r="737" spans="1:9">
      <c r="A737" s="150">
        <v>35</v>
      </c>
      <c r="B737" s="150" t="s">
        <v>441</v>
      </c>
      <c r="C737" s="150" t="s">
        <v>636</v>
      </c>
      <c r="D737" s="35">
        <v>866</v>
      </c>
      <c r="E737" s="33">
        <v>0.26861042183622802</v>
      </c>
      <c r="F737" s="35">
        <v>871</v>
      </c>
      <c r="G737" s="33">
        <v>0.26816502463054198</v>
      </c>
      <c r="H737" s="35">
        <v>-5</v>
      </c>
      <c r="I737" s="33">
        <v>-0.57405281285878296</v>
      </c>
    </row>
    <row r="738" spans="1:9">
      <c r="A738" s="150">
        <v>44</v>
      </c>
      <c r="B738" s="150" t="s">
        <v>530</v>
      </c>
      <c r="C738" s="150" t="s">
        <v>639</v>
      </c>
      <c r="D738" s="35">
        <v>203</v>
      </c>
      <c r="E738" s="33">
        <v>5.00863557858377E-2</v>
      </c>
      <c r="F738" s="35">
        <v>208</v>
      </c>
      <c r="G738" s="33">
        <v>5.20650813516896E-2</v>
      </c>
      <c r="H738" s="35">
        <v>-5</v>
      </c>
      <c r="I738" s="33">
        <v>-2.40384615384616</v>
      </c>
    </row>
    <row r="739" spans="1:9">
      <c r="A739" s="150">
        <v>59</v>
      </c>
      <c r="B739" s="150" t="s">
        <v>474</v>
      </c>
      <c r="C739" s="150" t="s">
        <v>636</v>
      </c>
      <c r="D739" s="35">
        <v>81</v>
      </c>
      <c r="E739" s="33">
        <v>8.9700996677740896E-2</v>
      </c>
      <c r="F739" s="35">
        <v>86</v>
      </c>
      <c r="G739" s="33">
        <v>9.6304591265397504E-2</v>
      </c>
      <c r="H739" s="35">
        <v>-5</v>
      </c>
      <c r="I739" s="33">
        <v>-5.81395348837209</v>
      </c>
    </row>
    <row r="740" spans="1:9">
      <c r="A740" s="150">
        <v>68</v>
      </c>
      <c r="B740" s="150" t="s">
        <v>512</v>
      </c>
      <c r="C740" s="150" t="s">
        <v>636</v>
      </c>
      <c r="D740" s="35">
        <v>5</v>
      </c>
      <c r="E740" s="33">
        <v>4.5454545454545497E-2</v>
      </c>
      <c r="F740" s="35">
        <v>10</v>
      </c>
      <c r="G740" s="33">
        <v>8.7719298245614002E-2</v>
      </c>
      <c r="H740" s="35">
        <v>-5</v>
      </c>
      <c r="I740" s="33">
        <v>-50</v>
      </c>
    </row>
    <row r="741" spans="1:9">
      <c r="A741" s="150">
        <v>85</v>
      </c>
      <c r="B741" s="150" t="s">
        <v>525</v>
      </c>
      <c r="C741" s="150" t="s">
        <v>639</v>
      </c>
      <c r="D741" s="35">
        <v>197</v>
      </c>
      <c r="E741" s="33">
        <v>2.5657723365459802E-2</v>
      </c>
      <c r="F741" s="35">
        <v>202</v>
      </c>
      <c r="G741" s="33">
        <v>2.6603450546555999E-2</v>
      </c>
      <c r="H741" s="35">
        <v>-5</v>
      </c>
      <c r="I741" s="33">
        <v>-2.4752475247524801</v>
      </c>
    </row>
    <row r="742" spans="1:9">
      <c r="A742" s="150">
        <v>86</v>
      </c>
      <c r="B742" s="150" t="s">
        <v>527</v>
      </c>
      <c r="C742" s="150" t="s">
        <v>634</v>
      </c>
      <c r="D742" s="35">
        <v>203</v>
      </c>
      <c r="E742" s="33">
        <v>8.6089906700593702E-2</v>
      </c>
      <c r="F742" s="35">
        <v>208</v>
      </c>
      <c r="G742" s="33">
        <v>9.2239467849223905E-2</v>
      </c>
      <c r="H742" s="35">
        <v>-5</v>
      </c>
      <c r="I742" s="33">
        <v>-2.40384615384616</v>
      </c>
    </row>
    <row r="743" spans="1:9">
      <c r="A743" s="150">
        <v>1</v>
      </c>
      <c r="B743" s="150" t="s">
        <v>466</v>
      </c>
      <c r="C743" s="150" t="s">
        <v>636</v>
      </c>
      <c r="D743" s="35">
        <v>2434</v>
      </c>
      <c r="E743" s="33">
        <v>0.509738219895288</v>
      </c>
      <c r="F743" s="35">
        <v>2440</v>
      </c>
      <c r="G743" s="33">
        <v>0.51099476439790603</v>
      </c>
      <c r="H743" s="35">
        <v>-6</v>
      </c>
      <c r="I743" s="33">
        <v>-0.24590163934425899</v>
      </c>
    </row>
    <row r="744" spans="1:9">
      <c r="A744" s="150">
        <v>15</v>
      </c>
      <c r="B744" s="150" t="s">
        <v>535</v>
      </c>
      <c r="C744" s="150" t="s">
        <v>633</v>
      </c>
      <c r="D744" s="35">
        <v>2271</v>
      </c>
      <c r="E744" s="33">
        <v>0.199228002456356</v>
      </c>
      <c r="F744" s="35">
        <v>2277</v>
      </c>
      <c r="G744" s="33">
        <v>0.20150442477876099</v>
      </c>
      <c r="H744" s="35">
        <v>-6</v>
      </c>
      <c r="I744" s="33">
        <v>-0.26350461133070002</v>
      </c>
    </row>
    <row r="745" spans="1:9">
      <c r="A745" s="150">
        <v>18</v>
      </c>
      <c r="B745" s="150" t="s">
        <v>539</v>
      </c>
      <c r="C745" s="150" t="s">
        <v>635</v>
      </c>
      <c r="D745" s="35">
        <v>455</v>
      </c>
      <c r="E745" s="33">
        <v>9.6316680779000893E-2</v>
      </c>
      <c r="F745" s="35">
        <v>461</v>
      </c>
      <c r="G745" s="33">
        <v>9.7648803219656896E-2</v>
      </c>
      <c r="H745" s="35">
        <v>-6</v>
      </c>
      <c r="I745" s="33">
        <v>-1.3015184381778699</v>
      </c>
    </row>
    <row r="746" spans="1:9">
      <c r="A746" s="150">
        <v>35</v>
      </c>
      <c r="B746" s="150" t="s">
        <v>441</v>
      </c>
      <c r="C746" s="150" t="s">
        <v>633</v>
      </c>
      <c r="D746" s="35">
        <v>711</v>
      </c>
      <c r="E746" s="33">
        <v>0.220533498759305</v>
      </c>
      <c r="F746" s="35">
        <v>717</v>
      </c>
      <c r="G746" s="33">
        <v>0.220751231527094</v>
      </c>
      <c r="H746" s="35">
        <v>-6</v>
      </c>
      <c r="I746" s="33">
        <v>-0.836820083682011</v>
      </c>
    </row>
    <row r="747" spans="1:9">
      <c r="A747" s="150">
        <v>35</v>
      </c>
      <c r="B747" s="150" t="s">
        <v>441</v>
      </c>
      <c r="C747" s="150" t="s">
        <v>638</v>
      </c>
      <c r="D747" s="35">
        <v>208</v>
      </c>
      <c r="E747" s="33">
        <v>6.4516129032258104E-2</v>
      </c>
      <c r="F747" s="35">
        <v>214</v>
      </c>
      <c r="G747" s="33">
        <v>6.5886699507389193E-2</v>
      </c>
      <c r="H747" s="35">
        <v>-6</v>
      </c>
      <c r="I747" s="33">
        <v>-2.8037383177570101</v>
      </c>
    </row>
    <row r="748" spans="1:9">
      <c r="A748" s="150">
        <v>40</v>
      </c>
      <c r="B748" s="150" t="s">
        <v>443</v>
      </c>
      <c r="C748" s="150" t="s">
        <v>638</v>
      </c>
      <c r="D748" s="35">
        <v>50</v>
      </c>
      <c r="E748" s="33">
        <v>0.23696682464454999</v>
      </c>
      <c r="F748" s="35">
        <v>56</v>
      </c>
      <c r="G748" s="33">
        <v>0.26291079812206603</v>
      </c>
      <c r="H748" s="35">
        <v>-6</v>
      </c>
      <c r="I748" s="33">
        <v>-10.714285714285699</v>
      </c>
    </row>
    <row r="749" spans="1:9">
      <c r="A749" s="150">
        <v>63</v>
      </c>
      <c r="B749" s="150" t="s">
        <v>540</v>
      </c>
      <c r="C749" s="150" t="s">
        <v>640</v>
      </c>
      <c r="D749" s="35">
        <v>159</v>
      </c>
      <c r="E749" s="33">
        <v>7.0581968304700999E-3</v>
      </c>
      <c r="F749" s="35">
        <v>165</v>
      </c>
      <c r="G749" s="33">
        <v>7.2374769716641802E-3</v>
      </c>
      <c r="H749" s="35">
        <v>-6</v>
      </c>
      <c r="I749" s="33">
        <v>-3.6363636363636398</v>
      </c>
    </row>
    <row r="750" spans="1:9">
      <c r="A750" s="150">
        <v>64</v>
      </c>
      <c r="B750" s="150" t="s">
        <v>447</v>
      </c>
      <c r="C750" s="150" t="s">
        <v>633</v>
      </c>
      <c r="D750" s="35">
        <v>284</v>
      </c>
      <c r="E750" s="33">
        <v>0.62417582417582396</v>
      </c>
      <c r="F750" s="35">
        <v>290</v>
      </c>
      <c r="G750" s="33">
        <v>0.69544364508393297</v>
      </c>
      <c r="H750" s="35">
        <v>-6</v>
      </c>
      <c r="I750" s="33">
        <v>-2.0689655172413799</v>
      </c>
    </row>
    <row r="751" spans="1:9">
      <c r="A751" s="150">
        <v>66</v>
      </c>
      <c r="B751" s="150" t="s">
        <v>532</v>
      </c>
      <c r="C751" s="150" t="s">
        <v>634</v>
      </c>
      <c r="D751" s="35">
        <v>224</v>
      </c>
      <c r="E751" s="33">
        <v>4.8663914838148997E-2</v>
      </c>
      <c r="F751" s="35">
        <v>230</v>
      </c>
      <c r="G751" s="33">
        <v>5.2535404294198298E-2</v>
      </c>
      <c r="H751" s="35">
        <v>-6</v>
      </c>
      <c r="I751" s="33">
        <v>-2.60869565217391</v>
      </c>
    </row>
    <row r="752" spans="1:9">
      <c r="A752" s="150">
        <v>8</v>
      </c>
      <c r="B752" s="150" t="s">
        <v>521</v>
      </c>
      <c r="C752" s="150" t="s">
        <v>637</v>
      </c>
      <c r="D752" s="35">
        <v>537</v>
      </c>
      <c r="E752" s="33">
        <v>4.9506776067115302E-2</v>
      </c>
      <c r="F752" s="35">
        <v>543</v>
      </c>
      <c r="G752" s="33">
        <v>4.9625297020654401E-2</v>
      </c>
      <c r="H752" s="35">
        <v>-6</v>
      </c>
      <c r="I752" s="33">
        <v>-1.1049723756906</v>
      </c>
    </row>
    <row r="753" spans="1:9">
      <c r="A753" s="150">
        <v>84</v>
      </c>
      <c r="B753" s="150" t="s">
        <v>468</v>
      </c>
      <c r="C753" s="150" t="s">
        <v>634</v>
      </c>
      <c r="D753" s="35">
        <v>98</v>
      </c>
      <c r="E753" s="33">
        <v>0.26133333333333297</v>
      </c>
      <c r="F753" s="35">
        <v>104</v>
      </c>
      <c r="G753" s="33">
        <v>0.27807486631015998</v>
      </c>
      <c r="H753" s="35">
        <v>-6</v>
      </c>
      <c r="I753" s="33">
        <v>-5.7692307692307701</v>
      </c>
    </row>
    <row r="754" spans="1:9">
      <c r="A754" s="150">
        <v>9</v>
      </c>
      <c r="B754" s="150" t="s">
        <v>428</v>
      </c>
      <c r="C754" s="150" t="s">
        <v>633</v>
      </c>
      <c r="D754" s="35">
        <v>152</v>
      </c>
      <c r="E754" s="33">
        <v>0.118472330475448</v>
      </c>
      <c r="F754" s="35">
        <v>158</v>
      </c>
      <c r="G754" s="33">
        <v>0.126501200960769</v>
      </c>
      <c r="H754" s="35">
        <v>-6</v>
      </c>
      <c r="I754" s="33">
        <v>-3.79746835443038</v>
      </c>
    </row>
    <row r="755" spans="1:9">
      <c r="A755" s="150">
        <v>94</v>
      </c>
      <c r="B755" s="150" t="s">
        <v>478</v>
      </c>
      <c r="C755" s="150" t="s">
        <v>640</v>
      </c>
      <c r="D755" s="35">
        <v>207</v>
      </c>
      <c r="E755" s="33">
        <v>3.5776011061182202E-2</v>
      </c>
      <c r="F755" s="35">
        <v>213</v>
      </c>
      <c r="G755" s="33">
        <v>3.84129846708747E-2</v>
      </c>
      <c r="H755" s="35">
        <v>-6</v>
      </c>
      <c r="I755" s="33">
        <v>-2.8169014084507</v>
      </c>
    </row>
    <row r="756" spans="1:9">
      <c r="A756" s="150">
        <v>94</v>
      </c>
      <c r="B756" s="150" t="s">
        <v>478</v>
      </c>
      <c r="C756" s="150" t="s">
        <v>638</v>
      </c>
      <c r="D756" s="35">
        <v>266</v>
      </c>
      <c r="E756" s="33">
        <v>4.5973038368475598E-2</v>
      </c>
      <c r="F756" s="35">
        <v>272</v>
      </c>
      <c r="G756" s="33">
        <v>4.9053201082055901E-2</v>
      </c>
      <c r="H756" s="35">
        <v>-6</v>
      </c>
      <c r="I756" s="33">
        <v>-2.2058823529411802</v>
      </c>
    </row>
    <row r="757" spans="1:9">
      <c r="A757" s="150">
        <v>103</v>
      </c>
      <c r="B757" s="150" t="s">
        <v>497</v>
      </c>
      <c r="C757" s="150" t="s">
        <v>633</v>
      </c>
      <c r="D757" s="35">
        <v>45</v>
      </c>
      <c r="E757" s="33">
        <v>0.10392609699769099</v>
      </c>
      <c r="F757" s="35">
        <v>52</v>
      </c>
      <c r="G757" s="33">
        <v>0.122352941176471</v>
      </c>
      <c r="H757" s="35">
        <v>-7</v>
      </c>
      <c r="I757" s="33">
        <v>-13.461538461538501</v>
      </c>
    </row>
    <row r="758" spans="1:9">
      <c r="A758" s="150">
        <v>110</v>
      </c>
      <c r="B758" s="150" t="s">
        <v>514</v>
      </c>
      <c r="C758" s="150" t="s">
        <v>639</v>
      </c>
      <c r="D758" s="35">
        <v>39</v>
      </c>
      <c r="E758" s="33">
        <v>7.8787878787878796E-2</v>
      </c>
      <c r="F758" s="35">
        <v>46</v>
      </c>
      <c r="G758" s="33">
        <v>9.1633466135458197E-2</v>
      </c>
      <c r="H758" s="35">
        <v>-7</v>
      </c>
      <c r="I758" s="33">
        <v>-15.2173913043478</v>
      </c>
    </row>
    <row r="759" spans="1:9">
      <c r="A759" s="150">
        <v>121</v>
      </c>
      <c r="B759" s="150" t="s">
        <v>513</v>
      </c>
      <c r="C759" s="150" t="s">
        <v>636</v>
      </c>
      <c r="D759" s="35">
        <v>753</v>
      </c>
      <c r="E759" s="33">
        <v>9.1806876371616705E-2</v>
      </c>
      <c r="F759" s="35">
        <v>760</v>
      </c>
      <c r="G759" s="33">
        <v>0.102164269391047</v>
      </c>
      <c r="H759" s="35">
        <v>-7</v>
      </c>
      <c r="I759" s="33">
        <v>-0.92105263157894501</v>
      </c>
    </row>
    <row r="760" spans="1:9">
      <c r="A760" s="150">
        <v>124</v>
      </c>
      <c r="B760" s="150" t="s">
        <v>528</v>
      </c>
      <c r="C760" s="150" t="s">
        <v>638</v>
      </c>
      <c r="D760" s="35">
        <v>272</v>
      </c>
      <c r="E760" s="33">
        <v>4.0183188063229403E-2</v>
      </c>
      <c r="F760" s="35">
        <v>279</v>
      </c>
      <c r="G760" s="33">
        <v>4.2317609585924502E-2</v>
      </c>
      <c r="H760" s="35">
        <v>-7</v>
      </c>
      <c r="I760" s="33">
        <v>-2.5089605734767</v>
      </c>
    </row>
    <row r="761" spans="1:9">
      <c r="A761" s="150">
        <v>18</v>
      </c>
      <c r="B761" s="150" t="s">
        <v>539</v>
      </c>
      <c r="C761" s="150" t="s">
        <v>634</v>
      </c>
      <c r="D761" s="35">
        <v>451</v>
      </c>
      <c r="E761" s="33">
        <v>9.5469940728196395E-2</v>
      </c>
      <c r="F761" s="35">
        <v>458</v>
      </c>
      <c r="G761" s="33">
        <v>9.7013344630374906E-2</v>
      </c>
      <c r="H761" s="35">
        <v>-7</v>
      </c>
      <c r="I761" s="33">
        <v>-1.5283842794759801</v>
      </c>
    </row>
    <row r="762" spans="1:9">
      <c r="A762" s="150">
        <v>18</v>
      </c>
      <c r="B762" s="150" t="s">
        <v>539</v>
      </c>
      <c r="C762" s="150" t="s">
        <v>637</v>
      </c>
      <c r="D762" s="35">
        <v>252</v>
      </c>
      <c r="E762" s="33">
        <v>5.3344623200677399E-2</v>
      </c>
      <c r="F762" s="35">
        <v>259</v>
      </c>
      <c r="G762" s="33">
        <v>5.4861258208006802E-2</v>
      </c>
      <c r="H762" s="35">
        <v>-7</v>
      </c>
      <c r="I762" s="33">
        <v>-2.7027027027027</v>
      </c>
    </row>
    <row r="763" spans="1:9">
      <c r="A763" s="150">
        <v>21</v>
      </c>
      <c r="B763" s="150" t="s">
        <v>516</v>
      </c>
      <c r="C763" s="150" t="s">
        <v>636</v>
      </c>
      <c r="D763" s="35">
        <v>688</v>
      </c>
      <c r="E763" s="33">
        <v>0.21513445903689801</v>
      </c>
      <c r="F763" s="35">
        <v>695</v>
      </c>
      <c r="G763" s="33">
        <v>0.22282782943251001</v>
      </c>
      <c r="H763" s="35">
        <v>-7</v>
      </c>
      <c r="I763" s="33">
        <v>-1.0071942446043101</v>
      </c>
    </row>
    <row r="764" spans="1:9">
      <c r="A764" s="150">
        <v>37</v>
      </c>
      <c r="B764" s="150" t="s">
        <v>439</v>
      </c>
      <c r="C764" s="150" t="s">
        <v>634</v>
      </c>
      <c r="D764" s="35">
        <v>512</v>
      </c>
      <c r="E764" s="33">
        <v>0.20562248995983901</v>
      </c>
      <c r="F764" s="35">
        <v>519</v>
      </c>
      <c r="G764" s="33">
        <v>0.20818291215403101</v>
      </c>
      <c r="H764" s="35">
        <v>-7</v>
      </c>
      <c r="I764" s="33">
        <v>-1.3487475915221601</v>
      </c>
    </row>
    <row r="765" spans="1:9">
      <c r="A765" s="150">
        <v>70</v>
      </c>
      <c r="B765" s="150" t="s">
        <v>541</v>
      </c>
      <c r="C765" s="150" t="s">
        <v>635</v>
      </c>
      <c r="D765" s="35">
        <v>206</v>
      </c>
      <c r="E765" s="33">
        <v>4.0997472485919603E-3</v>
      </c>
      <c r="F765" s="35">
        <v>213</v>
      </c>
      <c r="G765" s="33">
        <v>4.249461335887E-3</v>
      </c>
      <c r="H765" s="35">
        <v>-7</v>
      </c>
      <c r="I765" s="33">
        <v>-3.2863849765258202</v>
      </c>
    </row>
    <row r="766" spans="1:9">
      <c r="A766" s="150">
        <v>91</v>
      </c>
      <c r="B766" s="150" t="s">
        <v>519</v>
      </c>
      <c r="C766" s="150" t="s">
        <v>637</v>
      </c>
      <c r="D766" s="35">
        <v>179</v>
      </c>
      <c r="E766" s="33">
        <v>0.102110667427268</v>
      </c>
      <c r="F766" s="35">
        <v>186</v>
      </c>
      <c r="G766" s="33">
        <v>0.10659025787965599</v>
      </c>
      <c r="H766" s="35">
        <v>-7</v>
      </c>
      <c r="I766" s="33">
        <v>-3.76344086021505</v>
      </c>
    </row>
    <row r="767" spans="1:9">
      <c r="A767" s="150">
        <v>93</v>
      </c>
      <c r="B767" s="150" t="s">
        <v>542</v>
      </c>
      <c r="C767" s="150" t="s">
        <v>640</v>
      </c>
      <c r="D767" s="35">
        <v>220</v>
      </c>
      <c r="E767" s="33">
        <v>6.1177386613275502E-3</v>
      </c>
      <c r="F767" s="35">
        <v>227</v>
      </c>
      <c r="G767" s="33">
        <v>6.3819618206865502E-3</v>
      </c>
      <c r="H767" s="35">
        <v>-7</v>
      </c>
      <c r="I767" s="33">
        <v>-3.0837004405286401</v>
      </c>
    </row>
    <row r="768" spans="1:9">
      <c r="A768" s="150">
        <v>96</v>
      </c>
      <c r="B768" s="150" t="s">
        <v>505</v>
      </c>
      <c r="C768" s="150" t="s">
        <v>635</v>
      </c>
      <c r="D768" s="35">
        <v>194</v>
      </c>
      <c r="E768" s="33">
        <v>0.354014598540146</v>
      </c>
      <c r="F768" s="35">
        <v>201</v>
      </c>
      <c r="G768" s="33">
        <v>0.36612021857923499</v>
      </c>
      <c r="H768" s="35">
        <v>-7</v>
      </c>
      <c r="I768" s="33">
        <v>-3.4825870646766099</v>
      </c>
    </row>
    <row r="769" spans="1:9">
      <c r="A769" s="150">
        <v>119</v>
      </c>
      <c r="B769" s="150" t="s">
        <v>457</v>
      </c>
      <c r="C769" s="150" t="s">
        <v>639</v>
      </c>
      <c r="D769" s="35">
        <v>54</v>
      </c>
      <c r="E769" s="33">
        <v>2.0270270270270299E-2</v>
      </c>
      <c r="F769" s="35">
        <v>62</v>
      </c>
      <c r="G769" s="33">
        <v>1.9738936644380801E-2</v>
      </c>
      <c r="H769" s="35">
        <v>-8</v>
      </c>
      <c r="I769" s="33">
        <v>-12.9032258064516</v>
      </c>
    </row>
    <row r="770" spans="1:9">
      <c r="A770" s="150">
        <v>15</v>
      </c>
      <c r="B770" s="150" t="s">
        <v>535</v>
      </c>
      <c r="C770" s="150" t="s">
        <v>635</v>
      </c>
      <c r="D770" s="35">
        <v>4423</v>
      </c>
      <c r="E770" s="33">
        <v>0.38801649267479599</v>
      </c>
      <c r="F770" s="35">
        <v>4431</v>
      </c>
      <c r="G770" s="33">
        <v>0.39212389380530999</v>
      </c>
      <c r="H770" s="35">
        <v>-8</v>
      </c>
      <c r="I770" s="33">
        <v>-0.18054615211012801</v>
      </c>
    </row>
    <row r="771" spans="1:9">
      <c r="A771" s="150">
        <v>15</v>
      </c>
      <c r="B771" s="150" t="s">
        <v>535</v>
      </c>
      <c r="C771" s="150" t="s">
        <v>638</v>
      </c>
      <c r="D771" s="35">
        <v>344</v>
      </c>
      <c r="E771" s="33">
        <v>3.0178085796999699E-2</v>
      </c>
      <c r="F771" s="35">
        <v>352</v>
      </c>
      <c r="G771" s="33">
        <v>3.11504424778761E-2</v>
      </c>
      <c r="H771" s="35">
        <v>-8</v>
      </c>
      <c r="I771" s="33">
        <v>-2.2727272727272698</v>
      </c>
    </row>
    <row r="772" spans="1:9">
      <c r="A772" s="150">
        <v>36</v>
      </c>
      <c r="B772" s="150" t="s">
        <v>442</v>
      </c>
      <c r="C772" s="150" t="s">
        <v>635</v>
      </c>
      <c r="D772" s="35">
        <v>145</v>
      </c>
      <c r="E772" s="33">
        <v>0.21870286576168901</v>
      </c>
      <c r="F772" s="35">
        <v>153</v>
      </c>
      <c r="G772" s="33">
        <v>0.232876712328767</v>
      </c>
      <c r="H772" s="35">
        <v>-8</v>
      </c>
      <c r="I772" s="33">
        <v>-5.2287581699346397</v>
      </c>
    </row>
    <row r="773" spans="1:9">
      <c r="A773" s="150">
        <v>51</v>
      </c>
      <c r="B773" s="150" t="s">
        <v>486</v>
      </c>
      <c r="C773" s="150" t="s">
        <v>633</v>
      </c>
      <c r="D773" s="35">
        <v>111</v>
      </c>
      <c r="E773" s="33">
        <v>9.9730458221024304E-2</v>
      </c>
      <c r="F773" s="35">
        <v>119</v>
      </c>
      <c r="G773" s="33">
        <v>0.104569420035149</v>
      </c>
      <c r="H773" s="35">
        <v>-8</v>
      </c>
      <c r="I773" s="33">
        <v>-6.7226890756302504</v>
      </c>
    </row>
    <row r="774" spans="1:9">
      <c r="A774" s="150">
        <v>6</v>
      </c>
      <c r="B774" s="150" t="s">
        <v>523</v>
      </c>
      <c r="C774" s="150" t="s">
        <v>639</v>
      </c>
      <c r="D774" s="35">
        <v>51</v>
      </c>
      <c r="E774" s="33">
        <v>7.2463768115942004E-3</v>
      </c>
      <c r="F774" s="35">
        <v>59</v>
      </c>
      <c r="G774" s="33">
        <v>8.6118814771566198E-3</v>
      </c>
      <c r="H774" s="35">
        <v>-8</v>
      </c>
      <c r="I774" s="33">
        <v>-13.559322033898299</v>
      </c>
    </row>
    <row r="775" spans="1:9">
      <c r="A775" s="150">
        <v>65</v>
      </c>
      <c r="B775" s="150" t="s">
        <v>467</v>
      </c>
      <c r="C775" s="150" t="s">
        <v>634</v>
      </c>
      <c r="D775" s="35">
        <v>73</v>
      </c>
      <c r="E775" s="33">
        <v>0.17980295566502499</v>
      </c>
      <c r="F775" s="35">
        <v>81</v>
      </c>
      <c r="G775" s="33">
        <v>0.19708029197080301</v>
      </c>
      <c r="H775" s="35">
        <v>-8</v>
      </c>
      <c r="I775" s="33">
        <v>-9.8765432098765409</v>
      </c>
    </row>
    <row r="776" spans="1:9">
      <c r="A776" s="150">
        <v>7</v>
      </c>
      <c r="B776" s="150" t="s">
        <v>510</v>
      </c>
      <c r="C776" s="150" t="s">
        <v>636</v>
      </c>
      <c r="D776" s="35">
        <v>33</v>
      </c>
      <c r="E776" s="33">
        <v>0.39285714285714302</v>
      </c>
      <c r="F776" s="35">
        <v>41</v>
      </c>
      <c r="G776" s="33">
        <v>0.43617021276595702</v>
      </c>
      <c r="H776" s="35">
        <v>-8</v>
      </c>
      <c r="I776" s="33">
        <v>-19.512195121951201</v>
      </c>
    </row>
    <row r="777" spans="1:9">
      <c r="A777" s="150">
        <v>78</v>
      </c>
      <c r="B777" s="150" t="s">
        <v>495</v>
      </c>
      <c r="C777" s="150" t="s">
        <v>633</v>
      </c>
      <c r="D777" s="35">
        <v>414</v>
      </c>
      <c r="E777" s="33">
        <v>0.10877561744613801</v>
      </c>
      <c r="F777" s="35">
        <v>422</v>
      </c>
      <c r="G777" s="33">
        <v>0.112473347547974</v>
      </c>
      <c r="H777" s="35">
        <v>-8</v>
      </c>
      <c r="I777" s="33">
        <v>-1.8957345971563999</v>
      </c>
    </row>
    <row r="778" spans="1:9">
      <c r="A778" s="150">
        <v>98</v>
      </c>
      <c r="B778" s="150" t="s">
        <v>546</v>
      </c>
      <c r="C778" s="150" t="s">
        <v>633</v>
      </c>
      <c r="D778" s="35">
        <v>26568</v>
      </c>
      <c r="E778" s="33">
        <v>0.235264947577217</v>
      </c>
      <c r="F778" s="35">
        <v>26576</v>
      </c>
      <c r="G778" s="33">
        <v>0.239580985693294</v>
      </c>
      <c r="H778" s="35">
        <v>-8</v>
      </c>
      <c r="I778" s="33">
        <v>-3.0102347983140799E-2</v>
      </c>
    </row>
    <row r="779" spans="1:9">
      <c r="A779" s="150">
        <v>102</v>
      </c>
      <c r="B779" s="150" t="s">
        <v>498</v>
      </c>
      <c r="C779" s="150" t="s">
        <v>639</v>
      </c>
      <c r="D779" s="35">
        <v>105</v>
      </c>
      <c r="E779" s="33">
        <v>0.114628820960699</v>
      </c>
      <c r="F779" s="35">
        <v>114</v>
      </c>
      <c r="G779" s="33">
        <v>0.120380147835269</v>
      </c>
      <c r="H779" s="35">
        <v>-9</v>
      </c>
      <c r="I779" s="33">
        <v>-7.8947368421052699</v>
      </c>
    </row>
    <row r="780" spans="1:9">
      <c r="A780" s="150">
        <v>30</v>
      </c>
      <c r="B780" s="150" t="s">
        <v>537</v>
      </c>
      <c r="C780" s="150" t="s">
        <v>633</v>
      </c>
      <c r="D780" s="35">
        <v>1463</v>
      </c>
      <c r="E780" s="33">
        <v>0.26190476190476197</v>
      </c>
      <c r="F780" s="35">
        <v>1472</v>
      </c>
      <c r="G780" s="33">
        <v>0.25933756166314298</v>
      </c>
      <c r="H780" s="35">
        <v>-9</v>
      </c>
      <c r="I780" s="33">
        <v>-0.61141304347825898</v>
      </c>
    </row>
    <row r="781" spans="1:9">
      <c r="A781" s="150">
        <v>33</v>
      </c>
      <c r="B781" s="150" t="s">
        <v>437</v>
      </c>
      <c r="C781" s="150" t="s">
        <v>639</v>
      </c>
      <c r="D781" s="35">
        <v>34</v>
      </c>
      <c r="E781" s="33">
        <v>4.6511627906976702E-2</v>
      </c>
      <c r="F781" s="35">
        <v>43</v>
      </c>
      <c r="G781" s="33">
        <v>5.9065934065934099E-2</v>
      </c>
      <c r="H781" s="35">
        <v>-9</v>
      </c>
      <c r="I781" s="33">
        <v>-20.930232558139501</v>
      </c>
    </row>
    <row r="782" spans="1:9">
      <c r="A782" s="150">
        <v>74</v>
      </c>
      <c r="B782" s="150" t="s">
        <v>489</v>
      </c>
      <c r="C782" s="150" t="s">
        <v>634</v>
      </c>
      <c r="D782" s="35">
        <v>43</v>
      </c>
      <c r="E782" s="33">
        <v>5.3416149068323003E-2</v>
      </c>
      <c r="F782" s="35">
        <v>52</v>
      </c>
      <c r="G782" s="33">
        <v>6.4918851435705402E-2</v>
      </c>
      <c r="H782" s="35">
        <v>-9</v>
      </c>
      <c r="I782" s="33">
        <v>-17.307692307692299</v>
      </c>
    </row>
    <row r="783" spans="1:9">
      <c r="A783" s="150">
        <v>23</v>
      </c>
      <c r="B783" s="150" t="s">
        <v>543</v>
      </c>
      <c r="C783" s="150" t="s">
        <v>636</v>
      </c>
      <c r="D783" s="35">
        <v>2642</v>
      </c>
      <c r="E783" s="33">
        <v>7.6976866149991302E-2</v>
      </c>
      <c r="F783" s="35">
        <v>2652</v>
      </c>
      <c r="G783" s="33">
        <v>7.8283200991823398E-2</v>
      </c>
      <c r="H783" s="35">
        <v>-10</v>
      </c>
      <c r="I783" s="33">
        <v>-0.37707390648567002</v>
      </c>
    </row>
    <row r="784" spans="1:9">
      <c r="A784" s="150">
        <v>3</v>
      </c>
      <c r="B784" s="150" t="s">
        <v>534</v>
      </c>
      <c r="C784" s="150" t="s">
        <v>633</v>
      </c>
      <c r="D784" s="35">
        <v>382</v>
      </c>
      <c r="E784" s="33">
        <v>0.25741239892183299</v>
      </c>
      <c r="F784" s="35">
        <v>392</v>
      </c>
      <c r="G784" s="33">
        <v>0.29363295880149798</v>
      </c>
      <c r="H784" s="35">
        <v>-10</v>
      </c>
      <c r="I784" s="33">
        <v>-2.5510204081632599</v>
      </c>
    </row>
    <row r="785" spans="1:9">
      <c r="A785" s="150">
        <v>82</v>
      </c>
      <c r="B785" s="150" t="s">
        <v>533</v>
      </c>
      <c r="C785" s="150" t="s">
        <v>638</v>
      </c>
      <c r="D785" s="35">
        <v>246</v>
      </c>
      <c r="E785" s="33">
        <v>5.8473971951509399E-2</v>
      </c>
      <c r="F785" s="35">
        <v>256</v>
      </c>
      <c r="G785" s="33">
        <v>6.0923369823893403E-2</v>
      </c>
      <c r="H785" s="35">
        <v>-10</v>
      </c>
      <c r="I785" s="33">
        <v>-3.90625</v>
      </c>
    </row>
    <row r="786" spans="1:9">
      <c r="A786" s="150">
        <v>101</v>
      </c>
      <c r="B786" s="150" t="s">
        <v>502</v>
      </c>
      <c r="C786" s="150" t="s">
        <v>633</v>
      </c>
      <c r="D786" s="35">
        <v>7035</v>
      </c>
      <c r="E786" s="33">
        <v>0.23816778387162299</v>
      </c>
      <c r="F786" s="35">
        <v>7046</v>
      </c>
      <c r="G786" s="33">
        <v>0.239749566164211</v>
      </c>
      <c r="H786" s="35">
        <v>-11</v>
      </c>
      <c r="I786" s="33">
        <v>-0.156116945784845</v>
      </c>
    </row>
    <row r="787" spans="1:9">
      <c r="A787" s="150">
        <v>48</v>
      </c>
      <c r="B787" s="150" t="s">
        <v>424</v>
      </c>
      <c r="C787" s="150" t="s">
        <v>634</v>
      </c>
      <c r="D787" s="35">
        <v>138</v>
      </c>
      <c r="E787" s="33">
        <v>7.62852404643449E-2</v>
      </c>
      <c r="F787" s="35">
        <v>149</v>
      </c>
      <c r="G787" s="33">
        <v>8.2048458149779693E-2</v>
      </c>
      <c r="H787" s="35">
        <v>-11</v>
      </c>
      <c r="I787" s="33">
        <v>-7.3825503355704702</v>
      </c>
    </row>
    <row r="788" spans="1:9">
      <c r="A788" s="150">
        <v>78</v>
      </c>
      <c r="B788" s="150" t="s">
        <v>495</v>
      </c>
      <c r="C788" s="150" t="s">
        <v>636</v>
      </c>
      <c r="D788" s="35">
        <v>1346</v>
      </c>
      <c r="E788" s="33">
        <v>0.35365212821860198</v>
      </c>
      <c r="F788" s="35">
        <v>1357</v>
      </c>
      <c r="G788" s="33">
        <v>0.36167377398720701</v>
      </c>
      <c r="H788" s="35">
        <v>-11</v>
      </c>
      <c r="I788" s="33">
        <v>-0.81061164333087199</v>
      </c>
    </row>
    <row r="789" spans="1:9">
      <c r="A789" s="150">
        <v>51</v>
      </c>
      <c r="B789" s="150" t="s">
        <v>486</v>
      </c>
      <c r="C789" s="150" t="s">
        <v>634</v>
      </c>
      <c r="D789" s="35">
        <v>35</v>
      </c>
      <c r="E789" s="33">
        <v>3.1446540880503103E-2</v>
      </c>
      <c r="F789" s="35">
        <v>47</v>
      </c>
      <c r="G789" s="33">
        <v>4.1300527240773301E-2</v>
      </c>
      <c r="H789" s="35">
        <v>-12</v>
      </c>
      <c r="I789" s="33">
        <v>-25.531914893617</v>
      </c>
    </row>
    <row r="790" spans="1:9">
      <c r="A790" s="150">
        <v>124</v>
      </c>
      <c r="B790" s="150" t="s">
        <v>528</v>
      </c>
      <c r="C790" s="150" t="s">
        <v>635</v>
      </c>
      <c r="D790" s="35">
        <v>944</v>
      </c>
      <c r="E790" s="33">
        <v>0.13945929974885499</v>
      </c>
      <c r="F790" s="35">
        <v>957</v>
      </c>
      <c r="G790" s="33">
        <v>0.14515395116032201</v>
      </c>
      <c r="H790" s="35">
        <v>-13</v>
      </c>
      <c r="I790" s="33">
        <v>-1.3584117032392899</v>
      </c>
    </row>
    <row r="791" spans="1:9">
      <c r="A791" s="150">
        <v>44</v>
      </c>
      <c r="B791" s="150" t="s">
        <v>530</v>
      </c>
      <c r="C791" s="150" t="s">
        <v>633</v>
      </c>
      <c r="D791" s="35">
        <v>347</v>
      </c>
      <c r="E791" s="33">
        <v>8.5615593387614097E-2</v>
      </c>
      <c r="F791" s="35">
        <v>360</v>
      </c>
      <c r="G791" s="33">
        <v>9.0112640801001204E-2</v>
      </c>
      <c r="H791" s="35">
        <v>-13</v>
      </c>
      <c r="I791" s="33">
        <v>-3.6111111111111098</v>
      </c>
    </row>
    <row r="792" spans="1:9">
      <c r="A792" s="150">
        <v>101</v>
      </c>
      <c r="B792" s="150" t="s">
        <v>502</v>
      </c>
      <c r="C792" s="150" t="s">
        <v>635</v>
      </c>
      <c r="D792" s="35">
        <v>177</v>
      </c>
      <c r="E792" s="33">
        <v>5.9922811293926497E-3</v>
      </c>
      <c r="F792" s="35">
        <v>191</v>
      </c>
      <c r="G792" s="33">
        <v>6.4990302494130504E-3</v>
      </c>
      <c r="H792" s="35">
        <v>-14</v>
      </c>
      <c r="I792" s="33">
        <v>-7.3298429319371703</v>
      </c>
    </row>
    <row r="793" spans="1:9">
      <c r="A793" s="150">
        <v>108</v>
      </c>
      <c r="B793" s="150" t="s">
        <v>460</v>
      </c>
      <c r="C793" s="150" t="s">
        <v>633</v>
      </c>
      <c r="D793" s="35">
        <v>467</v>
      </c>
      <c r="E793" s="33">
        <v>0.12407013815090299</v>
      </c>
      <c r="F793" s="35">
        <v>481</v>
      </c>
      <c r="G793" s="33">
        <v>0.13387141664347299</v>
      </c>
      <c r="H793" s="35">
        <v>-14</v>
      </c>
      <c r="I793" s="33">
        <v>-2.9106029106029099</v>
      </c>
    </row>
    <row r="794" spans="1:9">
      <c r="A794" s="150">
        <v>30</v>
      </c>
      <c r="B794" s="150" t="s">
        <v>537</v>
      </c>
      <c r="C794" s="150" t="s">
        <v>636</v>
      </c>
      <c r="D794" s="35">
        <v>567</v>
      </c>
      <c r="E794" s="33">
        <v>0.101503759398496</v>
      </c>
      <c r="F794" s="35">
        <v>581</v>
      </c>
      <c r="G794" s="33">
        <v>0.10236081747709699</v>
      </c>
      <c r="H794" s="35">
        <v>-14</v>
      </c>
      <c r="I794" s="33">
        <v>-2.4096385542168601</v>
      </c>
    </row>
    <row r="795" spans="1:9">
      <c r="A795" s="150">
        <v>47</v>
      </c>
      <c r="B795" s="150" t="s">
        <v>508</v>
      </c>
      <c r="C795" s="150" t="s">
        <v>639</v>
      </c>
      <c r="D795" s="35">
        <v>72</v>
      </c>
      <c r="E795" s="33">
        <v>5.5172413793103399E-2</v>
      </c>
      <c r="F795" s="35">
        <v>86</v>
      </c>
      <c r="G795" s="33">
        <v>6.56990068754775E-2</v>
      </c>
      <c r="H795" s="35">
        <v>-14</v>
      </c>
      <c r="I795" s="33">
        <v>-16.2790697674419</v>
      </c>
    </row>
    <row r="796" spans="1:9">
      <c r="A796" s="150">
        <v>66</v>
      </c>
      <c r="B796" s="150" t="s">
        <v>532</v>
      </c>
      <c r="C796" s="150" t="s">
        <v>633</v>
      </c>
      <c r="D796" s="35">
        <v>651</v>
      </c>
      <c r="E796" s="33">
        <v>0.141429502498371</v>
      </c>
      <c r="F796" s="35">
        <v>665</v>
      </c>
      <c r="G796" s="33">
        <v>0.151895842850617</v>
      </c>
      <c r="H796" s="35">
        <v>-14</v>
      </c>
      <c r="I796" s="33">
        <v>-2.1052631578947301</v>
      </c>
    </row>
    <row r="797" spans="1:9">
      <c r="A797" s="150">
        <v>66</v>
      </c>
      <c r="B797" s="150" t="s">
        <v>532</v>
      </c>
      <c r="C797" s="150" t="s">
        <v>636</v>
      </c>
      <c r="D797" s="35">
        <v>1687</v>
      </c>
      <c r="E797" s="33">
        <v>0.36650010862480997</v>
      </c>
      <c r="F797" s="35">
        <v>1701</v>
      </c>
      <c r="G797" s="33">
        <v>0.388533576975788</v>
      </c>
      <c r="H797" s="35">
        <v>-14</v>
      </c>
      <c r="I797" s="33">
        <v>-0.82304526748970797</v>
      </c>
    </row>
    <row r="798" spans="1:9">
      <c r="A798" s="150">
        <v>66</v>
      </c>
      <c r="B798" s="150" t="s">
        <v>532</v>
      </c>
      <c r="C798" s="150" t="s">
        <v>641</v>
      </c>
      <c r="D798" s="35">
        <v>178</v>
      </c>
      <c r="E798" s="33">
        <v>3.8670432326743401E-2</v>
      </c>
      <c r="F798" s="35">
        <v>192</v>
      </c>
      <c r="G798" s="33">
        <v>4.3855641845591598E-2</v>
      </c>
      <c r="H798" s="35">
        <v>-14</v>
      </c>
      <c r="I798" s="33">
        <v>-7.2916666666666599</v>
      </c>
    </row>
    <row r="799" spans="1:9">
      <c r="A799" s="150">
        <v>77</v>
      </c>
      <c r="B799" s="150" t="s">
        <v>526</v>
      </c>
      <c r="C799" s="150" t="s">
        <v>635</v>
      </c>
      <c r="D799" s="35">
        <v>201</v>
      </c>
      <c r="E799" s="33">
        <v>0.195525291828794</v>
      </c>
      <c r="F799" s="35">
        <v>215</v>
      </c>
      <c r="G799" s="33">
        <v>0.20653218059558101</v>
      </c>
      <c r="H799" s="35">
        <v>-14</v>
      </c>
      <c r="I799" s="33">
        <v>-6.5116279069767504</v>
      </c>
    </row>
    <row r="800" spans="1:9">
      <c r="A800" s="150">
        <v>9</v>
      </c>
      <c r="B800" s="150" t="s">
        <v>428</v>
      </c>
      <c r="C800" s="150" t="s">
        <v>638</v>
      </c>
      <c r="D800" s="35">
        <v>187</v>
      </c>
      <c r="E800" s="33">
        <v>0.14575214341387399</v>
      </c>
      <c r="F800" s="35">
        <v>201</v>
      </c>
      <c r="G800" s="33">
        <v>0.160928742994396</v>
      </c>
      <c r="H800" s="35">
        <v>-14</v>
      </c>
      <c r="I800" s="33">
        <v>-6.9651741293532297</v>
      </c>
    </row>
    <row r="801" spans="1:9">
      <c r="A801" s="150">
        <v>85</v>
      </c>
      <c r="B801" s="150" t="s">
        <v>525</v>
      </c>
      <c r="C801" s="150" t="s">
        <v>634</v>
      </c>
      <c r="D801" s="35">
        <v>774</v>
      </c>
      <c r="E801" s="33">
        <v>0.100807501953634</v>
      </c>
      <c r="F801" s="35">
        <v>789</v>
      </c>
      <c r="G801" s="33">
        <v>0.103911497431845</v>
      </c>
      <c r="H801" s="35">
        <v>-15</v>
      </c>
      <c r="I801" s="33">
        <v>-1.90114068441065</v>
      </c>
    </row>
    <row r="802" spans="1:9">
      <c r="A802" s="150">
        <v>102</v>
      </c>
      <c r="B802" s="150" t="s">
        <v>498</v>
      </c>
      <c r="C802" s="150" t="s">
        <v>635</v>
      </c>
      <c r="D802" s="35">
        <v>258</v>
      </c>
      <c r="E802" s="33">
        <v>0.28165938864628798</v>
      </c>
      <c r="F802" s="35">
        <v>274</v>
      </c>
      <c r="G802" s="33">
        <v>0.28933474128827902</v>
      </c>
      <c r="H802" s="35">
        <v>-16</v>
      </c>
      <c r="I802" s="33">
        <v>-5.8394160583941597</v>
      </c>
    </row>
    <row r="803" spans="1:9">
      <c r="A803" s="150">
        <v>119</v>
      </c>
      <c r="B803" s="150" t="s">
        <v>457</v>
      </c>
      <c r="C803" s="150" t="s">
        <v>635</v>
      </c>
      <c r="D803" s="35">
        <v>1891</v>
      </c>
      <c r="E803" s="33">
        <v>0.709834834834835</v>
      </c>
      <c r="F803" s="35">
        <v>1907</v>
      </c>
      <c r="G803" s="33">
        <v>0.60713148678764695</v>
      </c>
      <c r="H803" s="35">
        <v>-16</v>
      </c>
      <c r="I803" s="33">
        <v>-0.83901415836392701</v>
      </c>
    </row>
    <row r="804" spans="1:9">
      <c r="A804" s="150">
        <v>15</v>
      </c>
      <c r="B804" s="150" t="s">
        <v>535</v>
      </c>
      <c r="C804" s="150" t="s">
        <v>639</v>
      </c>
      <c r="D804" s="35">
        <v>383</v>
      </c>
      <c r="E804" s="33">
        <v>3.3599438547240998E-2</v>
      </c>
      <c r="F804" s="35">
        <v>399</v>
      </c>
      <c r="G804" s="33">
        <v>3.53097345132743E-2</v>
      </c>
      <c r="H804" s="35">
        <v>-16</v>
      </c>
      <c r="I804" s="33">
        <v>-4.0100250626566396</v>
      </c>
    </row>
    <row r="805" spans="1:9">
      <c r="A805" s="150">
        <v>93</v>
      </c>
      <c r="B805" s="150" t="s">
        <v>542</v>
      </c>
      <c r="C805" s="150" t="s">
        <v>637</v>
      </c>
      <c r="D805" s="35">
        <v>3578</v>
      </c>
      <c r="E805" s="33">
        <v>9.9496676955590793E-2</v>
      </c>
      <c r="F805" s="35">
        <v>3594</v>
      </c>
      <c r="G805" s="33">
        <v>0.101043043099328</v>
      </c>
      <c r="H805" s="35">
        <v>-16</v>
      </c>
      <c r="I805" s="33">
        <v>-0.44518642181413698</v>
      </c>
    </row>
    <row r="806" spans="1:9">
      <c r="A806" s="150">
        <v>43</v>
      </c>
      <c r="B806" s="150" t="s">
        <v>529</v>
      </c>
      <c r="C806" s="150" t="s">
        <v>634</v>
      </c>
      <c r="D806" s="35">
        <v>1182</v>
      </c>
      <c r="E806" s="33">
        <v>0.405349794238683</v>
      </c>
      <c r="F806" s="35">
        <v>1199</v>
      </c>
      <c r="G806" s="33">
        <v>0.49443298969072202</v>
      </c>
      <c r="H806" s="35">
        <v>-17</v>
      </c>
      <c r="I806" s="33">
        <v>-1.4178482068390299</v>
      </c>
    </row>
    <row r="807" spans="1:9">
      <c r="A807" s="150">
        <v>76</v>
      </c>
      <c r="B807" s="150" t="s">
        <v>477</v>
      </c>
      <c r="C807" s="150" t="s">
        <v>639</v>
      </c>
      <c r="D807" s="35">
        <v>11</v>
      </c>
      <c r="E807" s="33">
        <v>3.8062283737024201E-2</v>
      </c>
      <c r="F807" s="35">
        <v>28</v>
      </c>
      <c r="G807" s="33">
        <v>9.0909090909090898E-2</v>
      </c>
      <c r="H807" s="35">
        <v>-17</v>
      </c>
      <c r="I807" s="33">
        <v>-60.714285714285701</v>
      </c>
    </row>
    <row r="808" spans="1:9">
      <c r="A808" s="150">
        <v>55</v>
      </c>
      <c r="B808" s="150" t="s">
        <v>475</v>
      </c>
      <c r="C808" s="150" t="s">
        <v>639</v>
      </c>
      <c r="D808" s="35">
        <v>46</v>
      </c>
      <c r="E808" s="33">
        <v>5.0828729281768001E-2</v>
      </c>
      <c r="F808" s="35">
        <v>64</v>
      </c>
      <c r="G808" s="33">
        <v>7.1348940914158304E-2</v>
      </c>
      <c r="H808" s="35">
        <v>-18</v>
      </c>
      <c r="I808" s="33">
        <v>-28.125</v>
      </c>
    </row>
    <row r="809" spans="1:9">
      <c r="A809" s="150">
        <v>111</v>
      </c>
      <c r="B809" s="150" t="s">
        <v>454</v>
      </c>
      <c r="C809" s="150" t="s">
        <v>635</v>
      </c>
      <c r="D809" s="35">
        <v>1168</v>
      </c>
      <c r="E809" s="33">
        <v>0.64105378704720095</v>
      </c>
      <c r="F809" s="35">
        <v>1187</v>
      </c>
      <c r="G809" s="33">
        <v>0.64440825190010897</v>
      </c>
      <c r="H809" s="35">
        <v>-19</v>
      </c>
      <c r="I809" s="33">
        <v>-1.6006739679865201</v>
      </c>
    </row>
    <row r="810" spans="1:9">
      <c r="A810" s="150">
        <v>63</v>
      </c>
      <c r="B810" s="150" t="s">
        <v>540</v>
      </c>
      <c r="C810" s="150" t="s">
        <v>636</v>
      </c>
      <c r="D810" s="35">
        <v>8357</v>
      </c>
      <c r="E810" s="33">
        <v>0.37097704976250701</v>
      </c>
      <c r="F810" s="35">
        <v>8376</v>
      </c>
      <c r="G810" s="33">
        <v>0.36740064917975301</v>
      </c>
      <c r="H810" s="35">
        <v>-19</v>
      </c>
      <c r="I810" s="33">
        <v>-0.22683858643743901</v>
      </c>
    </row>
    <row r="811" spans="1:9">
      <c r="A811" s="150">
        <v>121</v>
      </c>
      <c r="B811" s="150" t="s">
        <v>513</v>
      </c>
      <c r="C811" s="150" t="s">
        <v>639</v>
      </c>
      <c r="D811" s="35">
        <v>364</v>
      </c>
      <c r="E811" s="33">
        <v>4.4379419653743001E-2</v>
      </c>
      <c r="F811" s="35">
        <v>385</v>
      </c>
      <c r="G811" s="33">
        <v>5.1754268046780502E-2</v>
      </c>
      <c r="H811" s="35">
        <v>-21</v>
      </c>
      <c r="I811" s="33">
        <v>-5.4545454545454604</v>
      </c>
    </row>
    <row r="812" spans="1:9">
      <c r="A812" s="150">
        <v>53</v>
      </c>
      <c r="B812" s="150" t="s">
        <v>531</v>
      </c>
      <c r="C812" s="150" t="s">
        <v>633</v>
      </c>
      <c r="D812" s="35">
        <v>3697</v>
      </c>
      <c r="E812" s="33">
        <v>0.10544479621231601</v>
      </c>
      <c r="F812" s="35">
        <v>3718</v>
      </c>
      <c r="G812" s="33">
        <v>0.11006186909801401</v>
      </c>
      <c r="H812" s="35">
        <v>-21</v>
      </c>
      <c r="I812" s="33">
        <v>-0.56481979558902196</v>
      </c>
    </row>
    <row r="813" spans="1:9">
      <c r="A813" s="150">
        <v>35</v>
      </c>
      <c r="B813" s="150" t="s">
        <v>441</v>
      </c>
      <c r="C813" s="150" t="s">
        <v>634</v>
      </c>
      <c r="D813" s="35">
        <v>558</v>
      </c>
      <c r="E813" s="33">
        <v>0.17307692307692299</v>
      </c>
      <c r="F813" s="35">
        <v>580</v>
      </c>
      <c r="G813" s="33">
        <v>0.17857142857142899</v>
      </c>
      <c r="H813" s="35">
        <v>-22</v>
      </c>
      <c r="I813" s="33">
        <v>-3.7931034482758599</v>
      </c>
    </row>
    <row r="814" spans="1:9">
      <c r="A814" s="150">
        <v>93</v>
      </c>
      <c r="B814" s="150" t="s">
        <v>542</v>
      </c>
      <c r="C814" s="150" t="s">
        <v>633</v>
      </c>
      <c r="D814" s="35">
        <v>7638</v>
      </c>
      <c r="E814" s="33">
        <v>0.21239676316009001</v>
      </c>
      <c r="F814" s="35">
        <v>7660</v>
      </c>
      <c r="G814" s="33">
        <v>0.21535606848660299</v>
      </c>
      <c r="H814" s="35">
        <v>-22</v>
      </c>
      <c r="I814" s="33">
        <v>-0.28720626631854002</v>
      </c>
    </row>
    <row r="815" spans="1:9">
      <c r="A815" s="150">
        <v>51</v>
      </c>
      <c r="B815" s="150" t="s">
        <v>486</v>
      </c>
      <c r="C815" s="150" t="s">
        <v>639</v>
      </c>
      <c r="D815" s="35">
        <v>94</v>
      </c>
      <c r="E815" s="33">
        <v>8.4456424079065603E-2</v>
      </c>
      <c r="F815" s="35">
        <v>117</v>
      </c>
      <c r="G815" s="33">
        <v>0.102811950790861</v>
      </c>
      <c r="H815" s="35">
        <v>-23</v>
      </c>
      <c r="I815" s="33">
        <v>-19.658119658119698</v>
      </c>
    </row>
    <row r="816" spans="1:9">
      <c r="A816" s="150">
        <v>9</v>
      </c>
      <c r="B816" s="150" t="s">
        <v>428</v>
      </c>
      <c r="C816" s="150" t="s">
        <v>636</v>
      </c>
      <c r="D816" s="35">
        <v>298</v>
      </c>
      <c r="E816" s="33">
        <v>0.232268121590023</v>
      </c>
      <c r="F816" s="35">
        <v>321</v>
      </c>
      <c r="G816" s="33">
        <v>0.257005604483587</v>
      </c>
      <c r="H816" s="35">
        <v>-23</v>
      </c>
      <c r="I816" s="33">
        <v>-7.1651090342679096</v>
      </c>
    </row>
    <row r="817" spans="1:9">
      <c r="A817" s="150">
        <v>15</v>
      </c>
      <c r="B817" s="150" t="s">
        <v>535</v>
      </c>
      <c r="C817" s="150" t="s">
        <v>634</v>
      </c>
      <c r="D817" s="35">
        <v>1150</v>
      </c>
      <c r="E817" s="33">
        <v>0.100886042635319</v>
      </c>
      <c r="F817" s="35">
        <v>1175</v>
      </c>
      <c r="G817" s="33">
        <v>0.103982300884956</v>
      </c>
      <c r="H817" s="35">
        <v>-25</v>
      </c>
      <c r="I817" s="33">
        <v>-2.12765957446809</v>
      </c>
    </row>
    <row r="818" spans="1:9">
      <c r="A818" s="150">
        <v>83</v>
      </c>
      <c r="B818" s="150" t="s">
        <v>536</v>
      </c>
      <c r="C818" s="150" t="s">
        <v>633</v>
      </c>
      <c r="D818" s="35">
        <v>1275</v>
      </c>
      <c r="E818" s="33">
        <v>8.1673179168535004E-2</v>
      </c>
      <c r="F818" s="35">
        <v>1300</v>
      </c>
      <c r="G818" s="33">
        <v>8.6898395721925106E-2</v>
      </c>
      <c r="H818" s="35">
        <v>-25</v>
      </c>
      <c r="I818" s="33">
        <v>-1.92307692307693</v>
      </c>
    </row>
    <row r="819" spans="1:9">
      <c r="A819" s="150">
        <v>9</v>
      </c>
      <c r="B819" s="150" t="s">
        <v>428</v>
      </c>
      <c r="C819" s="150" t="s">
        <v>635</v>
      </c>
      <c r="D819" s="35">
        <v>91</v>
      </c>
      <c r="E819" s="33">
        <v>7.09275136399065E-2</v>
      </c>
      <c r="F819" s="35">
        <v>116</v>
      </c>
      <c r="G819" s="33">
        <v>9.2874299439551597E-2</v>
      </c>
      <c r="H819" s="35">
        <v>-25</v>
      </c>
      <c r="I819" s="33">
        <v>-21.551724137931</v>
      </c>
    </row>
    <row r="820" spans="1:9">
      <c r="A820" s="150">
        <v>18</v>
      </c>
      <c r="B820" s="150" t="s">
        <v>539</v>
      </c>
      <c r="C820" s="150" t="s">
        <v>633</v>
      </c>
      <c r="D820" s="35">
        <v>1539</v>
      </c>
      <c r="E820" s="33">
        <v>0.32578323454699398</v>
      </c>
      <c r="F820" s="35">
        <v>1565</v>
      </c>
      <c r="G820" s="33">
        <v>0.33149756407540798</v>
      </c>
      <c r="H820" s="35">
        <v>-26</v>
      </c>
      <c r="I820" s="33">
        <v>-1.66134185303515</v>
      </c>
    </row>
    <row r="821" spans="1:9">
      <c r="A821" s="150">
        <v>24</v>
      </c>
      <c r="B821" s="150" t="s">
        <v>426</v>
      </c>
      <c r="C821" s="150" t="s">
        <v>636</v>
      </c>
      <c r="D821" s="35">
        <v>814</v>
      </c>
      <c r="E821" s="33">
        <v>0.364042933810376</v>
      </c>
      <c r="F821" s="35">
        <v>840</v>
      </c>
      <c r="G821" s="33">
        <v>0.370860927152318</v>
      </c>
      <c r="H821" s="35">
        <v>-26</v>
      </c>
      <c r="I821" s="33">
        <v>-3.0952380952380998</v>
      </c>
    </row>
    <row r="822" spans="1:9">
      <c r="A822" s="150">
        <v>88</v>
      </c>
      <c r="B822" s="150" t="s">
        <v>499</v>
      </c>
      <c r="C822" s="150" t="s">
        <v>637</v>
      </c>
      <c r="D822" s="35">
        <v>257</v>
      </c>
      <c r="E822" s="33">
        <v>0.27311370882040398</v>
      </c>
      <c r="F822" s="35">
        <v>284</v>
      </c>
      <c r="G822" s="33">
        <v>0.29128205128205098</v>
      </c>
      <c r="H822" s="35">
        <v>-27</v>
      </c>
      <c r="I822" s="33">
        <v>-9.5070422535211208</v>
      </c>
    </row>
    <row r="823" spans="1:9">
      <c r="A823" s="150">
        <v>2</v>
      </c>
      <c r="B823" s="150" t="s">
        <v>524</v>
      </c>
      <c r="C823" s="150" t="s">
        <v>633</v>
      </c>
      <c r="D823" s="35">
        <v>898</v>
      </c>
      <c r="E823" s="33">
        <v>0.147965068380293</v>
      </c>
      <c r="F823" s="35">
        <v>926</v>
      </c>
      <c r="G823" s="33">
        <v>0.15818243935770401</v>
      </c>
      <c r="H823" s="35">
        <v>-28</v>
      </c>
      <c r="I823" s="33">
        <v>-3.0237580993520501</v>
      </c>
    </row>
    <row r="824" spans="1:9">
      <c r="A824" s="150">
        <v>109</v>
      </c>
      <c r="B824" s="150" t="s">
        <v>522</v>
      </c>
      <c r="C824" s="150" t="s">
        <v>636</v>
      </c>
      <c r="D824" s="35">
        <v>971</v>
      </c>
      <c r="E824" s="33">
        <v>0.78751013787510105</v>
      </c>
      <c r="F824" s="35">
        <v>1000</v>
      </c>
      <c r="G824" s="33">
        <v>0.79239302694136304</v>
      </c>
      <c r="H824" s="35">
        <v>-29</v>
      </c>
      <c r="I824" s="33">
        <v>-2.9</v>
      </c>
    </row>
    <row r="825" spans="1:9">
      <c r="A825" s="150">
        <v>63</v>
      </c>
      <c r="B825" s="150" t="s">
        <v>540</v>
      </c>
      <c r="C825" s="150" t="s">
        <v>637</v>
      </c>
      <c r="D825" s="35">
        <v>2117</v>
      </c>
      <c r="E825" s="33">
        <v>9.39761175478315E-2</v>
      </c>
      <c r="F825" s="35">
        <v>2147</v>
      </c>
      <c r="G825" s="33">
        <v>9.4174927625230304E-2</v>
      </c>
      <c r="H825" s="35">
        <v>-30</v>
      </c>
      <c r="I825" s="33">
        <v>-1.3972985561248299</v>
      </c>
    </row>
    <row r="826" spans="1:9">
      <c r="A826" s="150">
        <v>6</v>
      </c>
      <c r="B826" s="150" t="s">
        <v>523</v>
      </c>
      <c r="C826" s="150" t="s">
        <v>637</v>
      </c>
      <c r="D826" s="35">
        <v>223</v>
      </c>
      <c r="E826" s="33">
        <v>3.1685137823245203E-2</v>
      </c>
      <c r="F826" s="35">
        <v>257</v>
      </c>
      <c r="G826" s="33">
        <v>3.7512771858122899E-2</v>
      </c>
      <c r="H826" s="35">
        <v>-34</v>
      </c>
      <c r="I826" s="33">
        <v>-13.2295719844358</v>
      </c>
    </row>
    <row r="827" spans="1:9">
      <c r="A827" s="150">
        <v>97</v>
      </c>
      <c r="B827" s="150" t="s">
        <v>544</v>
      </c>
      <c r="C827" s="150" t="s">
        <v>636</v>
      </c>
      <c r="D827" s="35">
        <v>43243</v>
      </c>
      <c r="E827" s="33">
        <v>0.48956741274100202</v>
      </c>
      <c r="F827" s="35">
        <v>43283</v>
      </c>
      <c r="G827" s="33">
        <v>0.492736959540994</v>
      </c>
      <c r="H827" s="35">
        <v>-40</v>
      </c>
      <c r="I827" s="33">
        <v>-9.2415035926340899E-2</v>
      </c>
    </row>
    <row r="828" spans="1:9">
      <c r="A828" s="150">
        <v>23</v>
      </c>
      <c r="B828" s="150" t="s">
        <v>543</v>
      </c>
      <c r="C828" s="150" t="s">
        <v>637</v>
      </c>
      <c r="D828" s="35">
        <v>3873</v>
      </c>
      <c r="E828" s="33">
        <v>0.112843074412913</v>
      </c>
      <c r="F828" s="35">
        <v>3914</v>
      </c>
      <c r="G828" s="33">
        <v>0.115535614133483</v>
      </c>
      <c r="H828" s="35">
        <v>-41</v>
      </c>
      <c r="I828" s="33">
        <v>-1.0475217169136499</v>
      </c>
    </row>
    <row r="829" spans="1:9">
      <c r="A829" s="150">
        <v>73</v>
      </c>
      <c r="B829" s="150" t="s">
        <v>449</v>
      </c>
      <c r="C829" s="150" t="s">
        <v>635</v>
      </c>
      <c r="D829" s="35">
        <v>5678</v>
      </c>
      <c r="E829" s="33">
        <v>0.41697877652933801</v>
      </c>
      <c r="F829" s="35">
        <v>5719</v>
      </c>
      <c r="G829" s="33">
        <v>0.420886075949367</v>
      </c>
      <c r="H829" s="35">
        <v>-41</v>
      </c>
      <c r="I829" s="33">
        <v>-0.71690855044588297</v>
      </c>
    </row>
    <row r="830" spans="1:9">
      <c r="A830" s="150">
        <v>82</v>
      </c>
      <c r="B830" s="150" t="s">
        <v>533</v>
      </c>
      <c r="C830" s="150" t="s">
        <v>639</v>
      </c>
      <c r="D830" s="35">
        <v>102</v>
      </c>
      <c r="E830" s="33">
        <v>2.4245305443308801E-2</v>
      </c>
      <c r="F830" s="35">
        <v>144</v>
      </c>
      <c r="G830" s="33">
        <v>3.4269395525940001E-2</v>
      </c>
      <c r="H830" s="35">
        <v>-42</v>
      </c>
      <c r="I830" s="33">
        <v>-29.1666666666667</v>
      </c>
    </row>
    <row r="831" spans="1:9">
      <c r="A831" s="150">
        <v>73</v>
      </c>
      <c r="B831" s="150" t="s">
        <v>449</v>
      </c>
      <c r="C831" s="150" t="s">
        <v>636</v>
      </c>
      <c r="D831" s="35">
        <v>1140</v>
      </c>
      <c r="E831" s="33">
        <v>8.3718880810751295E-2</v>
      </c>
      <c r="F831" s="35">
        <v>1185</v>
      </c>
      <c r="G831" s="33">
        <v>8.7209302325581398E-2</v>
      </c>
      <c r="H831" s="35">
        <v>-45</v>
      </c>
      <c r="I831" s="33">
        <v>-3.79746835443038</v>
      </c>
    </row>
    <row r="832" spans="1:9">
      <c r="A832" s="150">
        <v>13</v>
      </c>
      <c r="B832" s="150" t="s">
        <v>506</v>
      </c>
      <c r="C832" s="150" t="s">
        <v>634</v>
      </c>
      <c r="D832" s="35">
        <v>542</v>
      </c>
      <c r="E832" s="33">
        <v>6.1388605731113398E-2</v>
      </c>
      <c r="F832" s="35">
        <v>588</v>
      </c>
      <c r="G832" s="33">
        <v>6.7384826953930804E-2</v>
      </c>
      <c r="H832" s="35">
        <v>-46</v>
      </c>
      <c r="I832" s="33">
        <v>-7.8231292517006796</v>
      </c>
    </row>
    <row r="833" spans="1:9">
      <c r="A833" s="150">
        <v>22</v>
      </c>
      <c r="B833" s="150" t="s">
        <v>435</v>
      </c>
      <c r="C833" s="150" t="s">
        <v>634</v>
      </c>
      <c r="D833" s="35">
        <v>652</v>
      </c>
      <c r="E833" s="33">
        <v>0.28446771378708602</v>
      </c>
      <c r="F833" s="35">
        <v>705</v>
      </c>
      <c r="G833" s="33">
        <v>0.286818551668023</v>
      </c>
      <c r="H833" s="35">
        <v>-53</v>
      </c>
      <c r="I833" s="33">
        <v>-7.5177304964538996</v>
      </c>
    </row>
    <row r="834" spans="1:9">
      <c r="A834" s="150">
        <v>63</v>
      </c>
      <c r="B834" s="150" t="s">
        <v>540</v>
      </c>
      <c r="C834" s="150" t="s">
        <v>639</v>
      </c>
      <c r="D834" s="35">
        <v>2861</v>
      </c>
      <c r="E834" s="33">
        <v>0.127003151773427</v>
      </c>
      <c r="F834" s="35">
        <v>2914</v>
      </c>
      <c r="G834" s="33">
        <v>0.12781822966926901</v>
      </c>
      <c r="H834" s="35">
        <v>-53</v>
      </c>
      <c r="I834" s="33">
        <v>-1.8188057652711001</v>
      </c>
    </row>
    <row r="835" spans="1:9">
      <c r="A835" s="150">
        <v>67</v>
      </c>
      <c r="B835" s="150" t="s">
        <v>545</v>
      </c>
      <c r="C835" s="150" t="s">
        <v>636</v>
      </c>
      <c r="D835" s="35">
        <v>3972</v>
      </c>
      <c r="E835" s="33">
        <v>5.3233977537727503E-2</v>
      </c>
      <c r="F835" s="35">
        <v>4027</v>
      </c>
      <c r="G835" s="33">
        <v>5.4319821946449E-2</v>
      </c>
      <c r="H835" s="35">
        <v>-55</v>
      </c>
      <c r="I835" s="33">
        <v>-1.3657809783958299</v>
      </c>
    </row>
    <row r="836" spans="1:9">
      <c r="A836" s="150">
        <v>101</v>
      </c>
      <c r="B836" s="150" t="s">
        <v>502</v>
      </c>
      <c r="C836" s="150" t="s">
        <v>634</v>
      </c>
      <c r="D836" s="35">
        <v>3625</v>
      </c>
      <c r="E836" s="33">
        <v>0.12272327171778701</v>
      </c>
      <c r="F836" s="35">
        <v>3682</v>
      </c>
      <c r="G836" s="33">
        <v>0.12528497056721899</v>
      </c>
      <c r="H836" s="35">
        <v>-57</v>
      </c>
      <c r="I836" s="33">
        <v>-1.54807170016296</v>
      </c>
    </row>
    <row r="837" spans="1:9">
      <c r="A837" s="150">
        <v>120</v>
      </c>
      <c r="B837" s="150" t="s">
        <v>547</v>
      </c>
      <c r="C837" s="150" t="s">
        <v>636</v>
      </c>
      <c r="D837" s="35">
        <v>115767</v>
      </c>
      <c r="E837" s="33">
        <v>0.279529156102861</v>
      </c>
      <c r="F837" s="35">
        <v>115824</v>
      </c>
      <c r="G837" s="33">
        <v>0.28298968694339199</v>
      </c>
      <c r="H837" s="35">
        <v>-57</v>
      </c>
      <c r="I837" s="33">
        <v>-4.9212598425196798E-2</v>
      </c>
    </row>
    <row r="838" spans="1:9">
      <c r="A838" s="150">
        <v>86</v>
      </c>
      <c r="B838" s="150" t="s">
        <v>527</v>
      </c>
      <c r="C838" s="150" t="s">
        <v>639</v>
      </c>
      <c r="D838" s="35">
        <v>266</v>
      </c>
      <c r="E838" s="33">
        <v>0.112807463952502</v>
      </c>
      <c r="F838" s="35">
        <v>323</v>
      </c>
      <c r="G838" s="33">
        <v>0.14323725055432401</v>
      </c>
      <c r="H838" s="35">
        <v>-57</v>
      </c>
      <c r="I838" s="33">
        <v>-17.647058823529399</v>
      </c>
    </row>
    <row r="839" spans="1:9">
      <c r="A839" s="150">
        <v>97</v>
      </c>
      <c r="B839" s="150" t="s">
        <v>544</v>
      </c>
      <c r="C839" s="150" t="s">
        <v>634</v>
      </c>
      <c r="D839" s="35">
        <v>7644</v>
      </c>
      <c r="E839" s="33">
        <v>8.6540094419726293E-2</v>
      </c>
      <c r="F839" s="35">
        <v>7703</v>
      </c>
      <c r="G839" s="33">
        <v>8.7691537077935394E-2</v>
      </c>
      <c r="H839" s="35">
        <v>-59</v>
      </c>
      <c r="I839" s="33">
        <v>-0.76593534986368905</v>
      </c>
    </row>
    <row r="840" spans="1:9">
      <c r="A840" s="150">
        <v>8</v>
      </c>
      <c r="B840" s="150" t="s">
        <v>521</v>
      </c>
      <c r="C840" s="150" t="s">
        <v>633</v>
      </c>
      <c r="D840" s="35">
        <v>1947</v>
      </c>
      <c r="E840" s="33">
        <v>0.17949663501429</v>
      </c>
      <c r="F840" s="35">
        <v>2009</v>
      </c>
      <c r="G840" s="33">
        <v>0.183604459879364</v>
      </c>
      <c r="H840" s="35">
        <v>-62</v>
      </c>
      <c r="I840" s="33">
        <v>-3.0861124937779998</v>
      </c>
    </row>
    <row r="841" spans="1:9">
      <c r="A841" s="150">
        <v>8</v>
      </c>
      <c r="B841" s="150" t="s">
        <v>521</v>
      </c>
      <c r="C841" s="150" t="s">
        <v>636</v>
      </c>
      <c r="D841" s="35">
        <v>6100</v>
      </c>
      <c r="E841" s="33">
        <v>0.562367474877846</v>
      </c>
      <c r="F841" s="35">
        <v>6166</v>
      </c>
      <c r="G841" s="33">
        <v>0.56351672454761503</v>
      </c>
      <c r="H841" s="35">
        <v>-66</v>
      </c>
      <c r="I841" s="33">
        <v>-1.07038598767434</v>
      </c>
    </row>
    <row r="842" spans="1:9">
      <c r="A842" s="150">
        <v>82</v>
      </c>
      <c r="B842" s="150" t="s">
        <v>533</v>
      </c>
      <c r="C842" s="150" t="s">
        <v>634</v>
      </c>
      <c r="D842" s="35">
        <v>246</v>
      </c>
      <c r="E842" s="33">
        <v>5.8473971951509399E-2</v>
      </c>
      <c r="F842" s="35">
        <v>314</v>
      </c>
      <c r="G842" s="33">
        <v>7.4726320799619203E-2</v>
      </c>
      <c r="H842" s="35">
        <v>-68</v>
      </c>
      <c r="I842" s="33">
        <v>-21.656050955413999</v>
      </c>
    </row>
    <row r="843" spans="1:9">
      <c r="A843" s="150">
        <v>50</v>
      </c>
      <c r="B843" s="150" t="s">
        <v>538</v>
      </c>
      <c r="C843" s="150" t="s">
        <v>636</v>
      </c>
      <c r="D843" s="35">
        <v>132</v>
      </c>
      <c r="E843" s="33">
        <v>1.62421557770395E-2</v>
      </c>
      <c r="F843" s="35">
        <v>203</v>
      </c>
      <c r="G843" s="33">
        <v>2.5444973677613399E-2</v>
      </c>
      <c r="H843" s="35">
        <v>-71</v>
      </c>
      <c r="I843" s="33">
        <v>-34.9753694581281</v>
      </c>
    </row>
    <row r="844" spans="1:9">
      <c r="A844" s="150">
        <v>63</v>
      </c>
      <c r="B844" s="150" t="s">
        <v>540</v>
      </c>
      <c r="C844" s="150" t="s">
        <v>633</v>
      </c>
      <c r="D844" s="35">
        <v>4813</v>
      </c>
      <c r="E844" s="33">
        <v>0.21365472544058201</v>
      </c>
      <c r="F844" s="35">
        <v>4885</v>
      </c>
      <c r="G844" s="33">
        <v>0.21427318185805799</v>
      </c>
      <c r="H844" s="35">
        <v>-72</v>
      </c>
      <c r="I844" s="33">
        <v>-1.4738996929375601</v>
      </c>
    </row>
    <row r="845" spans="1:9">
      <c r="A845" s="150">
        <v>30</v>
      </c>
      <c r="B845" s="150" t="s">
        <v>537</v>
      </c>
      <c r="C845" s="150" t="s">
        <v>639</v>
      </c>
      <c r="D845" s="35">
        <v>1026</v>
      </c>
      <c r="E845" s="33">
        <v>0.183673469387755</v>
      </c>
      <c r="F845" s="35">
        <v>1104</v>
      </c>
      <c r="G845" s="33">
        <v>0.194503171247357</v>
      </c>
      <c r="H845" s="35">
        <v>-78</v>
      </c>
      <c r="I845" s="33">
        <v>-7.0652173913043503</v>
      </c>
    </row>
    <row r="846" spans="1:9">
      <c r="A846" s="150">
        <v>123</v>
      </c>
      <c r="B846" s="150" t="s">
        <v>458</v>
      </c>
      <c r="C846" s="150" t="s">
        <v>636</v>
      </c>
      <c r="D846" s="35">
        <v>2249</v>
      </c>
      <c r="E846" s="33">
        <v>0.86135580237456899</v>
      </c>
      <c r="F846" s="35">
        <v>2334</v>
      </c>
      <c r="G846" s="33">
        <v>0.86444444444444402</v>
      </c>
      <c r="H846" s="35">
        <v>-85</v>
      </c>
      <c r="I846" s="33">
        <v>-3.6418166238217702</v>
      </c>
    </row>
    <row r="847" spans="1:9">
      <c r="A847" s="150">
        <v>67</v>
      </c>
      <c r="B847" s="150" t="s">
        <v>545</v>
      </c>
      <c r="C847" s="150" t="s">
        <v>633</v>
      </c>
      <c r="D847" s="35">
        <v>14320</v>
      </c>
      <c r="E847" s="33">
        <v>0.19192108719543199</v>
      </c>
      <c r="F847" s="35">
        <v>14405</v>
      </c>
      <c r="G847" s="33">
        <v>0.19430768193161099</v>
      </c>
      <c r="H847" s="35">
        <v>-85</v>
      </c>
      <c r="I847" s="33">
        <v>-0.59007289135716301</v>
      </c>
    </row>
    <row r="848" spans="1:9">
      <c r="A848" s="150">
        <v>50</v>
      </c>
      <c r="B848" s="150" t="s">
        <v>538</v>
      </c>
      <c r="C848" s="150" t="s">
        <v>634</v>
      </c>
      <c r="D848" s="35">
        <v>610</v>
      </c>
      <c r="E848" s="33">
        <v>7.5058447151470406E-2</v>
      </c>
      <c r="F848" s="35">
        <v>698</v>
      </c>
      <c r="G848" s="33">
        <v>8.7490599147656098E-2</v>
      </c>
      <c r="H848" s="35">
        <v>-88</v>
      </c>
      <c r="I848" s="33">
        <v>-12.607449856733499</v>
      </c>
    </row>
    <row r="849" spans="1:9">
      <c r="A849" s="150">
        <v>70</v>
      </c>
      <c r="B849" s="150" t="s">
        <v>541</v>
      </c>
      <c r="C849" s="150" t="s">
        <v>634</v>
      </c>
      <c r="D849" s="35">
        <v>3309</v>
      </c>
      <c r="E849" s="33">
        <v>6.5854677891217406E-2</v>
      </c>
      <c r="F849" s="35">
        <v>3399</v>
      </c>
      <c r="G849" s="33">
        <v>6.7811826669858702E-2</v>
      </c>
      <c r="H849" s="35">
        <v>-90</v>
      </c>
      <c r="I849" s="33">
        <v>-2.64783759929391</v>
      </c>
    </row>
    <row r="850" spans="1:9">
      <c r="A850" s="150">
        <v>120</v>
      </c>
      <c r="B850" s="150" t="s">
        <v>547</v>
      </c>
      <c r="C850" s="150" t="s">
        <v>640</v>
      </c>
      <c r="D850" s="35">
        <v>2232</v>
      </c>
      <c r="E850" s="33">
        <v>5.3893516841723998E-3</v>
      </c>
      <c r="F850" s="35">
        <v>2334</v>
      </c>
      <c r="G850" s="33">
        <v>5.7025998871207701E-3</v>
      </c>
      <c r="H850" s="35">
        <v>-102</v>
      </c>
      <c r="I850" s="33">
        <v>-4.3701799485861201</v>
      </c>
    </row>
    <row r="851" spans="1:9">
      <c r="A851" s="150">
        <v>22</v>
      </c>
      <c r="B851" s="150" t="s">
        <v>435</v>
      </c>
      <c r="C851" s="150" t="s">
        <v>639</v>
      </c>
      <c r="D851" s="35">
        <v>409</v>
      </c>
      <c r="E851" s="33">
        <v>0.17844677137870901</v>
      </c>
      <c r="F851" s="35">
        <v>526</v>
      </c>
      <c r="G851" s="33">
        <v>0.213995117982099</v>
      </c>
      <c r="H851" s="35">
        <v>-117</v>
      </c>
      <c r="I851" s="33">
        <v>-22.2433460076046</v>
      </c>
    </row>
    <row r="852" spans="1:9">
      <c r="A852" s="150">
        <v>63</v>
      </c>
      <c r="B852" s="150" t="s">
        <v>540</v>
      </c>
      <c r="C852" s="150" t="s">
        <v>638</v>
      </c>
      <c r="D852" s="35">
        <v>1353</v>
      </c>
      <c r="E852" s="33">
        <v>6.0061259821547502E-2</v>
      </c>
      <c r="F852" s="35">
        <v>1492</v>
      </c>
      <c r="G852" s="33">
        <v>6.5444337222563403E-2</v>
      </c>
      <c r="H852" s="35">
        <v>-139</v>
      </c>
      <c r="I852" s="33">
        <v>-9.3163538873994707</v>
      </c>
    </row>
    <row r="853" spans="1:9">
      <c r="A853" s="150">
        <v>16</v>
      </c>
      <c r="B853" s="150" t="s">
        <v>431</v>
      </c>
      <c r="C853" s="150" t="s">
        <v>635</v>
      </c>
      <c r="D853" s="35">
        <v>437</v>
      </c>
      <c r="E853" s="33">
        <v>0.15048209366391199</v>
      </c>
      <c r="F853" s="35">
        <v>582</v>
      </c>
      <c r="G853" s="33">
        <v>0.19297082228116699</v>
      </c>
      <c r="H853" s="35">
        <v>-145</v>
      </c>
      <c r="I853" s="33">
        <v>-24.914089347078999</v>
      </c>
    </row>
    <row r="854" spans="1:9">
      <c r="A854" s="150">
        <v>106</v>
      </c>
      <c r="B854" s="150" t="s">
        <v>479</v>
      </c>
      <c r="C854" s="150" t="s">
        <v>635</v>
      </c>
      <c r="D854" s="35">
        <v>2856</v>
      </c>
      <c r="E854" s="33">
        <v>0.97674418604651203</v>
      </c>
      <c r="F854" s="35">
        <v>3038</v>
      </c>
      <c r="G854" s="33">
        <v>0.98</v>
      </c>
      <c r="H854" s="35">
        <v>-182</v>
      </c>
      <c r="I854" s="33">
        <v>-5.99078341013825</v>
      </c>
    </row>
    <row r="855" spans="1:9">
      <c r="A855" s="150">
        <v>67</v>
      </c>
      <c r="B855" s="150" t="s">
        <v>545</v>
      </c>
      <c r="C855" s="150" t="s">
        <v>634</v>
      </c>
      <c r="D855" s="35">
        <v>33926</v>
      </c>
      <c r="E855" s="33">
        <v>0.45468678800225198</v>
      </c>
      <c r="F855" s="35">
        <v>34114</v>
      </c>
      <c r="G855" s="33">
        <v>0.46016051797396601</v>
      </c>
      <c r="H855" s="35">
        <v>-188</v>
      </c>
      <c r="I855" s="33">
        <v>-0.55109339274198599</v>
      </c>
    </row>
    <row r="856" spans="1:9">
      <c r="A856" s="150">
        <v>39</v>
      </c>
      <c r="B856" s="150" t="s">
        <v>347</v>
      </c>
      <c r="C856" s="150" t="s">
        <v>636</v>
      </c>
      <c r="D856" s="35">
        <v>122134</v>
      </c>
      <c r="E856" s="33">
        <v>0.173931247214101</v>
      </c>
      <c r="F856" s="35">
        <v>122448</v>
      </c>
      <c r="G856" s="33">
        <v>0.173548483109042</v>
      </c>
      <c r="H856" s="35">
        <v>-314</v>
      </c>
      <c r="I856" s="33">
        <v>-0.25643538481641098</v>
      </c>
    </row>
    <row r="857" spans="1:9">
      <c r="A857" s="150">
        <v>98</v>
      </c>
      <c r="B857" s="150" t="s">
        <v>546</v>
      </c>
      <c r="C857" s="150" t="s">
        <v>638</v>
      </c>
      <c r="D857" s="35">
        <v>13863</v>
      </c>
      <c r="E857" s="33">
        <v>0.122759634457353</v>
      </c>
      <c r="F857" s="35">
        <v>14237</v>
      </c>
      <c r="G857" s="33">
        <v>0.12834566877315701</v>
      </c>
      <c r="H857" s="35">
        <v>-374</v>
      </c>
      <c r="I857" s="33">
        <v>-2.6269579265294598</v>
      </c>
    </row>
    <row r="858" spans="1:9">
      <c r="A858" s="150">
        <v>113</v>
      </c>
      <c r="B858" s="150" t="s">
        <v>492</v>
      </c>
      <c r="C858" s="150" t="s">
        <v>635</v>
      </c>
      <c r="D858" s="35">
        <v>2654</v>
      </c>
      <c r="E858" s="33">
        <v>0.70416556115680595</v>
      </c>
      <c r="F858" s="35">
        <v>3072</v>
      </c>
      <c r="G858" s="33">
        <v>0.73440114750179297</v>
      </c>
      <c r="H858" s="35">
        <v>-418</v>
      </c>
      <c r="I858" s="33">
        <v>-13.6067708333333</v>
      </c>
    </row>
    <row r="859" spans="1:9">
      <c r="A859" s="150">
        <v>119</v>
      </c>
      <c r="B859" s="150" t="s">
        <v>457</v>
      </c>
      <c r="C859" s="150" t="s">
        <v>634</v>
      </c>
      <c r="D859" s="35">
        <v>81</v>
      </c>
      <c r="E859" s="33">
        <v>3.04054054054054E-2</v>
      </c>
      <c r="F859" s="35">
        <v>541</v>
      </c>
      <c r="G859" s="33">
        <v>0.17223814071951599</v>
      </c>
      <c r="H859" s="35">
        <v>-460</v>
      </c>
      <c r="I859" s="33">
        <v>-85.027726432532305</v>
      </c>
    </row>
    <row r="860" spans="1:9">
      <c r="A860" s="150">
        <v>39</v>
      </c>
      <c r="B860" s="150" t="s">
        <v>347</v>
      </c>
      <c r="C860" s="150" t="s">
        <v>638</v>
      </c>
      <c r="D860" s="35">
        <v>30251</v>
      </c>
      <c r="E860" s="33">
        <v>4.3080503049714003E-2</v>
      </c>
      <c r="F860" s="35">
        <v>30711</v>
      </c>
      <c r="G860" s="33">
        <v>4.35274358483747E-2</v>
      </c>
      <c r="H860" s="35">
        <v>-460</v>
      </c>
      <c r="I860" s="33">
        <v>-1.49783465207906</v>
      </c>
    </row>
    <row r="861" spans="1:9">
      <c r="A861" s="150">
        <v>120</v>
      </c>
      <c r="B861" s="150" t="s">
        <v>547</v>
      </c>
      <c r="C861" s="150" t="s">
        <v>634</v>
      </c>
      <c r="D861" s="35">
        <v>103322</v>
      </c>
      <c r="E861" s="33">
        <v>0.24947965712906001</v>
      </c>
      <c r="F861" s="35">
        <v>104021</v>
      </c>
      <c r="G861" s="33">
        <v>0.25415173215860798</v>
      </c>
      <c r="H861" s="35">
        <v>-699</v>
      </c>
      <c r="I861" s="33">
        <v>-0.67197969640745403</v>
      </c>
    </row>
    <row r="862" spans="1:9">
      <c r="A862" s="150">
        <v>39</v>
      </c>
      <c r="B862" s="150" t="s">
        <v>347</v>
      </c>
      <c r="C862" s="150" t="s">
        <v>635</v>
      </c>
      <c r="D862" s="35">
        <v>3639</v>
      </c>
      <c r="E862" s="33">
        <v>5.1823063898022896E-3</v>
      </c>
      <c r="F862" s="35">
        <v>4615</v>
      </c>
      <c r="G862" s="33">
        <v>6.5409500322441199E-3</v>
      </c>
      <c r="H862" s="35">
        <v>-976</v>
      </c>
      <c r="I862" s="33">
        <v>-21.148429035753001</v>
      </c>
    </row>
    <row r="863" spans="1:9">
      <c r="A863" s="150">
        <v>39</v>
      </c>
      <c r="B863" s="150" t="s">
        <v>347</v>
      </c>
      <c r="C863" s="150" t="s">
        <v>637</v>
      </c>
      <c r="D863" s="35">
        <v>176124</v>
      </c>
      <c r="E863" s="33">
        <v>0.25081850250001098</v>
      </c>
      <c r="F863" s="35">
        <v>177547</v>
      </c>
      <c r="G863" s="33">
        <v>0.25164161546583902</v>
      </c>
      <c r="H863" s="35">
        <v>-1423</v>
      </c>
      <c r="I863" s="33">
        <v>-0.801477918522986</v>
      </c>
    </row>
    <row r="864" spans="1:9">
      <c r="A864" s="150">
        <v>39</v>
      </c>
      <c r="B864" s="150" t="s">
        <v>347</v>
      </c>
      <c r="C864" s="150" t="s">
        <v>634</v>
      </c>
      <c r="D864" s="35">
        <v>170434</v>
      </c>
      <c r="E864" s="33">
        <v>0.24271536335245</v>
      </c>
      <c r="F864" s="35">
        <v>172712</v>
      </c>
      <c r="G864" s="33">
        <v>0.24478885416445201</v>
      </c>
      <c r="H864" s="35">
        <v>-2278</v>
      </c>
      <c r="I864" s="33">
        <v>-1.3189587289823601</v>
      </c>
    </row>
  </sheetData>
  <mergeCells count="1">
    <mergeCell ref="H1:I1"/>
  </mergeCells>
  <hyperlinks>
    <hyperlink ref="H1:I1" location="Index!A1" display="Regresar al Índice" xr:uid="{D0BF61AD-9E00-496C-A624-3252B2451D82}"/>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1B59-451E-4BAA-9A2C-B57F21215AC7}">
  <sheetPr codeName="Hoja11"/>
  <dimension ref="A1:I17"/>
  <sheetViews>
    <sheetView workbookViewId="0">
      <selection activeCell="B125" sqref="B125"/>
    </sheetView>
  </sheetViews>
  <sheetFormatPr baseColWidth="10" defaultColWidth="9.109375" defaultRowHeight="14.4"/>
  <cols>
    <col min="1" max="5" width="9.109375" style="109"/>
    <col min="6" max="6" width="70.6640625" style="109" customWidth="1"/>
    <col min="7" max="9" width="15.6640625" style="109" customWidth="1"/>
    <col min="10" max="16384" width="9.109375" style="109"/>
  </cols>
  <sheetData>
    <row r="1" spans="1:9">
      <c r="A1" s="238" t="s">
        <v>1441</v>
      </c>
      <c r="H1" s="274" t="s">
        <v>126</v>
      </c>
      <c r="I1" s="274"/>
    </row>
    <row r="2" spans="1:9">
      <c r="A2" s="238" t="s">
        <v>558</v>
      </c>
    </row>
    <row r="3" spans="1:9">
      <c r="A3" s="238" t="s">
        <v>582</v>
      </c>
    </row>
    <row r="4" spans="1:9">
      <c r="A4" s="238"/>
    </row>
    <row r="5" spans="1:9" ht="27.6">
      <c r="A5" s="109" t="s">
        <v>583</v>
      </c>
      <c r="B5" s="109" t="s">
        <v>584</v>
      </c>
      <c r="C5" s="109" t="s">
        <v>585</v>
      </c>
      <c r="D5" s="109" t="s">
        <v>586</v>
      </c>
      <c r="F5" s="213" t="s">
        <v>583</v>
      </c>
      <c r="G5" s="213" t="s">
        <v>584</v>
      </c>
      <c r="H5" s="213" t="s">
        <v>585</v>
      </c>
      <c r="I5" s="213" t="s">
        <v>586</v>
      </c>
    </row>
    <row r="6" spans="1:9">
      <c r="A6" s="109" t="s">
        <v>587</v>
      </c>
      <c r="B6" s="109" t="s">
        <v>1342</v>
      </c>
      <c r="C6" s="109">
        <v>1412</v>
      </c>
      <c r="D6" s="109" t="s">
        <v>1343</v>
      </c>
      <c r="F6" s="214" t="s">
        <v>587</v>
      </c>
      <c r="G6" s="215">
        <v>0.30099999999999999</v>
      </c>
      <c r="H6" s="216">
        <v>1412</v>
      </c>
      <c r="I6" s="215">
        <v>8.9999999999999993E-3</v>
      </c>
    </row>
    <row r="7" spans="1:9">
      <c r="A7" s="109" t="s">
        <v>588</v>
      </c>
      <c r="B7" s="109" t="s">
        <v>1344</v>
      </c>
      <c r="C7" s="109">
        <v>8828</v>
      </c>
      <c r="D7" s="109" t="s">
        <v>1345</v>
      </c>
      <c r="F7" s="214" t="s">
        <v>588</v>
      </c>
      <c r="G7" s="217">
        <v>0.155</v>
      </c>
      <c r="H7" s="218">
        <v>8828</v>
      </c>
      <c r="I7" s="217">
        <v>0.121</v>
      </c>
    </row>
    <row r="8" spans="1:9">
      <c r="A8" s="109" t="s">
        <v>589</v>
      </c>
      <c r="B8" s="109" t="s">
        <v>1346</v>
      </c>
      <c r="C8" s="109">
        <v>-194</v>
      </c>
      <c r="D8" s="109" t="s">
        <v>1347</v>
      </c>
      <c r="F8" s="214" t="s">
        <v>589</v>
      </c>
      <c r="G8" s="215">
        <v>0.14199999999999999</v>
      </c>
      <c r="H8" s="216">
        <v>-194</v>
      </c>
      <c r="I8" s="215">
        <v>-3.0000000000000001E-3</v>
      </c>
    </row>
    <row r="9" spans="1:9">
      <c r="A9" s="109" t="s">
        <v>590</v>
      </c>
      <c r="B9" s="109" t="s">
        <v>1348</v>
      </c>
      <c r="C9" s="109">
        <v>6436</v>
      </c>
      <c r="D9" s="109" t="s">
        <v>1349</v>
      </c>
      <c r="F9" s="214" t="s">
        <v>590</v>
      </c>
      <c r="G9" s="217">
        <v>0.122</v>
      </c>
      <c r="H9" s="218">
        <v>6436</v>
      </c>
      <c r="I9" s="217">
        <v>0.112</v>
      </c>
    </row>
    <row r="10" spans="1:9" ht="27.6">
      <c r="A10" s="109" t="s">
        <v>591</v>
      </c>
      <c r="B10" s="109" t="s">
        <v>1350</v>
      </c>
      <c r="C10" s="109">
        <v>-987</v>
      </c>
      <c r="D10" s="109" t="s">
        <v>1351</v>
      </c>
      <c r="F10" s="214" t="s">
        <v>591</v>
      </c>
      <c r="G10" s="215">
        <v>0.06</v>
      </c>
      <c r="H10" s="216">
        <v>-987</v>
      </c>
      <c r="I10" s="215">
        <v>-3.1E-2</v>
      </c>
    </row>
    <row r="11" spans="1:9">
      <c r="A11" s="109" t="s">
        <v>592</v>
      </c>
      <c r="B11" s="109" t="s">
        <v>1352</v>
      </c>
      <c r="C11" s="109">
        <v>101</v>
      </c>
      <c r="D11" s="109" t="s">
        <v>1353</v>
      </c>
      <c r="F11" s="214" t="s">
        <v>592</v>
      </c>
      <c r="G11" s="217">
        <v>4.9000000000000002E-2</v>
      </c>
      <c r="H11" s="218">
        <v>101</v>
      </c>
      <c r="I11" s="217">
        <v>4.0000000000000001E-3</v>
      </c>
    </row>
    <row r="12" spans="1:9">
      <c r="A12" s="109" t="s">
        <v>593</v>
      </c>
      <c r="B12" s="109" t="s">
        <v>1354</v>
      </c>
      <c r="C12" s="109">
        <v>-464</v>
      </c>
      <c r="D12" s="109" t="s">
        <v>1355</v>
      </c>
      <c r="F12" s="214" t="s">
        <v>593</v>
      </c>
      <c r="G12" s="215">
        <v>0.04</v>
      </c>
      <c r="H12" s="216">
        <v>-464</v>
      </c>
      <c r="I12" s="215">
        <v>-2.1999999999999999E-2</v>
      </c>
    </row>
    <row r="13" spans="1:9">
      <c r="A13" s="109" t="s">
        <v>594</v>
      </c>
      <c r="B13" s="109" t="s">
        <v>1356</v>
      </c>
      <c r="C13" s="109">
        <v>-1684</v>
      </c>
      <c r="D13" s="109" t="s">
        <v>1357</v>
      </c>
      <c r="F13" s="214" t="s">
        <v>594</v>
      </c>
      <c r="G13" s="217">
        <v>2.4E-2</v>
      </c>
      <c r="H13" s="218">
        <v>-1684</v>
      </c>
      <c r="I13" s="217">
        <v>-0.11700000000000001</v>
      </c>
    </row>
    <row r="14" spans="1:9">
      <c r="A14" s="109" t="s">
        <v>595</v>
      </c>
      <c r="B14" s="109" t="s">
        <v>1358</v>
      </c>
      <c r="C14" s="109">
        <v>-1272</v>
      </c>
      <c r="D14" s="109" t="s">
        <v>1359</v>
      </c>
      <c r="F14" s="214" t="s">
        <v>595</v>
      </c>
      <c r="G14" s="215">
        <v>2.1000000000000001E-2</v>
      </c>
      <c r="H14" s="216">
        <v>-1272</v>
      </c>
      <c r="I14" s="215">
        <v>-0.10299999999999999</v>
      </c>
    </row>
    <row r="15" spans="1:9">
      <c r="A15" s="109" t="s">
        <v>596</v>
      </c>
      <c r="B15" s="109" t="s">
        <v>1360</v>
      </c>
      <c r="C15" s="109">
        <v>-416</v>
      </c>
      <c r="D15" s="109" t="s">
        <v>1361</v>
      </c>
      <c r="F15" s="214" t="s">
        <v>596</v>
      </c>
      <c r="G15" s="217">
        <v>0.02</v>
      </c>
      <c r="H15" s="218">
        <v>-416</v>
      </c>
      <c r="I15" s="217">
        <v>-3.6999999999999998E-2</v>
      </c>
    </row>
    <row r="16" spans="1:9">
      <c r="A16" s="109" t="s">
        <v>597</v>
      </c>
      <c r="B16" s="109" t="s">
        <v>1362</v>
      </c>
      <c r="C16" s="109">
        <v>-2269</v>
      </c>
      <c r="D16" s="109" t="s">
        <v>1363</v>
      </c>
      <c r="F16" s="214" t="s">
        <v>597</v>
      </c>
      <c r="G16" s="215">
        <v>6.6000000000000003E-2</v>
      </c>
      <c r="H16" s="216">
        <v>-2269</v>
      </c>
      <c r="I16" s="215">
        <v>-6.0999999999999999E-2</v>
      </c>
    </row>
    <row r="17" spans="1:9">
      <c r="A17" s="109" t="s">
        <v>122</v>
      </c>
      <c r="B17" s="109" t="s">
        <v>1364</v>
      </c>
      <c r="C17" s="109">
        <v>9492</v>
      </c>
      <c r="D17" s="109" t="s">
        <v>1365</v>
      </c>
      <c r="F17" s="219" t="s">
        <v>122</v>
      </c>
      <c r="G17" s="220">
        <v>1</v>
      </c>
      <c r="H17" s="221">
        <v>9492</v>
      </c>
      <c r="I17" s="220">
        <v>1.7999999999999999E-2</v>
      </c>
    </row>
  </sheetData>
  <mergeCells count="1">
    <mergeCell ref="H1:I1"/>
  </mergeCells>
  <hyperlinks>
    <hyperlink ref="H1:I1" location="Index!A1" display="Regresar al Índice" xr:uid="{261D4F41-5084-4471-B57D-9A07B660E4E3}"/>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2C7D-1255-403D-87E9-31278BAD1E99}">
  <sheetPr codeName="Hoja12"/>
  <dimension ref="A1:I36"/>
  <sheetViews>
    <sheetView workbookViewId="0">
      <selection activeCell="B125" sqref="B125"/>
    </sheetView>
  </sheetViews>
  <sheetFormatPr baseColWidth="10" defaultColWidth="9.109375" defaultRowHeight="14.4"/>
  <cols>
    <col min="1" max="5" width="9.109375" style="109"/>
    <col min="6" max="6" width="70.6640625" style="109" customWidth="1"/>
    <col min="7" max="9" width="15.6640625" style="109" customWidth="1"/>
    <col min="10" max="16384" width="9.109375" style="109"/>
  </cols>
  <sheetData>
    <row r="1" spans="1:9">
      <c r="A1" s="109" t="s">
        <v>1440</v>
      </c>
      <c r="H1" s="274" t="s">
        <v>126</v>
      </c>
      <c r="I1" s="274"/>
    </row>
    <row r="2" spans="1:9">
      <c r="A2" s="109" t="s">
        <v>558</v>
      </c>
    </row>
    <row r="3" spans="1:9">
      <c r="A3" s="109" t="s">
        <v>598</v>
      </c>
    </row>
    <row r="5" spans="1:9" ht="27.6">
      <c r="A5" s="109" t="s">
        <v>583</v>
      </c>
      <c r="B5" s="109" t="s">
        <v>584</v>
      </c>
      <c r="C5" s="109" t="s">
        <v>585</v>
      </c>
      <c r="D5" s="109" t="s">
        <v>586</v>
      </c>
      <c r="F5" s="213" t="s">
        <v>583</v>
      </c>
      <c r="G5" s="213" t="s">
        <v>584</v>
      </c>
      <c r="H5" s="213" t="s">
        <v>585</v>
      </c>
      <c r="I5" s="213" t="s">
        <v>586</v>
      </c>
    </row>
    <row r="6" spans="1:9" ht="27.6">
      <c r="A6" s="109" t="s">
        <v>591</v>
      </c>
      <c r="B6" s="109" t="s">
        <v>1366</v>
      </c>
      <c r="C6" s="109">
        <v>2349</v>
      </c>
      <c r="D6" s="109" t="s">
        <v>1367</v>
      </c>
      <c r="F6" s="214" t="s">
        <v>591</v>
      </c>
      <c r="G6" s="215">
        <v>0.24</v>
      </c>
      <c r="H6" s="216">
        <v>2349</v>
      </c>
      <c r="I6" s="215">
        <v>3.7999999999999999E-2</v>
      </c>
    </row>
    <row r="7" spans="1:9">
      <c r="A7" s="109" t="s">
        <v>587</v>
      </c>
      <c r="B7" s="109" t="s">
        <v>1368</v>
      </c>
      <c r="C7" s="109">
        <v>1436</v>
      </c>
      <c r="D7" s="109" t="s">
        <v>1369</v>
      </c>
      <c r="F7" s="214" t="s">
        <v>587</v>
      </c>
      <c r="G7" s="217">
        <v>0.20300000000000001</v>
      </c>
      <c r="H7" s="218">
        <v>1436</v>
      </c>
      <c r="I7" s="217">
        <v>2.7E-2</v>
      </c>
    </row>
    <row r="8" spans="1:9">
      <c r="A8" s="109" t="s">
        <v>589</v>
      </c>
      <c r="B8" s="109" t="s">
        <v>1370</v>
      </c>
      <c r="C8" s="109">
        <v>-838</v>
      </c>
      <c r="D8" s="109" t="s">
        <v>1371</v>
      </c>
      <c r="F8" s="214" t="s">
        <v>589</v>
      </c>
      <c r="G8" s="215">
        <v>9.5000000000000001E-2</v>
      </c>
      <c r="H8" s="216">
        <v>-838</v>
      </c>
      <c r="I8" s="215">
        <v>-3.2000000000000001E-2</v>
      </c>
    </row>
    <row r="9" spans="1:9">
      <c r="A9" s="109" t="s">
        <v>590</v>
      </c>
      <c r="B9" s="109" t="s">
        <v>1370</v>
      </c>
      <c r="C9" s="109">
        <v>3441</v>
      </c>
      <c r="D9" s="109" t="s">
        <v>1372</v>
      </c>
      <c r="F9" s="214" t="s">
        <v>590</v>
      </c>
      <c r="G9" s="217">
        <v>9.5000000000000001E-2</v>
      </c>
      <c r="H9" s="218">
        <v>3441</v>
      </c>
      <c r="I9" s="217">
        <v>0.159</v>
      </c>
    </row>
    <row r="10" spans="1:9">
      <c r="A10" s="109" t="s">
        <v>592</v>
      </c>
      <c r="B10" s="109" t="s">
        <v>1373</v>
      </c>
      <c r="C10" s="109">
        <v>-286</v>
      </c>
      <c r="D10" s="109" t="s">
        <v>1374</v>
      </c>
      <c r="F10" s="214" t="s">
        <v>592</v>
      </c>
      <c r="G10" s="215">
        <v>8.6999999999999994E-2</v>
      </c>
      <c r="H10" s="216">
        <v>-286</v>
      </c>
      <c r="I10" s="215">
        <v>-1.2E-2</v>
      </c>
    </row>
    <row r="11" spans="1:9">
      <c r="A11" s="109" t="s">
        <v>588</v>
      </c>
      <c r="B11" s="109" t="s">
        <v>1375</v>
      </c>
      <c r="C11" s="109">
        <v>575</v>
      </c>
      <c r="D11" s="109" t="s">
        <v>1376</v>
      </c>
      <c r="F11" s="214" t="s">
        <v>588</v>
      </c>
      <c r="G11" s="217">
        <v>5.2999999999999999E-2</v>
      </c>
      <c r="H11" s="218">
        <v>575</v>
      </c>
      <c r="I11" s="217">
        <v>4.2999999999999997E-2</v>
      </c>
    </row>
    <row r="12" spans="1:9">
      <c r="A12" s="109" t="s">
        <v>593</v>
      </c>
      <c r="B12" s="109" t="s">
        <v>1375</v>
      </c>
      <c r="C12" s="109">
        <v>-348</v>
      </c>
      <c r="D12" s="109" t="s">
        <v>1377</v>
      </c>
      <c r="F12" s="214" t="s">
        <v>593</v>
      </c>
      <c r="G12" s="215">
        <v>5.2999999999999999E-2</v>
      </c>
      <c r="H12" s="216">
        <v>-348</v>
      </c>
      <c r="I12" s="215">
        <v>-2.4E-2</v>
      </c>
    </row>
    <row r="13" spans="1:9">
      <c r="A13" s="109" t="s">
        <v>599</v>
      </c>
      <c r="B13" s="109" t="s">
        <v>1378</v>
      </c>
      <c r="C13" s="109">
        <v>296</v>
      </c>
      <c r="D13" s="109" t="s">
        <v>1354</v>
      </c>
      <c r="F13" s="214" t="s">
        <v>599</v>
      </c>
      <c r="G13" s="217">
        <v>2.9000000000000001E-2</v>
      </c>
      <c r="H13" s="218">
        <v>296</v>
      </c>
      <c r="I13" s="217">
        <v>0.04</v>
      </c>
    </row>
    <row r="14" spans="1:9" ht="27.6">
      <c r="A14" s="109" t="s">
        <v>600</v>
      </c>
      <c r="B14" s="109" t="s">
        <v>1379</v>
      </c>
      <c r="C14" s="109">
        <v>-98</v>
      </c>
      <c r="D14" s="109" t="s">
        <v>1380</v>
      </c>
      <c r="F14" s="214" t="s">
        <v>600</v>
      </c>
      <c r="G14" s="215">
        <v>2.5000000000000001E-2</v>
      </c>
      <c r="H14" s="216">
        <v>-98</v>
      </c>
      <c r="I14" s="215">
        <v>-1.4999999999999999E-2</v>
      </c>
    </row>
    <row r="15" spans="1:9">
      <c r="A15" s="109" t="s">
        <v>601</v>
      </c>
      <c r="B15" s="109" t="s">
        <v>1360</v>
      </c>
      <c r="C15" s="109">
        <v>182</v>
      </c>
      <c r="D15" s="109" t="s">
        <v>1381</v>
      </c>
      <c r="F15" s="214" t="s">
        <v>601</v>
      </c>
      <c r="G15" s="217">
        <v>0.02</v>
      </c>
      <c r="H15" s="218">
        <v>182</v>
      </c>
      <c r="I15" s="217">
        <v>3.5000000000000003E-2</v>
      </c>
    </row>
    <row r="16" spans="1:9">
      <c r="A16" s="109" t="s">
        <v>597</v>
      </c>
      <c r="B16" s="109" t="s">
        <v>1382</v>
      </c>
      <c r="C16" s="109">
        <v>-587</v>
      </c>
      <c r="D16" s="109" t="s">
        <v>1355</v>
      </c>
      <c r="F16" s="214" t="s">
        <v>597</v>
      </c>
      <c r="G16" s="215">
        <v>0.1</v>
      </c>
      <c r="H16" s="216">
        <v>-587</v>
      </c>
      <c r="I16" s="215">
        <v>-2.1999999999999999E-2</v>
      </c>
    </row>
    <row r="17" spans="1:9">
      <c r="A17" s="109" t="s">
        <v>122</v>
      </c>
      <c r="B17" s="109" t="s">
        <v>1364</v>
      </c>
      <c r="C17" s="109">
        <v>6122</v>
      </c>
      <c r="D17" s="109" t="s">
        <v>1356</v>
      </c>
      <c r="F17" s="219" t="s">
        <v>122</v>
      </c>
      <c r="G17" s="220">
        <v>1</v>
      </c>
      <c r="H17" s="221">
        <v>6122</v>
      </c>
      <c r="I17" s="220">
        <v>2.4E-2</v>
      </c>
    </row>
    <row r="20" spans="1:9">
      <c r="A20" s="239"/>
      <c r="B20" s="239"/>
    </row>
    <row r="21" spans="1:9">
      <c r="A21" s="239"/>
      <c r="B21" s="239"/>
    </row>
    <row r="22" spans="1:9">
      <c r="A22" s="239"/>
      <c r="B22" s="239"/>
    </row>
    <row r="23" spans="1:9">
      <c r="A23" s="239"/>
      <c r="B23" s="239"/>
    </row>
    <row r="24" spans="1:9">
      <c r="A24" s="239"/>
      <c r="B24" s="239"/>
    </row>
    <row r="25" spans="1:9">
      <c r="A25" s="239"/>
      <c r="B25" s="239"/>
    </row>
    <row r="26" spans="1:9">
      <c r="A26" s="239"/>
      <c r="B26" s="239"/>
    </row>
    <row r="27" spans="1:9">
      <c r="A27" s="239"/>
      <c r="B27" s="239"/>
    </row>
    <row r="28" spans="1:9">
      <c r="A28" s="239"/>
      <c r="B28" s="239"/>
    </row>
    <row r="29" spans="1:9">
      <c r="A29" s="239"/>
      <c r="B29" s="239"/>
    </row>
    <row r="30" spans="1:9">
      <c r="A30" s="239"/>
      <c r="B30" s="239"/>
    </row>
    <row r="31" spans="1:9">
      <c r="A31" s="239"/>
      <c r="B31" s="239"/>
    </row>
    <row r="32" spans="1:9">
      <c r="A32" s="239"/>
      <c r="B32" s="239"/>
    </row>
    <row r="33" spans="1:2">
      <c r="A33" s="239"/>
      <c r="B33" s="239"/>
    </row>
    <row r="34" spans="1:2">
      <c r="A34" s="239"/>
      <c r="B34" s="239"/>
    </row>
    <row r="35" spans="1:2">
      <c r="A35" s="239"/>
      <c r="B35" s="239"/>
    </row>
    <row r="36" spans="1:2">
      <c r="A36" s="239"/>
      <c r="B36" s="239"/>
    </row>
  </sheetData>
  <mergeCells count="1">
    <mergeCell ref="H1:I1"/>
  </mergeCells>
  <hyperlinks>
    <hyperlink ref="H1:I1" location="Index!A1" display="Regresar al Índice" xr:uid="{5901E353-FFBD-43B7-A009-C48FB6E22B92}"/>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9CFD-C5A1-4CE4-9B43-46EFAF35601A}">
  <sheetPr codeName="Hoja17"/>
  <dimension ref="A1:I20"/>
  <sheetViews>
    <sheetView workbookViewId="0">
      <selection activeCell="B125" sqref="B125"/>
    </sheetView>
  </sheetViews>
  <sheetFormatPr baseColWidth="10" defaultColWidth="9.109375" defaultRowHeight="14.4"/>
  <cols>
    <col min="1" max="1" width="12" style="222" customWidth="1"/>
    <col min="2" max="2" width="14.6640625" style="222" customWidth="1"/>
    <col min="3" max="3" width="15.6640625" style="222" customWidth="1"/>
    <col min="4" max="4" width="11.44140625" style="222" customWidth="1"/>
    <col min="5" max="5" width="13.6640625" style="222" customWidth="1"/>
    <col min="6" max="6" width="15.44140625" style="222" customWidth="1"/>
    <col min="7" max="7" width="12.44140625" style="222" customWidth="1"/>
    <col min="8" max="16384" width="9.109375" style="222"/>
  </cols>
  <sheetData>
    <row r="1" spans="1:9">
      <c r="A1" s="222" t="s">
        <v>1442</v>
      </c>
      <c r="H1" s="274" t="s">
        <v>126</v>
      </c>
      <c r="I1" s="274"/>
    </row>
    <row r="2" spans="1:9">
      <c r="A2" s="222" t="s">
        <v>567</v>
      </c>
    </row>
    <row r="3" spans="1:9">
      <c r="A3" s="222" t="s">
        <v>602</v>
      </c>
    </row>
    <row r="7" spans="1:9">
      <c r="A7" s="289" t="s">
        <v>141</v>
      </c>
      <c r="B7" s="290" t="s">
        <v>603</v>
      </c>
      <c r="C7" s="290"/>
      <c r="D7" s="291"/>
      <c r="E7" s="290" t="s">
        <v>604</v>
      </c>
      <c r="F7" s="290"/>
      <c r="G7" s="290"/>
    </row>
    <row r="8" spans="1:9" ht="30" customHeight="1">
      <c r="A8" s="289"/>
      <c r="B8" s="223" t="s">
        <v>605</v>
      </c>
      <c r="C8" s="223" t="s">
        <v>606</v>
      </c>
      <c r="D8" s="224" t="s">
        <v>607</v>
      </c>
      <c r="E8" s="223" t="s">
        <v>605</v>
      </c>
      <c r="F8" s="223" t="s">
        <v>606</v>
      </c>
      <c r="G8" s="223" t="s">
        <v>607</v>
      </c>
    </row>
    <row r="9" spans="1:9">
      <c r="A9" s="225" t="s">
        <v>1390</v>
      </c>
      <c r="B9" s="226">
        <v>4.1525489345699225E-2</v>
      </c>
      <c r="C9" s="226">
        <v>6.3766958455836514E-4</v>
      </c>
      <c r="D9" s="227">
        <v>1.5275084859431774E-2</v>
      </c>
      <c r="E9" s="226">
        <v>1.2231888949652265E-2</v>
      </c>
      <c r="F9" s="226">
        <v>6.2951263965293297E-2</v>
      </c>
      <c r="G9" s="226">
        <v>1.4786262988854168E-2</v>
      </c>
    </row>
    <row r="10" spans="1:9">
      <c r="A10" s="225" t="s">
        <v>1391</v>
      </c>
      <c r="B10" s="228">
        <v>3.1393635423888122E-2</v>
      </c>
      <c r="C10" s="228">
        <v>-1.0515496721026349E-2</v>
      </c>
      <c r="D10" s="229">
        <v>2.2374320437777984E-2</v>
      </c>
      <c r="E10" s="228">
        <v>2.7337038703968142E-2</v>
      </c>
      <c r="F10" s="228">
        <v>2.7104479802624322E-2</v>
      </c>
      <c r="G10" s="228">
        <v>3.8828861654872593E-2</v>
      </c>
    </row>
    <row r="11" spans="1:9">
      <c r="A11" s="225" t="s">
        <v>1392</v>
      </c>
      <c r="B11" s="226">
        <v>3.3867545987436139E-2</v>
      </c>
      <c r="C11" s="226">
        <v>-4.9448442452368277E-2</v>
      </c>
      <c r="D11" s="227">
        <v>6.8397737107081372E-2</v>
      </c>
      <c r="E11" s="226">
        <v>5.2975460920771759E-2</v>
      </c>
      <c r="F11" s="226">
        <v>1.5813628406449825E-2</v>
      </c>
      <c r="G11" s="226">
        <v>4.9561983134207371E-2</v>
      </c>
    </row>
    <row r="12" spans="1:9">
      <c r="A12" s="225" t="s">
        <v>1393</v>
      </c>
      <c r="B12" s="228">
        <v>3.5087476271901882E-2</v>
      </c>
      <c r="C12" s="228">
        <v>-3.4518816219557012E-2</v>
      </c>
      <c r="D12" s="229">
        <v>-1.7572346300846172E-3</v>
      </c>
      <c r="E12" s="228">
        <v>4.1444623662147809E-2</v>
      </c>
      <c r="F12" s="228">
        <v>1.6085939144748089E-2</v>
      </c>
      <c r="G12" s="228">
        <v>1.8132268515141034E-2</v>
      </c>
    </row>
    <row r="13" spans="1:9">
      <c r="A13" s="225" t="s">
        <v>1394</v>
      </c>
      <c r="B13" s="226">
        <v>3.0951031800125175E-2</v>
      </c>
      <c r="C13" s="226">
        <v>-1.4155176601440164E-2</v>
      </c>
      <c r="D13" s="227">
        <v>1.2084589304177185E-2</v>
      </c>
      <c r="E13" s="226">
        <v>2.3719238490625898E-2</v>
      </c>
      <c r="F13" s="226">
        <v>2.6968319152668018E-2</v>
      </c>
      <c r="G13" s="226">
        <v>3.3168940877528662E-2</v>
      </c>
    </row>
    <row r="14" spans="1:9">
      <c r="A14" s="225" t="s">
        <v>1395</v>
      </c>
      <c r="B14" s="228">
        <v>2.9401012699528561E-2</v>
      </c>
      <c r="C14" s="228">
        <v>-1.9709765376153213E-2</v>
      </c>
      <c r="D14" s="229">
        <v>-2.7826452360231187E-2</v>
      </c>
      <c r="E14" s="228">
        <v>4.1991469773656051E-3</v>
      </c>
      <c r="F14" s="228">
        <v>3.134741003071314E-2</v>
      </c>
      <c r="G14" s="228">
        <v>2.1849711516668445E-2</v>
      </c>
    </row>
    <row r="15" spans="1:9">
      <c r="A15" s="225" t="s">
        <v>1396</v>
      </c>
      <c r="B15" s="226">
        <v>1.9698946226980121E-2</v>
      </c>
      <c r="C15" s="226">
        <v>-2.7967938822813836E-2</v>
      </c>
      <c r="D15" s="227">
        <v>-1.0446993450425827E-2</v>
      </c>
      <c r="E15" s="226">
        <v>1.1580750522816478E-2</v>
      </c>
      <c r="F15" s="226">
        <v>1.1897237864925641E-2</v>
      </c>
      <c r="G15" s="226">
        <v>3.1712264687200176E-2</v>
      </c>
    </row>
    <row r="16" spans="1:9">
      <c r="A16" s="225" t="s">
        <v>1397</v>
      </c>
      <c r="B16" s="228">
        <v>1.8591839059280905E-2</v>
      </c>
      <c r="C16" s="228">
        <v>-2.5746802227514468E-2</v>
      </c>
      <c r="D16" s="229">
        <v>-2.71028632704386E-2</v>
      </c>
      <c r="E16" s="228">
        <v>-3.0080963389050312E-3</v>
      </c>
      <c r="F16" s="228">
        <v>4.4003869674086232E-2</v>
      </c>
      <c r="G16" s="228">
        <v>2.6478527043792183E-2</v>
      </c>
    </row>
    <row r="17" spans="1:7">
      <c r="A17" s="225" t="s">
        <v>1398</v>
      </c>
      <c r="B17" s="226">
        <v>1.3533648327485812E-2</v>
      </c>
      <c r="C17" s="226">
        <v>-4.9693380551958325E-3</v>
      </c>
      <c r="D17" s="227">
        <v>-8.525930937138047E-3</v>
      </c>
      <c r="E17" s="226">
        <v>1.701882982964359E-3</v>
      </c>
      <c r="F17" s="226">
        <v>2.4852442966749037E-2</v>
      </c>
      <c r="G17" s="226">
        <v>2.2298187615883123E-2</v>
      </c>
    </row>
    <row r="18" spans="1:7">
      <c r="A18" s="225" t="s">
        <v>1399</v>
      </c>
      <c r="B18" s="228">
        <v>9.9726579827867663E-3</v>
      </c>
      <c r="C18" s="228">
        <v>-1.9662428327833363E-4</v>
      </c>
      <c r="D18" s="229">
        <v>-4.5896275104204076E-2</v>
      </c>
      <c r="E18" s="228">
        <v>1.0512532129007169E-2</v>
      </c>
      <c r="F18" s="228">
        <v>3.2233950699636645E-2</v>
      </c>
      <c r="G18" s="228">
        <v>3.5016563227246146E-2</v>
      </c>
    </row>
    <row r="19" spans="1:7">
      <c r="A19" s="225" t="s">
        <v>1400</v>
      </c>
      <c r="B19" s="226">
        <v>1.1689150162483765E-2</v>
      </c>
      <c r="C19" s="226">
        <v>-3.8218144829683505E-2</v>
      </c>
      <c r="D19" s="227">
        <v>-6.25339534249921E-2</v>
      </c>
      <c r="E19" s="226">
        <v>1.1499196474345226E-2</v>
      </c>
      <c r="F19" s="226">
        <v>4.6608461741700892E-2</v>
      </c>
      <c r="G19" s="226">
        <v>2.76488431641988E-2</v>
      </c>
    </row>
    <row r="20" spans="1:7">
      <c r="A20" s="225" t="s">
        <v>1401</v>
      </c>
      <c r="B20" s="228">
        <v>6.3077046075024719E-3</v>
      </c>
      <c r="C20" s="228">
        <v>3.670410170522827E-3</v>
      </c>
      <c r="D20" s="229">
        <v>1.7311475511415177E-2</v>
      </c>
      <c r="E20" s="228">
        <v>8.133143856385321E-3</v>
      </c>
      <c r="F20" s="228">
        <v>3.9457756489268581E-2</v>
      </c>
      <c r="G20" s="228">
        <v>4.3600346171627898E-2</v>
      </c>
    </row>
  </sheetData>
  <mergeCells count="4">
    <mergeCell ref="A7:A8"/>
    <mergeCell ref="B7:D7"/>
    <mergeCell ref="E7:G7"/>
    <mergeCell ref="H1:I1"/>
  </mergeCells>
  <hyperlinks>
    <hyperlink ref="H1:I1" location="Index!A1" display="Regresar al Índice" xr:uid="{A752093D-5E90-4B05-A744-333D783B17E7}"/>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3"/>
  <dimension ref="A1:J19"/>
  <sheetViews>
    <sheetView workbookViewId="0">
      <selection activeCell="B125" sqref="B125"/>
    </sheetView>
  </sheetViews>
  <sheetFormatPr baseColWidth="10" defaultColWidth="11.44140625" defaultRowHeight="13.2"/>
  <cols>
    <col min="1" max="1" width="15.33203125" customWidth="1"/>
    <col min="2" max="2" width="9.88671875" customWidth="1"/>
    <col min="3" max="3" width="9.33203125" bestFit="1" customWidth="1"/>
    <col min="4" max="4" width="10.33203125" bestFit="1" customWidth="1"/>
    <col min="5" max="5" width="9.33203125" bestFit="1" customWidth="1"/>
    <col min="6" max="7" width="9.109375" bestFit="1" customWidth="1"/>
    <col min="8" max="8" width="14.6640625" customWidth="1"/>
    <col min="9" max="9" width="9.44140625" customWidth="1"/>
    <col min="10" max="10" width="9.33203125" customWidth="1"/>
    <col min="11" max="11" width="11.5546875" bestFit="1" customWidth="1"/>
  </cols>
  <sheetData>
    <row r="1" spans="1:10" ht="14.4">
      <c r="A1" t="s">
        <v>1446</v>
      </c>
      <c r="H1" s="274" t="s">
        <v>126</v>
      </c>
      <c r="I1" s="274"/>
    </row>
    <row r="2" spans="1:10">
      <c r="A2" t="s">
        <v>1447</v>
      </c>
    </row>
    <row r="3" spans="1:10">
      <c r="A3" t="s">
        <v>570</v>
      </c>
    </row>
    <row r="6" spans="1:10" ht="46.95" customHeight="1">
      <c r="A6" s="292" t="s">
        <v>608</v>
      </c>
      <c r="B6" s="293" t="s">
        <v>153</v>
      </c>
      <c r="C6" s="293"/>
      <c r="D6" s="293" t="s">
        <v>127</v>
      </c>
      <c r="E6" s="293"/>
      <c r="F6" s="294" t="s">
        <v>1444</v>
      </c>
      <c r="G6" s="294"/>
      <c r="H6" s="292" t="s">
        <v>1445</v>
      </c>
      <c r="I6" s="292" t="s">
        <v>609</v>
      </c>
      <c r="J6" s="292"/>
    </row>
    <row r="7" spans="1:10" ht="25.5" customHeight="1">
      <c r="A7" s="292"/>
      <c r="B7" s="241" t="s">
        <v>117</v>
      </c>
      <c r="C7" s="241" t="s">
        <v>95</v>
      </c>
      <c r="D7" s="241" t="s">
        <v>117</v>
      </c>
      <c r="E7" s="241" t="s">
        <v>95</v>
      </c>
      <c r="F7" s="241" t="s">
        <v>117</v>
      </c>
      <c r="G7" s="241" t="s">
        <v>95</v>
      </c>
      <c r="H7" s="292"/>
      <c r="I7" s="241" t="s">
        <v>117</v>
      </c>
      <c r="J7" s="241" t="s">
        <v>95</v>
      </c>
    </row>
    <row r="8" spans="1:10" ht="24" customHeight="1">
      <c r="A8" s="242" t="s">
        <v>610</v>
      </c>
      <c r="B8" s="243">
        <v>1638603</v>
      </c>
      <c r="C8" s="243">
        <v>280616</v>
      </c>
      <c r="D8" s="243">
        <v>1748251</v>
      </c>
      <c r="E8" s="243">
        <v>318580</v>
      </c>
      <c r="F8" s="243">
        <v>1844984</v>
      </c>
      <c r="G8" s="243">
        <v>348373</v>
      </c>
      <c r="H8" s="244">
        <f>G8/F8</f>
        <v>0.18882169167862703</v>
      </c>
      <c r="I8" s="243">
        <f>D8-B8</f>
        <v>109648</v>
      </c>
      <c r="J8" s="243">
        <f>E8-C8</f>
        <v>37964</v>
      </c>
    </row>
    <row r="9" spans="1:10">
      <c r="A9" s="245" t="s">
        <v>611</v>
      </c>
      <c r="B9" s="246">
        <v>4749564</v>
      </c>
      <c r="C9" s="246">
        <v>848899</v>
      </c>
      <c r="D9" s="246">
        <v>4812933</v>
      </c>
      <c r="E9" s="246">
        <v>909886</v>
      </c>
      <c r="F9" s="246">
        <v>5098710</v>
      </c>
      <c r="G9" s="246">
        <v>943987</v>
      </c>
      <c r="H9" s="247">
        <f>G9/F9</f>
        <v>0.18514232031239275</v>
      </c>
      <c r="I9" s="246">
        <f t="shared" ref="I9:J12" si="0">D9-B9</f>
        <v>63369</v>
      </c>
      <c r="J9" s="246">
        <f t="shared" si="0"/>
        <v>60987</v>
      </c>
    </row>
    <row r="10" spans="1:10">
      <c r="A10" s="242" t="s">
        <v>612</v>
      </c>
      <c r="B10" s="243">
        <v>115871</v>
      </c>
      <c r="C10" s="243">
        <v>13667</v>
      </c>
      <c r="D10" s="243">
        <v>111577</v>
      </c>
      <c r="E10" s="243">
        <v>14439</v>
      </c>
      <c r="F10" s="243">
        <v>120857</v>
      </c>
      <c r="G10" s="243">
        <v>14776</v>
      </c>
      <c r="H10" s="244">
        <f>G10/F10</f>
        <v>0.12226019179691702</v>
      </c>
      <c r="I10" s="243">
        <f t="shared" si="0"/>
        <v>-4294</v>
      </c>
      <c r="J10" s="243">
        <f t="shared" si="0"/>
        <v>772</v>
      </c>
    </row>
    <row r="11" spans="1:10">
      <c r="A11" s="245" t="s">
        <v>613</v>
      </c>
      <c r="B11" s="246">
        <v>52944</v>
      </c>
      <c r="C11" s="246">
        <v>9956</v>
      </c>
      <c r="D11" s="246">
        <v>43265</v>
      </c>
      <c r="E11" s="246">
        <v>9068</v>
      </c>
      <c r="F11" s="246">
        <v>41769</v>
      </c>
      <c r="G11" s="246">
        <v>6906</v>
      </c>
      <c r="H11" s="247">
        <f>G11/F11</f>
        <v>0.16533793004381239</v>
      </c>
      <c r="I11" s="246">
        <f t="shared" si="0"/>
        <v>-9679</v>
      </c>
      <c r="J11" s="246">
        <f t="shared" si="0"/>
        <v>-888</v>
      </c>
    </row>
    <row r="12" spans="1:10" ht="13.8" thickBot="1">
      <c r="A12" s="248" t="s">
        <v>122</v>
      </c>
      <c r="B12" s="249">
        <f>SUM(B8:B11)</f>
        <v>6556982</v>
      </c>
      <c r="C12" s="249">
        <f t="shared" ref="C12:G12" si="1">SUM(C8:C11)</f>
        <v>1153138</v>
      </c>
      <c r="D12" s="249">
        <f t="shared" si="1"/>
        <v>6716026</v>
      </c>
      <c r="E12" s="249">
        <f t="shared" si="1"/>
        <v>1251973</v>
      </c>
      <c r="F12" s="249">
        <f t="shared" si="1"/>
        <v>7106320</v>
      </c>
      <c r="G12" s="249">
        <f t="shared" si="1"/>
        <v>1314042</v>
      </c>
      <c r="H12" s="250">
        <f>G12/F12</f>
        <v>0.18491174053518558</v>
      </c>
      <c r="I12" s="249">
        <f t="shared" si="0"/>
        <v>159044</v>
      </c>
      <c r="J12" s="249">
        <f t="shared" si="0"/>
        <v>98835</v>
      </c>
    </row>
    <row r="19" ht="35.25" customHeight="1"/>
  </sheetData>
  <mergeCells count="7">
    <mergeCell ref="H1:I1"/>
    <mergeCell ref="I6:J6"/>
    <mergeCell ref="A6:A7"/>
    <mergeCell ref="B6:C6"/>
    <mergeCell ref="D6:E6"/>
    <mergeCell ref="F6:G6"/>
    <mergeCell ref="H6:H7"/>
  </mergeCells>
  <hyperlinks>
    <hyperlink ref="H1:I1" location="Index!A1" display="Regresar al Índice" xr:uid="{00000000-0004-0000-0F00-000000000000}"/>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K20"/>
  <sheetViews>
    <sheetView workbookViewId="0">
      <selection activeCell="B125" sqref="B125"/>
    </sheetView>
  </sheetViews>
  <sheetFormatPr baseColWidth="10" defaultColWidth="11.44140625" defaultRowHeight="13.2"/>
  <cols>
    <col min="1" max="1" width="15.33203125" customWidth="1"/>
    <col min="2" max="2" width="9.88671875" customWidth="1"/>
    <col min="3" max="3" width="9.109375" bestFit="1" customWidth="1"/>
    <col min="4" max="4" width="10.109375" bestFit="1" customWidth="1"/>
    <col min="5" max="5" width="9.109375" bestFit="1" customWidth="1"/>
    <col min="6" max="6" width="9" bestFit="1" customWidth="1"/>
    <col min="7" max="7" width="7.5546875" bestFit="1" customWidth="1"/>
    <col min="8" max="8" width="14.6640625" customWidth="1"/>
    <col min="9" max="9" width="9.44140625" customWidth="1"/>
    <col min="10" max="10" width="9.33203125" customWidth="1"/>
  </cols>
  <sheetData>
    <row r="1" spans="1:11" ht="14.4">
      <c r="A1" s="8" t="s">
        <v>1448</v>
      </c>
      <c r="H1" s="274" t="s">
        <v>126</v>
      </c>
      <c r="I1" s="274"/>
    </row>
    <row r="2" spans="1:11">
      <c r="A2" t="s">
        <v>570</v>
      </c>
    </row>
    <row r="3" spans="1:11">
      <c r="A3" t="s">
        <v>1447</v>
      </c>
    </row>
    <row r="6" spans="1:11" ht="43.2" customHeight="1">
      <c r="A6" s="292" t="s">
        <v>573</v>
      </c>
      <c r="B6" s="293" t="s">
        <v>153</v>
      </c>
      <c r="C6" s="293"/>
      <c r="D6" s="293" t="s">
        <v>127</v>
      </c>
      <c r="E6" s="293"/>
      <c r="F6" s="294" t="s">
        <v>1444</v>
      </c>
      <c r="G6" s="294"/>
      <c r="H6" s="292" t="s">
        <v>1445</v>
      </c>
      <c r="I6" s="295" t="s">
        <v>609</v>
      </c>
      <c r="J6" s="295"/>
      <c r="K6" s="251"/>
    </row>
    <row r="7" spans="1:11" ht="29.25" customHeight="1">
      <c r="A7" s="292"/>
      <c r="B7" s="241" t="s">
        <v>117</v>
      </c>
      <c r="C7" s="241" t="s">
        <v>95</v>
      </c>
      <c r="D7" s="241" t="s">
        <v>117</v>
      </c>
      <c r="E7" s="241" t="s">
        <v>95</v>
      </c>
      <c r="F7" s="241" t="s">
        <v>117</v>
      </c>
      <c r="G7" s="241" t="s">
        <v>95</v>
      </c>
      <c r="H7" s="292"/>
      <c r="I7" s="241" t="s">
        <v>117</v>
      </c>
      <c r="J7" s="241" t="s">
        <v>95</v>
      </c>
      <c r="K7" s="17"/>
    </row>
    <row r="8" spans="1:11" ht="19.5" customHeight="1">
      <c r="A8" s="242" t="s">
        <v>610</v>
      </c>
      <c r="B8" s="243">
        <v>431391</v>
      </c>
      <c r="C8" s="243">
        <v>81937</v>
      </c>
      <c r="D8" s="243">
        <v>463289</v>
      </c>
      <c r="E8" s="243">
        <v>94170</v>
      </c>
      <c r="F8" s="243">
        <v>490525</v>
      </c>
      <c r="G8" s="243">
        <v>103285</v>
      </c>
      <c r="H8" s="244">
        <f>G8/F8</f>
        <v>0.21056011416339637</v>
      </c>
      <c r="I8" s="243">
        <f>D8-B8</f>
        <v>31898</v>
      </c>
      <c r="J8" s="243">
        <f>E8-C8</f>
        <v>12233</v>
      </c>
      <c r="K8" s="18"/>
    </row>
    <row r="9" spans="1:11">
      <c r="A9" s="245" t="s">
        <v>611</v>
      </c>
      <c r="B9" s="246">
        <v>349021</v>
      </c>
      <c r="C9" s="246">
        <v>60011</v>
      </c>
      <c r="D9" s="246">
        <v>349411</v>
      </c>
      <c r="E9" s="246">
        <v>63269</v>
      </c>
      <c r="F9" s="246">
        <v>373678</v>
      </c>
      <c r="G9" s="246">
        <v>67497</v>
      </c>
      <c r="H9" s="247">
        <f t="shared" ref="H9:H12" si="0">G9/F9</f>
        <v>0.18062877664727386</v>
      </c>
      <c r="I9" s="246">
        <f t="shared" ref="I9:J12" si="1">D9-B9</f>
        <v>390</v>
      </c>
      <c r="J9" s="246">
        <f t="shared" si="1"/>
        <v>3258</v>
      </c>
      <c r="K9" s="19"/>
    </row>
    <row r="10" spans="1:11">
      <c r="A10" s="242" t="s">
        <v>612</v>
      </c>
      <c r="B10" s="243">
        <v>2681</v>
      </c>
      <c r="C10" s="243">
        <v>296</v>
      </c>
      <c r="D10" s="243">
        <v>2583</v>
      </c>
      <c r="E10" s="243">
        <v>314</v>
      </c>
      <c r="F10" s="243">
        <v>2752</v>
      </c>
      <c r="G10" s="243">
        <v>324</v>
      </c>
      <c r="H10" s="244">
        <f t="shared" si="0"/>
        <v>0.11773255813953488</v>
      </c>
      <c r="I10" s="243">
        <f t="shared" si="1"/>
        <v>-98</v>
      </c>
      <c r="J10" s="243">
        <f t="shared" si="1"/>
        <v>18</v>
      </c>
      <c r="K10" s="20"/>
    </row>
    <row r="11" spans="1:11">
      <c r="A11" s="245" t="s">
        <v>613</v>
      </c>
      <c r="B11" s="246">
        <v>919</v>
      </c>
      <c r="C11" s="246">
        <v>158</v>
      </c>
      <c r="D11" s="246">
        <v>748</v>
      </c>
      <c r="E11" s="246">
        <v>143</v>
      </c>
      <c r="F11" s="246">
        <v>752</v>
      </c>
      <c r="G11" s="246">
        <v>109</v>
      </c>
      <c r="H11" s="247">
        <f t="shared" si="0"/>
        <v>0.14494680851063829</v>
      </c>
      <c r="I11" s="246">
        <f t="shared" si="1"/>
        <v>-171</v>
      </c>
      <c r="J11" s="246">
        <f t="shared" si="1"/>
        <v>-15</v>
      </c>
      <c r="K11" s="21"/>
    </row>
    <row r="12" spans="1:11" ht="13.8" thickBot="1">
      <c r="A12" s="248" t="s">
        <v>122</v>
      </c>
      <c r="B12" s="249">
        <f>SUM(B8:B11)</f>
        <v>784012</v>
      </c>
      <c r="C12" s="249">
        <f t="shared" ref="C12:G12" si="2">SUM(C8:C11)</f>
        <v>142402</v>
      </c>
      <c r="D12" s="249">
        <f t="shared" si="2"/>
        <v>816031</v>
      </c>
      <c r="E12" s="249">
        <f t="shared" si="2"/>
        <v>157896</v>
      </c>
      <c r="F12" s="249">
        <f t="shared" si="2"/>
        <v>867707</v>
      </c>
      <c r="G12" s="249">
        <f t="shared" si="2"/>
        <v>171215</v>
      </c>
      <c r="H12" s="250">
        <f t="shared" si="0"/>
        <v>0.19731891064610518</v>
      </c>
      <c r="I12" s="249">
        <f t="shared" si="1"/>
        <v>32019</v>
      </c>
      <c r="J12" s="249">
        <f t="shared" si="1"/>
        <v>15494</v>
      </c>
      <c r="K12" s="252">
        <f>E12/C12-1</f>
        <v>0.10880465162006159</v>
      </c>
    </row>
    <row r="20" ht="35.25" customHeight="1"/>
  </sheetData>
  <mergeCells count="7">
    <mergeCell ref="H1:I1"/>
    <mergeCell ref="I6:J6"/>
    <mergeCell ref="A6:A7"/>
    <mergeCell ref="B6:C6"/>
    <mergeCell ref="D6:E6"/>
    <mergeCell ref="F6:G6"/>
    <mergeCell ref="H6:H7"/>
  </mergeCells>
  <hyperlinks>
    <hyperlink ref="H1:I1" location="Index!A1" display="Regresar al Índice" xr:uid="{00000000-0004-0000-1000-000000000000}"/>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dimension ref="A1:K20"/>
  <sheetViews>
    <sheetView workbookViewId="0">
      <selection activeCell="B125" sqref="B125"/>
    </sheetView>
  </sheetViews>
  <sheetFormatPr baseColWidth="10" defaultColWidth="11.44140625" defaultRowHeight="13.2"/>
  <cols>
    <col min="1" max="1" width="15.33203125" customWidth="1"/>
    <col min="2" max="2" width="9.88671875" customWidth="1"/>
    <col min="3" max="3" width="9.33203125" bestFit="1" customWidth="1"/>
    <col min="4" max="4" width="10.33203125" bestFit="1" customWidth="1"/>
    <col min="5" max="5" width="9.33203125" bestFit="1" customWidth="1"/>
    <col min="6" max="6" width="10.109375" bestFit="1" customWidth="1"/>
    <col min="7" max="7" width="9.33203125" bestFit="1" customWidth="1"/>
    <col min="8" max="8" width="14.6640625" customWidth="1"/>
    <col min="9" max="9" width="9.44140625" customWidth="1"/>
    <col min="10" max="10" width="9.33203125" customWidth="1"/>
    <col min="11" max="11" width="11.5546875" bestFit="1" customWidth="1"/>
    <col min="13" max="13" width="11.5546875" bestFit="1" customWidth="1"/>
  </cols>
  <sheetData>
    <row r="1" spans="1:11" ht="14.4">
      <c r="A1" t="s">
        <v>1449</v>
      </c>
      <c r="H1" s="274" t="s">
        <v>126</v>
      </c>
      <c r="I1" s="274"/>
    </row>
    <row r="2" spans="1:11">
      <c r="A2" t="s">
        <v>570</v>
      </c>
    </row>
    <row r="3" spans="1:11">
      <c r="A3" t="s">
        <v>576</v>
      </c>
    </row>
    <row r="4" spans="1:11">
      <c r="A4" t="s">
        <v>1450</v>
      </c>
    </row>
    <row r="6" spans="1:11" ht="26.25" customHeight="1"/>
    <row r="7" spans="1:11" ht="58.95" customHeight="1">
      <c r="A7" s="292" t="s">
        <v>614</v>
      </c>
      <c r="B7" s="293" t="s">
        <v>153</v>
      </c>
      <c r="C7" s="293"/>
      <c r="D7" s="293" t="s">
        <v>127</v>
      </c>
      <c r="E7" s="293"/>
      <c r="F7" s="294" t="s">
        <v>1444</v>
      </c>
      <c r="G7" s="294"/>
      <c r="H7" s="292" t="s">
        <v>1445</v>
      </c>
      <c r="I7" s="295" t="s">
        <v>609</v>
      </c>
      <c r="J7" s="295"/>
      <c r="K7" s="205"/>
    </row>
    <row r="8" spans="1:11">
      <c r="A8" s="292"/>
      <c r="B8" s="241" t="s">
        <v>117</v>
      </c>
      <c r="C8" s="241" t="s">
        <v>95</v>
      </c>
      <c r="D8" s="241" t="s">
        <v>117</v>
      </c>
      <c r="E8" s="241" t="s">
        <v>95</v>
      </c>
      <c r="F8" s="241" t="s">
        <v>117</v>
      </c>
      <c r="G8" s="241" t="s">
        <v>95</v>
      </c>
      <c r="H8" s="292"/>
      <c r="I8" s="241" t="s">
        <v>117</v>
      </c>
      <c r="J8" s="241" t="s">
        <v>95</v>
      </c>
      <c r="K8" s="205"/>
    </row>
    <row r="9" spans="1:11">
      <c r="A9" s="242" t="s">
        <v>610</v>
      </c>
      <c r="B9" s="243">
        <v>23243672</v>
      </c>
      <c r="C9" s="243">
        <v>4467173</v>
      </c>
      <c r="D9" s="243">
        <v>25816331</v>
      </c>
      <c r="E9" s="243">
        <v>5316045</v>
      </c>
      <c r="F9" s="243">
        <v>28083570</v>
      </c>
      <c r="G9" s="243">
        <v>5991496</v>
      </c>
      <c r="H9" s="244">
        <f>G9/F9</f>
        <v>0.21334524065138441</v>
      </c>
      <c r="I9" s="243">
        <f>D9-B9</f>
        <v>2572659</v>
      </c>
      <c r="J9" s="243">
        <f>E9-C9</f>
        <v>848872</v>
      </c>
      <c r="K9" s="205"/>
    </row>
    <row r="10" spans="1:11" ht="13.2" customHeight="1">
      <c r="A10" s="253" t="s">
        <v>611</v>
      </c>
      <c r="B10" s="254">
        <v>14533376</v>
      </c>
      <c r="C10" s="254">
        <v>2553080</v>
      </c>
      <c r="D10" s="254">
        <v>14866476</v>
      </c>
      <c r="E10" s="254">
        <v>2744112</v>
      </c>
      <c r="F10" s="254">
        <v>16256750</v>
      </c>
      <c r="G10" s="254">
        <v>3000288</v>
      </c>
      <c r="H10" s="255">
        <f t="shared" ref="H10:H13" si="0">G10/F10</f>
        <v>0.18455644578405894</v>
      </c>
      <c r="I10" s="254">
        <f t="shared" ref="I10:J13" si="1">D10-B10</f>
        <v>333100</v>
      </c>
      <c r="J10" s="254">
        <f t="shared" si="1"/>
        <v>191032</v>
      </c>
      <c r="K10" s="205"/>
    </row>
    <row r="11" spans="1:11">
      <c r="A11" s="242" t="s">
        <v>612</v>
      </c>
      <c r="B11" s="243">
        <v>134993</v>
      </c>
      <c r="C11" s="243">
        <v>14322</v>
      </c>
      <c r="D11" s="243">
        <v>134277</v>
      </c>
      <c r="E11" s="243">
        <v>15716</v>
      </c>
      <c r="F11" s="243">
        <v>147949</v>
      </c>
      <c r="G11" s="243">
        <v>16644</v>
      </c>
      <c r="H11" s="244">
        <f t="shared" si="0"/>
        <v>0.11249822573995093</v>
      </c>
      <c r="I11" s="243">
        <f t="shared" si="1"/>
        <v>-716</v>
      </c>
      <c r="J11" s="243">
        <f t="shared" si="1"/>
        <v>1394</v>
      </c>
      <c r="K11" s="205"/>
    </row>
    <row r="12" spans="1:11">
      <c r="A12" s="253" t="s">
        <v>613</v>
      </c>
      <c r="B12" s="254">
        <v>46242</v>
      </c>
      <c r="C12" s="254">
        <v>8662</v>
      </c>
      <c r="D12" s="254">
        <v>40084</v>
      </c>
      <c r="E12" s="254">
        <v>8181</v>
      </c>
      <c r="F12" s="254">
        <v>40159</v>
      </c>
      <c r="G12" s="254">
        <v>6350</v>
      </c>
      <c r="H12" s="255">
        <f t="shared" si="0"/>
        <v>0.15812146716800718</v>
      </c>
      <c r="I12" s="254">
        <f t="shared" si="1"/>
        <v>-6158</v>
      </c>
      <c r="J12" s="254">
        <f t="shared" si="1"/>
        <v>-481</v>
      </c>
      <c r="K12" s="205"/>
    </row>
    <row r="13" spans="1:11" ht="13.8" thickBot="1">
      <c r="A13" s="248" t="s">
        <v>122</v>
      </c>
      <c r="B13" s="249">
        <f>SUM(B9:B12)</f>
        <v>37958283</v>
      </c>
      <c r="C13" s="249">
        <f t="shared" ref="C13:G13" si="2">SUM(C9:C12)</f>
        <v>7043237</v>
      </c>
      <c r="D13" s="249">
        <f t="shared" si="2"/>
        <v>40857168</v>
      </c>
      <c r="E13" s="249">
        <f t="shared" si="2"/>
        <v>8084054</v>
      </c>
      <c r="F13" s="249">
        <f t="shared" si="2"/>
        <v>44528428</v>
      </c>
      <c r="G13" s="249">
        <f t="shared" si="2"/>
        <v>9014778</v>
      </c>
      <c r="H13" s="250">
        <f t="shared" si="0"/>
        <v>0.20244994950192269</v>
      </c>
      <c r="I13" s="249">
        <f t="shared" si="1"/>
        <v>2898885</v>
      </c>
      <c r="J13" s="249">
        <f t="shared" si="1"/>
        <v>1040817</v>
      </c>
      <c r="K13" s="252">
        <f>E13/C13-1</f>
        <v>0.14777537657755935</v>
      </c>
    </row>
    <row r="15" spans="1:11" ht="38.25" customHeight="1"/>
    <row r="20" ht="38.25" customHeight="1"/>
  </sheetData>
  <mergeCells count="7">
    <mergeCell ref="H1:I1"/>
    <mergeCell ref="I7:J7"/>
    <mergeCell ref="A7:A8"/>
    <mergeCell ref="B7:C7"/>
    <mergeCell ref="D7:E7"/>
    <mergeCell ref="F7:G7"/>
    <mergeCell ref="H7:H8"/>
  </mergeCells>
  <hyperlinks>
    <hyperlink ref="H1:I1" location="Index!A1" display="Regresar al Índice" xr:uid="{00000000-0004-0000-1100-000000000000}"/>
  </hyperlink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dimension ref="A1:P10"/>
  <sheetViews>
    <sheetView workbookViewId="0">
      <selection activeCell="B125" sqref="B125"/>
    </sheetView>
  </sheetViews>
  <sheetFormatPr baseColWidth="10" defaultColWidth="11.44140625" defaultRowHeight="13.2"/>
  <cols>
    <col min="1" max="1" width="25.44140625" customWidth="1"/>
    <col min="2" max="2" width="22.5546875" customWidth="1"/>
    <col min="3" max="3" width="40" customWidth="1"/>
  </cols>
  <sheetData>
    <row r="1" spans="1:16" ht="14.4">
      <c r="A1" t="s">
        <v>1443</v>
      </c>
      <c r="H1" s="274" t="s">
        <v>126</v>
      </c>
      <c r="I1" s="274"/>
      <c r="O1" s="287" t="s">
        <v>622</v>
      </c>
      <c r="P1" s="287"/>
    </row>
    <row r="2" spans="1:16">
      <c r="A2" t="s">
        <v>240</v>
      </c>
    </row>
    <row r="6" spans="1:16" ht="13.8">
      <c r="A6" s="22" t="s">
        <v>618</v>
      </c>
      <c r="B6" s="23"/>
      <c r="C6" s="22" t="s">
        <v>309</v>
      </c>
    </row>
    <row r="7" spans="1:16" ht="13.8">
      <c r="A7" s="24">
        <v>69</v>
      </c>
      <c r="B7" s="24" t="s">
        <v>619</v>
      </c>
      <c r="C7" s="25">
        <v>15165</v>
      </c>
    </row>
    <row r="8" spans="1:16" ht="13.8">
      <c r="A8" s="24">
        <v>43</v>
      </c>
      <c r="B8" s="24" t="s">
        <v>620</v>
      </c>
      <c r="C8" s="25">
        <v>-5571</v>
      </c>
    </row>
    <row r="9" spans="1:16" ht="13.8">
      <c r="A9" s="24">
        <v>13</v>
      </c>
      <c r="B9" s="24" t="s">
        <v>621</v>
      </c>
      <c r="C9" s="24">
        <v>0</v>
      </c>
    </row>
    <row r="10" spans="1:16" ht="13.8">
      <c r="A10" s="26">
        <f>SUM(A7:A9)</f>
        <v>125</v>
      </c>
      <c r="B10" s="26" t="s">
        <v>122</v>
      </c>
      <c r="C10" s="27">
        <v>9594</v>
      </c>
    </row>
  </sheetData>
  <mergeCells count="2">
    <mergeCell ref="O1:P1"/>
    <mergeCell ref="H1:I1"/>
  </mergeCells>
  <hyperlinks>
    <hyperlink ref="O1:P1" location="Index!B2" display="Regresar al índice" xr:uid="{00000000-0004-0000-1200-000000000000}"/>
    <hyperlink ref="H1:I1" location="Index!A1" display="Regresar al Índice" xr:uid="{00000000-0004-0000-1200-000001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dimension ref="A1:I2"/>
  <sheetViews>
    <sheetView zoomScale="85" zoomScaleNormal="85" workbookViewId="0">
      <selection activeCell="B125" sqref="B125"/>
    </sheetView>
  </sheetViews>
  <sheetFormatPr baseColWidth="10" defaultRowHeight="13.2"/>
  <cols>
    <col min="1" max="4" width="18.6640625" customWidth="1"/>
  </cols>
  <sheetData>
    <row r="1" spans="1:9" ht="14.4">
      <c r="A1" t="s">
        <v>780</v>
      </c>
      <c r="H1" s="274" t="s">
        <v>126</v>
      </c>
      <c r="I1" s="274"/>
    </row>
    <row r="2" spans="1:9">
      <c r="A2" t="s">
        <v>781</v>
      </c>
    </row>
  </sheetData>
  <mergeCells count="1">
    <mergeCell ref="H1:I1"/>
  </mergeCells>
  <hyperlinks>
    <hyperlink ref="H1:I1" location="Index!A1" display="Regresar al Índice" xr:uid="{00000000-0004-0000-13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I12"/>
  <sheetViews>
    <sheetView workbookViewId="0">
      <selection activeCell="B125" sqref="B125"/>
    </sheetView>
  </sheetViews>
  <sheetFormatPr baseColWidth="10" defaultColWidth="11.44140625" defaultRowHeight="14.4"/>
  <cols>
    <col min="1" max="1" width="36.33203125" style="37" customWidth="1"/>
    <col min="2" max="2" width="13" style="37" customWidth="1"/>
    <col min="3" max="3" width="13.5546875" style="37" customWidth="1"/>
    <col min="4" max="4" width="11.5546875" style="37" bestFit="1" customWidth="1"/>
    <col min="5" max="5" width="17.88671875" style="37" customWidth="1"/>
    <col min="6" max="6" width="13.33203125" style="37" customWidth="1"/>
    <col min="7" max="7" width="11.109375" style="37" customWidth="1"/>
    <col min="8" max="16384" width="11.44140625" style="37"/>
  </cols>
  <sheetData>
    <row r="1" spans="1:9">
      <c r="A1" s="31" t="s">
        <v>779</v>
      </c>
      <c r="H1" s="274" t="s">
        <v>126</v>
      </c>
      <c r="I1" s="274"/>
    </row>
    <row r="2" spans="1:9">
      <c r="A2" s="74" t="s">
        <v>782</v>
      </c>
    </row>
    <row r="4" spans="1:9">
      <c r="A4" s="270" t="s">
        <v>239</v>
      </c>
      <c r="B4" s="271" t="s">
        <v>165</v>
      </c>
      <c r="C4" s="271"/>
      <c r="D4" s="271"/>
      <c r="E4" s="271"/>
      <c r="F4" s="272" t="s">
        <v>732</v>
      </c>
      <c r="G4" s="272" t="s">
        <v>663</v>
      </c>
    </row>
    <row r="5" spans="1:9">
      <c r="A5" s="271"/>
      <c r="B5" s="38" t="s">
        <v>554</v>
      </c>
      <c r="C5" s="38" t="s">
        <v>664</v>
      </c>
      <c r="D5" s="38" t="s">
        <v>166</v>
      </c>
      <c r="E5" s="38" t="s">
        <v>167</v>
      </c>
      <c r="F5" s="273"/>
      <c r="G5" s="273"/>
    </row>
    <row r="6" spans="1:9">
      <c r="A6" s="39" t="s">
        <v>541</v>
      </c>
      <c r="B6" s="40">
        <v>5166.666666666667</v>
      </c>
      <c r="C6" s="40">
        <v>6600</v>
      </c>
      <c r="D6" s="40">
        <v>2300</v>
      </c>
      <c r="E6" s="40">
        <v>6600</v>
      </c>
      <c r="F6" s="41">
        <v>2</v>
      </c>
      <c r="G6" s="42">
        <v>3</v>
      </c>
    </row>
    <row r="7" spans="1:9">
      <c r="A7" s="43" t="s">
        <v>347</v>
      </c>
      <c r="B7" s="44">
        <v>24351</v>
      </c>
      <c r="C7" s="44">
        <v>23000</v>
      </c>
      <c r="D7" s="44">
        <v>3000</v>
      </c>
      <c r="E7" s="44">
        <v>80000</v>
      </c>
      <c r="F7" s="45">
        <v>2.4809885025024414</v>
      </c>
      <c r="G7" s="46">
        <v>565</v>
      </c>
    </row>
    <row r="8" spans="1:9">
      <c r="A8" s="39" t="s">
        <v>665</v>
      </c>
      <c r="B8" s="40">
        <v>15034.254143646409</v>
      </c>
      <c r="C8" s="40">
        <v>12750</v>
      </c>
      <c r="D8" s="40">
        <v>2000</v>
      </c>
      <c r="E8" s="40">
        <v>50000</v>
      </c>
      <c r="F8" s="41">
        <v>3.0357143878936768</v>
      </c>
      <c r="G8" s="42">
        <v>181</v>
      </c>
    </row>
    <row r="9" spans="1:9">
      <c r="A9" s="43" t="s">
        <v>546</v>
      </c>
      <c r="B9" s="44">
        <v>10749.264705882353</v>
      </c>
      <c r="C9" s="44">
        <v>9750</v>
      </c>
      <c r="D9" s="44">
        <v>3000</v>
      </c>
      <c r="E9" s="44">
        <v>30000</v>
      </c>
      <c r="F9" s="45">
        <v>2.7037036418914795</v>
      </c>
      <c r="G9" s="46">
        <v>68</v>
      </c>
    </row>
    <row r="10" spans="1:9">
      <c r="A10" s="39" t="s">
        <v>733</v>
      </c>
      <c r="B10" s="40">
        <v>11900</v>
      </c>
      <c r="C10" s="40">
        <v>9000</v>
      </c>
      <c r="D10" s="40">
        <v>1800</v>
      </c>
      <c r="E10" s="40">
        <v>35000</v>
      </c>
      <c r="F10" s="41">
        <v>4</v>
      </c>
      <c r="G10" s="42">
        <v>5</v>
      </c>
    </row>
    <row r="11" spans="1:9">
      <c r="A11" s="43" t="s">
        <v>547</v>
      </c>
      <c r="B11" s="44">
        <v>25197.321470937128</v>
      </c>
      <c r="C11" s="44">
        <v>21900</v>
      </c>
      <c r="D11" s="44">
        <v>2000</v>
      </c>
      <c r="E11" s="44">
        <v>100000</v>
      </c>
      <c r="F11" s="45">
        <v>2.822864294052124</v>
      </c>
      <c r="G11" s="46">
        <v>843</v>
      </c>
      <c r="H11" s="47"/>
    </row>
    <row r="12" spans="1:9">
      <c r="A12" s="48" t="s">
        <v>666</v>
      </c>
      <c r="B12" s="49">
        <v>23139.22342342342</v>
      </c>
      <c r="C12" s="50">
        <v>21000</v>
      </c>
      <c r="D12" s="50">
        <v>1800</v>
      </c>
      <c r="E12" s="50">
        <v>100000</v>
      </c>
      <c r="F12" s="51">
        <v>3</v>
      </c>
      <c r="G12" s="52">
        <v>1665</v>
      </c>
    </row>
  </sheetData>
  <mergeCells count="5">
    <mergeCell ref="A4:A5"/>
    <mergeCell ref="B4:E4"/>
    <mergeCell ref="F4:F5"/>
    <mergeCell ref="G4:G5"/>
    <mergeCell ref="H1:I1"/>
  </mergeCells>
  <hyperlinks>
    <hyperlink ref="H1:I1" location="Index!A1" display="Regresar al Índice" xr:uid="{CBE5196A-D161-47ED-BF23-282CB938CFE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dimension ref="A1:K74"/>
  <sheetViews>
    <sheetView workbookViewId="0">
      <selection activeCell="B125" sqref="B125"/>
    </sheetView>
  </sheetViews>
  <sheetFormatPr baseColWidth="10" defaultColWidth="9.109375" defaultRowHeight="13.2"/>
  <cols>
    <col min="1" max="2" width="9.109375" style="116"/>
    <col min="3" max="3" width="11.33203125" style="116" bestFit="1" customWidth="1"/>
    <col min="4" max="4" width="5.5546875" style="116" bestFit="1" customWidth="1"/>
    <col min="5" max="5" width="5" style="116" bestFit="1" customWidth="1"/>
    <col min="6" max="6" width="8.109375" style="116" bestFit="1" customWidth="1"/>
    <col min="7" max="7" width="9.6640625" style="116" bestFit="1" customWidth="1"/>
    <col min="8" max="16384" width="9.109375" style="116"/>
  </cols>
  <sheetData>
    <row r="1" spans="1:9" ht="14.4">
      <c r="A1" s="116" t="s">
        <v>1127</v>
      </c>
      <c r="H1" s="274" t="s">
        <v>126</v>
      </c>
      <c r="I1" s="274"/>
    </row>
    <row r="2" spans="1:9">
      <c r="A2" s="116" t="s">
        <v>991</v>
      </c>
    </row>
    <row r="6" spans="1:9">
      <c r="C6" s="116" t="s">
        <v>668</v>
      </c>
      <c r="D6" s="116" t="s">
        <v>787</v>
      </c>
      <c r="E6" s="116" t="s">
        <v>992</v>
      </c>
      <c r="F6" s="116" t="s">
        <v>95</v>
      </c>
      <c r="G6" s="116" t="s">
        <v>117</v>
      </c>
    </row>
    <row r="7" spans="1:9">
      <c r="C7" s="117">
        <v>37622</v>
      </c>
      <c r="D7" s="118">
        <v>2003</v>
      </c>
      <c r="E7" s="116" t="s">
        <v>645</v>
      </c>
      <c r="F7" s="119">
        <v>281.25029999999998</v>
      </c>
      <c r="G7" s="119">
        <v>3170.1266999999998</v>
      </c>
    </row>
    <row r="8" spans="1:9">
      <c r="C8" s="117">
        <v>37712</v>
      </c>
      <c r="D8" s="118"/>
      <c r="E8" s="116" t="s">
        <v>646</v>
      </c>
      <c r="F8" s="119">
        <v>363.35930000000002</v>
      </c>
      <c r="G8" s="119">
        <v>3904.6473000000001</v>
      </c>
    </row>
    <row r="9" spans="1:9">
      <c r="C9" s="117">
        <v>37803</v>
      </c>
      <c r="D9" s="118"/>
      <c r="E9" s="116" t="s">
        <v>644</v>
      </c>
      <c r="F9" s="119">
        <v>372.2595</v>
      </c>
      <c r="G9" s="119">
        <v>4128.1166999999996</v>
      </c>
    </row>
    <row r="10" spans="1:9">
      <c r="C10" s="117">
        <v>37895</v>
      </c>
      <c r="D10" s="118"/>
      <c r="E10" s="116" t="s">
        <v>671</v>
      </c>
      <c r="F10" s="119">
        <v>318.19600000000003</v>
      </c>
      <c r="G10" s="119">
        <v>3935.7957000000001</v>
      </c>
    </row>
    <row r="11" spans="1:9">
      <c r="C11" s="117">
        <v>37987</v>
      </c>
      <c r="D11" s="118">
        <v>2004</v>
      </c>
      <c r="E11" s="116" t="s">
        <v>645</v>
      </c>
      <c r="F11" s="119">
        <v>314.24560000000002</v>
      </c>
      <c r="G11" s="119">
        <v>3733.8611999999998</v>
      </c>
    </row>
    <row r="12" spans="1:9">
      <c r="C12" s="117">
        <v>38078</v>
      </c>
      <c r="D12" s="118"/>
      <c r="E12" s="116" t="s">
        <v>646</v>
      </c>
      <c r="F12" s="119">
        <v>390.99720000000002</v>
      </c>
      <c r="G12" s="119">
        <v>4968.6377000000002</v>
      </c>
    </row>
    <row r="13" spans="1:9">
      <c r="C13" s="117">
        <v>38169</v>
      </c>
      <c r="D13" s="118"/>
      <c r="E13" s="116" t="s">
        <v>644</v>
      </c>
      <c r="F13" s="119">
        <v>383.63510000000002</v>
      </c>
      <c r="G13" s="119">
        <v>5028.0245999999997</v>
      </c>
    </row>
    <row r="14" spans="1:9">
      <c r="C14" s="117">
        <v>38261</v>
      </c>
      <c r="D14" s="118"/>
      <c r="E14" s="116" t="s">
        <v>671</v>
      </c>
      <c r="F14" s="119">
        <v>373.35120000000001</v>
      </c>
      <c r="G14" s="119">
        <v>4601.2245000000003</v>
      </c>
    </row>
    <row r="15" spans="1:9">
      <c r="C15" s="117">
        <v>38353</v>
      </c>
      <c r="D15" s="118">
        <v>2005</v>
      </c>
      <c r="E15" s="116" t="s">
        <v>645</v>
      </c>
      <c r="F15" s="119">
        <v>374.55380000000002</v>
      </c>
      <c r="G15" s="119">
        <v>4487.5228999999999</v>
      </c>
    </row>
    <row r="16" spans="1:9">
      <c r="C16" s="117">
        <v>38443</v>
      </c>
      <c r="D16" s="118"/>
      <c r="E16" s="116" t="s">
        <v>646</v>
      </c>
      <c r="F16" s="119">
        <v>438.80119999999999</v>
      </c>
      <c r="G16" s="119">
        <v>5733.8606</v>
      </c>
    </row>
    <row r="17" spans="3:7">
      <c r="C17" s="117">
        <v>38534</v>
      </c>
      <c r="D17" s="118"/>
      <c r="E17" s="116" t="s">
        <v>644</v>
      </c>
      <c r="F17" s="119">
        <v>440.71850000000001</v>
      </c>
      <c r="G17" s="119">
        <v>5785.5140000000001</v>
      </c>
    </row>
    <row r="18" spans="3:7">
      <c r="C18" s="117">
        <v>38626</v>
      </c>
      <c r="D18" s="118"/>
      <c r="E18" s="116" t="s">
        <v>671</v>
      </c>
      <c r="F18" s="119">
        <v>441.66649999999998</v>
      </c>
      <c r="G18" s="119">
        <v>5681.3734000000004</v>
      </c>
    </row>
    <row r="19" spans="3:7">
      <c r="C19" s="117">
        <v>38718</v>
      </c>
      <c r="D19" s="118">
        <v>2006</v>
      </c>
      <c r="E19" s="116" t="s">
        <v>645</v>
      </c>
      <c r="F19" s="119">
        <v>451.93959999999998</v>
      </c>
      <c r="G19" s="119">
        <v>5734.3316999999997</v>
      </c>
    </row>
    <row r="20" spans="3:7">
      <c r="C20" s="117">
        <v>38808</v>
      </c>
      <c r="D20" s="118"/>
      <c r="E20" s="116" t="s">
        <v>646</v>
      </c>
      <c r="F20" s="119">
        <v>520.15599999999995</v>
      </c>
      <c r="G20" s="119">
        <v>6947.5631000000003</v>
      </c>
    </row>
    <row r="21" spans="3:7">
      <c r="C21" s="117">
        <v>38899</v>
      </c>
      <c r="D21" s="118"/>
      <c r="E21" s="116" t="s">
        <v>644</v>
      </c>
      <c r="F21" s="119">
        <v>502.42309999999998</v>
      </c>
      <c r="G21" s="119">
        <v>6666.8888999999999</v>
      </c>
    </row>
    <row r="22" spans="3:7">
      <c r="C22" s="117">
        <v>38991</v>
      </c>
      <c r="D22" s="118"/>
      <c r="E22" s="116" t="s">
        <v>671</v>
      </c>
      <c r="F22" s="119">
        <v>500.9563</v>
      </c>
      <c r="G22" s="119">
        <v>6218.0514000000003</v>
      </c>
    </row>
    <row r="23" spans="3:7">
      <c r="C23" s="117">
        <v>39083</v>
      </c>
      <c r="D23" s="118">
        <v>2007</v>
      </c>
      <c r="E23" s="116" t="s">
        <v>645</v>
      </c>
      <c r="F23" s="119">
        <v>483.60079999999999</v>
      </c>
      <c r="G23" s="119">
        <v>5916.2313000000004</v>
      </c>
    </row>
    <row r="24" spans="3:7">
      <c r="C24" s="117">
        <v>39173</v>
      </c>
      <c r="D24" s="118"/>
      <c r="E24" s="116" t="s">
        <v>646</v>
      </c>
      <c r="F24" s="119">
        <v>520.48469999999998</v>
      </c>
      <c r="G24" s="119">
        <v>6878.9088000000002</v>
      </c>
    </row>
    <row r="25" spans="3:7">
      <c r="C25" s="117">
        <v>39264</v>
      </c>
      <c r="D25" s="118"/>
      <c r="E25" s="116" t="s">
        <v>644</v>
      </c>
      <c r="F25" s="119">
        <v>511.0421</v>
      </c>
      <c r="G25" s="119">
        <v>6967.7476999999999</v>
      </c>
    </row>
    <row r="26" spans="3:7">
      <c r="C26" s="117">
        <v>39356</v>
      </c>
      <c r="D26" s="118"/>
      <c r="E26" s="116" t="s">
        <v>671</v>
      </c>
      <c r="F26" s="119">
        <v>481.53309999999999</v>
      </c>
      <c r="G26" s="119">
        <v>6295.9301999999998</v>
      </c>
    </row>
    <row r="27" spans="3:7">
      <c r="C27" s="117">
        <v>39448</v>
      </c>
      <c r="D27" s="118">
        <v>2008</v>
      </c>
      <c r="E27" s="116" t="s">
        <v>645</v>
      </c>
      <c r="F27" s="119">
        <v>453.31529999999998</v>
      </c>
      <c r="G27" s="119">
        <v>5757.7575999999999</v>
      </c>
    </row>
    <row r="28" spans="3:7">
      <c r="C28" s="117">
        <v>39539</v>
      </c>
      <c r="D28" s="118"/>
      <c r="E28" s="116" t="s">
        <v>646</v>
      </c>
      <c r="F28" s="119">
        <v>507.89150000000001</v>
      </c>
      <c r="G28" s="119">
        <v>6820.8968000000004</v>
      </c>
    </row>
    <row r="29" spans="3:7">
      <c r="C29" s="117">
        <v>39630</v>
      </c>
      <c r="D29" s="118"/>
      <c r="E29" s="116" t="s">
        <v>644</v>
      </c>
      <c r="F29" s="119">
        <v>473.53640000000001</v>
      </c>
      <c r="G29" s="119">
        <v>6394.5241999999998</v>
      </c>
    </row>
    <row r="30" spans="3:7">
      <c r="C30" s="117">
        <v>39722</v>
      </c>
      <c r="D30" s="118"/>
      <c r="E30" s="116" t="s">
        <v>671</v>
      </c>
      <c r="F30" s="119">
        <v>480.05059999999997</v>
      </c>
      <c r="G30" s="119">
        <v>6171.8065999999999</v>
      </c>
    </row>
    <row r="31" spans="3:7">
      <c r="C31" s="117">
        <v>39814</v>
      </c>
      <c r="D31" s="118">
        <v>2009</v>
      </c>
      <c r="E31" s="116" t="s">
        <v>645</v>
      </c>
      <c r="F31" s="119">
        <v>455.3365</v>
      </c>
      <c r="G31" s="119">
        <v>5498.8725999999997</v>
      </c>
    </row>
    <row r="32" spans="3:7">
      <c r="C32" s="117">
        <v>39904</v>
      </c>
      <c r="D32" s="118"/>
      <c r="E32" s="116" t="s">
        <v>646</v>
      </c>
      <c r="F32" s="119">
        <v>448.97969999999998</v>
      </c>
      <c r="G32" s="119">
        <v>5634.3179</v>
      </c>
    </row>
    <row r="33" spans="3:7">
      <c r="C33" s="117">
        <v>39995</v>
      </c>
      <c r="D33" s="118"/>
      <c r="E33" s="116" t="s">
        <v>644</v>
      </c>
      <c r="F33" s="119">
        <v>409.86810000000003</v>
      </c>
      <c r="G33" s="119">
        <v>5396.8438999999998</v>
      </c>
    </row>
    <row r="34" spans="3:7">
      <c r="C34" s="117">
        <v>40087</v>
      </c>
      <c r="D34" s="118"/>
      <c r="E34" s="116" t="s">
        <v>671</v>
      </c>
      <c r="F34" s="119">
        <v>380.90750000000003</v>
      </c>
      <c r="G34" s="119">
        <v>4776.2983000000004</v>
      </c>
    </row>
    <row r="35" spans="3:7">
      <c r="C35" s="117">
        <v>40179</v>
      </c>
      <c r="D35" s="118">
        <v>2010</v>
      </c>
      <c r="E35" s="116" t="s">
        <v>645</v>
      </c>
      <c r="F35" s="119">
        <v>413.49209999999999</v>
      </c>
      <c r="G35" s="119">
        <v>4832.1288999999997</v>
      </c>
    </row>
    <row r="36" spans="3:7">
      <c r="C36" s="117">
        <v>40269</v>
      </c>
      <c r="D36" s="118"/>
      <c r="E36" s="116" t="s">
        <v>646</v>
      </c>
      <c r="F36" s="119">
        <v>470.30650000000003</v>
      </c>
      <c r="G36" s="119">
        <v>5835.8635999999997</v>
      </c>
    </row>
    <row r="37" spans="3:7">
      <c r="C37" s="117">
        <v>40360</v>
      </c>
      <c r="D37" s="118"/>
      <c r="E37" s="116" t="s">
        <v>644</v>
      </c>
      <c r="F37" s="119">
        <v>444.37740000000002</v>
      </c>
      <c r="G37" s="119">
        <v>5551.1360999999997</v>
      </c>
    </row>
    <row r="38" spans="3:7">
      <c r="C38" s="117">
        <v>40452</v>
      </c>
      <c r="D38" s="118"/>
      <c r="E38" s="116" t="s">
        <v>671</v>
      </c>
      <c r="F38" s="119">
        <v>427.39339999999999</v>
      </c>
      <c r="G38" s="119">
        <v>5084.7532000000001</v>
      </c>
    </row>
    <row r="39" spans="3:7">
      <c r="C39" s="117">
        <v>40544</v>
      </c>
      <c r="D39" s="118">
        <v>2011</v>
      </c>
      <c r="E39" s="116" t="s">
        <v>645</v>
      </c>
      <c r="F39" s="119">
        <v>438.07350000000002</v>
      </c>
      <c r="G39" s="119">
        <v>5110.1385</v>
      </c>
    </row>
    <row r="40" spans="3:7">
      <c r="C40" s="117">
        <v>40634</v>
      </c>
      <c r="D40" s="118"/>
      <c r="E40" s="116" t="s">
        <v>646</v>
      </c>
      <c r="F40" s="119">
        <v>486.71379999999999</v>
      </c>
      <c r="G40" s="119">
        <v>6071.7138000000004</v>
      </c>
    </row>
    <row r="41" spans="3:7">
      <c r="C41" s="117">
        <v>40725</v>
      </c>
      <c r="D41" s="118"/>
      <c r="E41" s="116" t="s">
        <v>644</v>
      </c>
      <c r="F41" s="119">
        <v>504.24520000000001</v>
      </c>
      <c r="G41" s="119">
        <v>6136.5735999999997</v>
      </c>
    </row>
    <row r="42" spans="3:7">
      <c r="C42" s="117">
        <v>40817</v>
      </c>
      <c r="D42" s="118"/>
      <c r="E42" s="116" t="s">
        <v>671</v>
      </c>
      <c r="F42" s="119">
        <v>466.75389999999999</v>
      </c>
      <c r="G42" s="119">
        <v>5484.5456000000004</v>
      </c>
    </row>
    <row r="43" spans="3:7">
      <c r="C43" s="117">
        <v>40909</v>
      </c>
      <c r="D43" s="118">
        <v>2012</v>
      </c>
      <c r="E43" s="116" t="s">
        <v>645</v>
      </c>
      <c r="F43" s="119">
        <v>463.43389999999999</v>
      </c>
      <c r="G43" s="119">
        <v>5386.2264999999998</v>
      </c>
    </row>
    <row r="44" spans="3:7">
      <c r="C44" s="117">
        <v>41000</v>
      </c>
      <c r="D44" s="118"/>
      <c r="E44" s="116" t="s">
        <v>646</v>
      </c>
      <c r="F44" s="119">
        <v>542.90390000000002</v>
      </c>
      <c r="G44" s="119">
        <v>6470.1481999999996</v>
      </c>
    </row>
    <row r="45" spans="3:7">
      <c r="C45" s="117">
        <v>41091</v>
      </c>
      <c r="D45" s="118"/>
      <c r="E45" s="116" t="s">
        <v>644</v>
      </c>
      <c r="F45" s="119">
        <v>436.4033</v>
      </c>
      <c r="G45" s="119">
        <v>5413.9413999999997</v>
      </c>
    </row>
    <row r="46" spans="3:7">
      <c r="C46" s="117">
        <v>41183</v>
      </c>
      <c r="D46" s="118"/>
      <c r="E46" s="116" t="s">
        <v>671</v>
      </c>
      <c r="F46" s="119">
        <v>440.76440000000002</v>
      </c>
      <c r="G46" s="119">
        <v>5168.0060000000003</v>
      </c>
    </row>
    <row r="47" spans="3:7">
      <c r="C47" s="117">
        <v>41275</v>
      </c>
      <c r="D47" s="118">
        <v>2013</v>
      </c>
      <c r="E47" s="116" t="s">
        <v>645</v>
      </c>
      <c r="F47" s="119">
        <v>402.7842</v>
      </c>
      <c r="G47" s="119">
        <v>5040.3283000000001</v>
      </c>
    </row>
    <row r="48" spans="3:7">
      <c r="C48" s="117">
        <v>41365</v>
      </c>
      <c r="D48" s="118"/>
      <c r="E48" s="116" t="s">
        <v>646</v>
      </c>
      <c r="F48" s="119">
        <v>479.92959999999999</v>
      </c>
      <c r="G48" s="119">
        <v>6097.0291999999999</v>
      </c>
    </row>
    <row r="49" spans="3:10">
      <c r="C49" s="117">
        <v>41456</v>
      </c>
      <c r="D49" s="118"/>
      <c r="E49" s="116" t="s">
        <v>644</v>
      </c>
      <c r="F49" s="119">
        <v>438.79599999999999</v>
      </c>
      <c r="G49" s="119">
        <v>5672.2350999999999</v>
      </c>
    </row>
    <row r="50" spans="3:10">
      <c r="C50" s="117">
        <v>41548</v>
      </c>
      <c r="D50" s="118"/>
      <c r="E50" s="116" t="s">
        <v>671</v>
      </c>
      <c r="F50" s="119">
        <v>433.50580000000002</v>
      </c>
      <c r="G50" s="119">
        <v>5493.1585999999998</v>
      </c>
    </row>
    <row r="51" spans="3:10">
      <c r="C51" s="117">
        <v>41640</v>
      </c>
      <c r="D51" s="118">
        <v>2014</v>
      </c>
      <c r="E51" s="116" t="s">
        <v>645</v>
      </c>
      <c r="F51" s="119">
        <v>459.30739999999997</v>
      </c>
      <c r="G51" s="119">
        <v>5459.7269999999999</v>
      </c>
    </row>
    <row r="52" spans="3:10">
      <c r="C52" s="117">
        <v>41730</v>
      </c>
      <c r="D52" s="118"/>
      <c r="E52" s="116" t="s">
        <v>646</v>
      </c>
      <c r="F52" s="119">
        <v>489.02929999999998</v>
      </c>
      <c r="G52" s="119">
        <v>6166.7767999999996</v>
      </c>
    </row>
    <row r="53" spans="3:10">
      <c r="C53" s="117">
        <v>41821</v>
      </c>
      <c r="D53" s="118"/>
      <c r="E53" s="116" t="s">
        <v>644</v>
      </c>
      <c r="F53" s="119">
        <v>464.12490000000003</v>
      </c>
      <c r="G53" s="119">
        <v>5967.5832</v>
      </c>
    </row>
    <row r="54" spans="3:10">
      <c r="C54" s="117">
        <v>41913</v>
      </c>
      <c r="D54" s="118"/>
      <c r="E54" s="116" t="s">
        <v>671</v>
      </c>
      <c r="F54" s="119">
        <v>547.39120000000003</v>
      </c>
      <c r="G54" s="119">
        <v>6053.1968999999999</v>
      </c>
    </row>
    <row r="55" spans="3:10">
      <c r="C55" s="117">
        <v>42005</v>
      </c>
      <c r="D55" s="118">
        <v>2015</v>
      </c>
      <c r="E55" s="116" t="s">
        <v>645</v>
      </c>
      <c r="F55" s="119">
        <v>539.39319999999998</v>
      </c>
      <c r="G55" s="119">
        <v>5723.6171000000004</v>
      </c>
    </row>
    <row r="56" spans="3:10">
      <c r="C56" s="117">
        <v>42095</v>
      </c>
      <c r="D56" s="118"/>
      <c r="E56" s="116" t="s">
        <v>646</v>
      </c>
      <c r="F56" s="119">
        <v>549.94979999999998</v>
      </c>
      <c r="G56" s="119">
        <v>6353.2556000000004</v>
      </c>
    </row>
    <row r="57" spans="3:10">
      <c r="C57" s="117">
        <v>42186</v>
      </c>
      <c r="D57" s="118"/>
      <c r="E57" s="116" t="s">
        <v>644</v>
      </c>
      <c r="F57" s="119">
        <v>577.65</v>
      </c>
      <c r="G57" s="119">
        <v>6543.1661999999997</v>
      </c>
    </row>
    <row r="58" spans="3:10">
      <c r="C58" s="117">
        <v>42278</v>
      </c>
      <c r="D58" s="118"/>
      <c r="E58" s="116" t="s">
        <v>671</v>
      </c>
      <c r="F58" s="119">
        <v>551.58860000000004</v>
      </c>
      <c r="G58" s="119">
        <v>6164.7336999999998</v>
      </c>
    </row>
    <row r="59" spans="3:10" ht="14.4">
      <c r="C59" s="117">
        <v>42370</v>
      </c>
      <c r="D59" s="118">
        <v>2016</v>
      </c>
      <c r="E59" s="116" t="s">
        <v>645</v>
      </c>
      <c r="F59" s="119">
        <v>587.31209999999999</v>
      </c>
      <c r="G59" s="119">
        <v>6205.8492999999999</v>
      </c>
      <c r="J59" s="120"/>
    </row>
    <row r="60" spans="3:10">
      <c r="C60" s="117">
        <v>42461</v>
      </c>
      <c r="D60" s="118"/>
      <c r="E60" s="116" t="s">
        <v>646</v>
      </c>
      <c r="F60" s="119">
        <v>651.80370000000005</v>
      </c>
      <c r="G60" s="119">
        <v>6961.8252000000002</v>
      </c>
    </row>
    <row r="61" spans="3:10">
      <c r="C61" s="117">
        <v>42552</v>
      </c>
      <c r="D61" s="118"/>
      <c r="E61" s="116" t="s">
        <v>644</v>
      </c>
      <c r="F61" s="119">
        <v>636.18830000000003</v>
      </c>
      <c r="G61" s="119">
        <v>6891.9841999999999</v>
      </c>
      <c r="J61" s="121"/>
    </row>
    <row r="62" spans="3:10">
      <c r="C62" s="117">
        <v>42644</v>
      </c>
      <c r="D62" s="118"/>
      <c r="E62" s="116" t="s">
        <v>671</v>
      </c>
      <c r="F62" s="119">
        <v>645.49800000000005</v>
      </c>
      <c r="G62" s="119">
        <v>6933.6228000000001</v>
      </c>
    </row>
    <row r="63" spans="3:10">
      <c r="C63" s="117">
        <v>42736</v>
      </c>
      <c r="D63" s="118">
        <v>2017</v>
      </c>
      <c r="E63" s="116" t="s">
        <v>645</v>
      </c>
      <c r="F63" s="119">
        <v>652.44740000000002</v>
      </c>
      <c r="G63" s="119">
        <v>6908.2604000000001</v>
      </c>
    </row>
    <row r="64" spans="3:10">
      <c r="C64" s="117">
        <v>42826</v>
      </c>
      <c r="D64" s="118"/>
      <c r="E64" s="116" t="s">
        <v>646</v>
      </c>
      <c r="F64" s="119">
        <v>720.10469999999998</v>
      </c>
      <c r="G64" s="119">
        <v>7651.6203999999998</v>
      </c>
    </row>
    <row r="65" spans="3:11">
      <c r="C65" s="117">
        <v>42917</v>
      </c>
      <c r="D65" s="118"/>
      <c r="E65" s="116" t="s">
        <v>644</v>
      </c>
      <c r="F65" s="119">
        <v>727.20370000000003</v>
      </c>
      <c r="G65" s="119">
        <v>7706.7997999999998</v>
      </c>
    </row>
    <row r="66" spans="3:11">
      <c r="C66" s="117">
        <v>43009</v>
      </c>
      <c r="D66" s="118"/>
      <c r="E66" s="116" t="s">
        <v>671</v>
      </c>
      <c r="F66" s="119">
        <v>781.68610000000001</v>
      </c>
      <c r="G66" s="119">
        <v>8023.8644999999997</v>
      </c>
    </row>
    <row r="67" spans="3:11">
      <c r="C67" s="117">
        <v>43101</v>
      </c>
      <c r="D67" s="118">
        <v>2018</v>
      </c>
      <c r="E67" s="116" t="s">
        <v>645</v>
      </c>
      <c r="F67" s="119">
        <v>710.56399999999996</v>
      </c>
      <c r="G67" s="119">
        <v>7186.9233999999997</v>
      </c>
      <c r="H67" s="122"/>
    </row>
    <row r="68" spans="3:11">
      <c r="C68" s="117">
        <v>43191</v>
      </c>
      <c r="D68" s="118"/>
      <c r="E68" s="116" t="s">
        <v>646</v>
      </c>
      <c r="F68" s="119">
        <v>906.6662</v>
      </c>
      <c r="G68" s="119">
        <v>9057.5627999999997</v>
      </c>
    </row>
    <row r="69" spans="3:11">
      <c r="C69" s="117">
        <v>43282</v>
      </c>
      <c r="D69" s="118"/>
      <c r="E69" s="116" t="s">
        <v>644</v>
      </c>
      <c r="F69" s="119">
        <v>800.33910000000003</v>
      </c>
      <c r="G69" s="119">
        <v>8459.4652000000006</v>
      </c>
    </row>
    <row r="70" spans="3:11">
      <c r="C70" s="117">
        <v>43374</v>
      </c>
      <c r="D70" s="118"/>
      <c r="E70" s="116" t="s">
        <v>671</v>
      </c>
      <c r="F70" s="119">
        <v>887.24109999999996</v>
      </c>
      <c r="G70" s="119">
        <v>8973.2757000000001</v>
      </c>
    </row>
    <row r="71" spans="3:11">
      <c r="C71" s="117">
        <v>43466</v>
      </c>
      <c r="D71" s="118">
        <v>2019</v>
      </c>
      <c r="E71" s="116" t="s">
        <v>645</v>
      </c>
      <c r="F71" s="119">
        <v>773.84860000000003</v>
      </c>
      <c r="G71" s="119">
        <v>7851.9566999999997</v>
      </c>
      <c r="H71" s="122"/>
    </row>
    <row r="72" spans="3:11">
      <c r="C72" s="117">
        <v>43556</v>
      </c>
      <c r="D72" s="118"/>
      <c r="E72" s="116" t="s">
        <v>646</v>
      </c>
      <c r="F72" s="119">
        <v>899.50900000000001</v>
      </c>
      <c r="G72" s="119">
        <v>9402.6044000000002</v>
      </c>
    </row>
    <row r="73" spans="3:11">
      <c r="C73" s="117">
        <v>43647</v>
      </c>
      <c r="D73" s="118"/>
      <c r="E73" s="116" t="s">
        <v>644</v>
      </c>
      <c r="F73" s="119">
        <v>932.73569999999995</v>
      </c>
      <c r="G73" s="119">
        <v>9687.0329000000002</v>
      </c>
    </row>
    <row r="74" spans="3:11">
      <c r="C74" s="117">
        <v>43739</v>
      </c>
      <c r="D74" s="118"/>
      <c r="E74" s="116" t="s">
        <v>671</v>
      </c>
      <c r="F74" s="119">
        <v>892.9742</v>
      </c>
      <c r="G74" s="119">
        <v>9107.0481999999993</v>
      </c>
      <c r="H74" s="123">
        <f>F74/G74</f>
        <v>9.805308815648961E-2</v>
      </c>
      <c r="J74" s="123">
        <f>(F74-F70)/F70</f>
        <v>6.4617159867819875E-3</v>
      </c>
      <c r="K74" s="123">
        <f>(G74-G70)/G70</f>
        <v>1.490787806731483E-2</v>
      </c>
    </row>
  </sheetData>
  <mergeCells count="1">
    <mergeCell ref="H1:I1"/>
  </mergeCells>
  <hyperlinks>
    <hyperlink ref="H1:I1" location="Index!A1" display="Regresar al Índice" xr:uid="{D0C1E044-E2B2-4F59-982D-9ECE4C0F027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dimension ref="A1:I40"/>
  <sheetViews>
    <sheetView zoomScale="85" zoomScaleNormal="85" workbookViewId="0">
      <selection activeCell="B125" sqref="B125"/>
    </sheetView>
  </sheetViews>
  <sheetFormatPr baseColWidth="10" defaultColWidth="9.109375" defaultRowHeight="13.2"/>
  <cols>
    <col min="1" max="2" width="9.109375" style="116"/>
    <col min="3" max="3" width="16.44140625" style="116" bestFit="1" customWidth="1"/>
    <col min="4" max="4" width="12.44140625" style="116" bestFit="1" customWidth="1"/>
    <col min="5" max="15" width="9.109375" style="116"/>
    <col min="16" max="16" width="16.44140625" style="116" bestFit="1" customWidth="1"/>
    <col min="17" max="17" width="9.88671875" style="116" bestFit="1" customWidth="1"/>
    <col min="18" max="16384" width="9.109375" style="116"/>
  </cols>
  <sheetData>
    <row r="1" spans="1:9" ht="14.4">
      <c r="A1" s="116" t="s">
        <v>1128</v>
      </c>
      <c r="H1" s="274" t="s">
        <v>126</v>
      </c>
      <c r="I1" s="274"/>
    </row>
    <row r="2" spans="1:9">
      <c r="A2" s="116" t="s">
        <v>993</v>
      </c>
    </row>
    <row r="7" spans="1:9">
      <c r="B7" s="116" t="s">
        <v>182</v>
      </c>
      <c r="C7" s="116" t="s">
        <v>994</v>
      </c>
    </row>
    <row r="8" spans="1:9">
      <c r="B8" s="116" t="s">
        <v>88</v>
      </c>
      <c r="C8" s="123">
        <v>2.3702740477424952E-3</v>
      </c>
    </row>
    <row r="9" spans="1:9">
      <c r="B9" s="116" t="s">
        <v>107</v>
      </c>
      <c r="C9" s="123">
        <v>2.5117688517339791E-3</v>
      </c>
    </row>
    <row r="10" spans="1:9">
      <c r="B10" s="116" t="s">
        <v>105</v>
      </c>
      <c r="C10" s="123">
        <v>5.0479912909651668E-3</v>
      </c>
    </row>
    <row r="11" spans="1:9">
      <c r="B11" s="116" t="s">
        <v>85</v>
      </c>
      <c r="C11" s="123">
        <v>5.3860042159434279E-3</v>
      </c>
    </row>
    <row r="12" spans="1:9">
      <c r="B12" s="116" t="s">
        <v>112</v>
      </c>
      <c r="C12" s="123">
        <v>6.2072362810158405E-3</v>
      </c>
    </row>
    <row r="13" spans="1:9">
      <c r="B13" s="116" t="s">
        <v>108</v>
      </c>
      <c r="C13" s="123">
        <v>6.6812317958303991E-3</v>
      </c>
    </row>
    <row r="14" spans="1:9">
      <c r="B14" s="116" t="s">
        <v>111</v>
      </c>
      <c r="C14" s="123">
        <v>8.7010520049734669E-3</v>
      </c>
    </row>
    <row r="15" spans="1:9">
      <c r="B15" s="116" t="s">
        <v>91</v>
      </c>
      <c r="C15" s="123">
        <v>1.3868313555208813E-2</v>
      </c>
    </row>
    <row r="16" spans="1:9">
      <c r="B16" s="116" t="s">
        <v>94</v>
      </c>
      <c r="C16" s="123">
        <v>1.6116396529009258E-2</v>
      </c>
    </row>
    <row r="17" spans="2:3">
      <c r="B17" s="116" t="s">
        <v>102</v>
      </c>
      <c r="C17" s="123">
        <v>1.6222138804536032E-2</v>
      </c>
    </row>
    <row r="18" spans="2:3">
      <c r="B18" s="116" t="s">
        <v>119</v>
      </c>
      <c r="C18" s="123">
        <v>1.7805154473652617E-2</v>
      </c>
    </row>
    <row r="19" spans="2:3">
      <c r="B19" s="116" t="s">
        <v>99</v>
      </c>
      <c r="C19" s="123">
        <v>1.9143469560202832E-2</v>
      </c>
    </row>
    <row r="20" spans="2:3">
      <c r="B20" s="116" t="s">
        <v>118</v>
      </c>
      <c r="C20" s="123">
        <v>1.9460905016402574E-2</v>
      </c>
    </row>
    <row r="21" spans="2:3">
      <c r="B21" s="116" t="s">
        <v>103</v>
      </c>
      <c r="C21" s="123">
        <v>2.3586094559156941E-2</v>
      </c>
    </row>
    <row r="22" spans="2:3">
      <c r="B22" s="116" t="s">
        <v>104</v>
      </c>
      <c r="C22" s="123">
        <v>2.4588801451605365E-2</v>
      </c>
    </row>
    <row r="23" spans="2:3">
      <c r="B23" s="116" t="s">
        <v>113</v>
      </c>
      <c r="C23" s="123">
        <v>2.5638087651715737E-2</v>
      </c>
    </row>
    <row r="24" spans="2:3">
      <c r="B24" s="116" t="s">
        <v>87</v>
      </c>
      <c r="C24" s="123">
        <v>2.5639361390444822E-2</v>
      </c>
    </row>
    <row r="25" spans="2:3">
      <c r="B25" s="116" t="s">
        <v>109</v>
      </c>
      <c r="C25" s="123">
        <v>2.5750813529239917E-2</v>
      </c>
    </row>
    <row r="26" spans="2:3">
      <c r="B26" s="116" t="s">
        <v>96</v>
      </c>
      <c r="C26" s="123">
        <v>2.598148102477376E-2</v>
      </c>
    </row>
    <row r="27" spans="2:3">
      <c r="B27" s="116" t="s">
        <v>114</v>
      </c>
      <c r="C27" s="123">
        <v>2.6489241596415403E-2</v>
      </c>
    </row>
    <row r="28" spans="2:3">
      <c r="B28" s="116" t="s">
        <v>110</v>
      </c>
      <c r="C28" s="123">
        <v>3.0170478289551605E-2</v>
      </c>
    </row>
    <row r="29" spans="2:3">
      <c r="B29" s="116" t="s">
        <v>86</v>
      </c>
      <c r="C29" s="123">
        <v>3.0644913024617571E-2</v>
      </c>
    </row>
    <row r="30" spans="2:3">
      <c r="B30" s="116" t="s">
        <v>93</v>
      </c>
      <c r="C30" s="123">
        <v>3.7226321037808943E-2</v>
      </c>
    </row>
    <row r="31" spans="2:3">
      <c r="B31" s="116" t="s">
        <v>120</v>
      </c>
      <c r="C31" s="123">
        <v>4.0581480616298925E-2</v>
      </c>
    </row>
    <row r="32" spans="2:3">
      <c r="B32" s="116" t="s">
        <v>97</v>
      </c>
      <c r="C32" s="123">
        <v>4.7668497021900035E-2</v>
      </c>
    </row>
    <row r="33" spans="2:3">
      <c r="B33" s="116" t="s">
        <v>100</v>
      </c>
      <c r="C33" s="123">
        <v>4.8350704896895136E-2</v>
      </c>
    </row>
    <row r="34" spans="2:3">
      <c r="B34" s="116" t="s">
        <v>101</v>
      </c>
      <c r="C34" s="123">
        <v>4.836528700924192E-2</v>
      </c>
    </row>
    <row r="35" spans="2:3">
      <c r="B35" s="116" t="s">
        <v>90</v>
      </c>
      <c r="C35" s="123">
        <v>4.8782831741244113E-2</v>
      </c>
    </row>
    <row r="36" spans="2:3">
      <c r="B36" s="116" t="s">
        <v>89</v>
      </c>
      <c r="C36" s="123">
        <v>5.6401798773833223E-2</v>
      </c>
    </row>
    <row r="37" spans="2:3">
      <c r="B37" s="116" t="s">
        <v>92</v>
      </c>
      <c r="C37" s="123">
        <v>9.2969948264905414E-2</v>
      </c>
    </row>
    <row r="38" spans="2:3">
      <c r="B38" s="116" t="s">
        <v>95</v>
      </c>
      <c r="C38" s="123">
        <v>9.805308815648961E-2</v>
      </c>
    </row>
    <row r="39" spans="2:3">
      <c r="B39" s="116" t="s">
        <v>116</v>
      </c>
      <c r="C39" s="123">
        <v>0.10358881157563216</v>
      </c>
    </row>
    <row r="40" spans="2:3">
      <c r="B40" s="116" t="s">
        <v>117</v>
      </c>
      <c r="C40" s="123">
        <v>1</v>
      </c>
    </row>
  </sheetData>
  <mergeCells count="1">
    <mergeCell ref="H1:I1"/>
  </mergeCells>
  <hyperlinks>
    <hyperlink ref="H1:I1" location="Index!A1" display="Regresar al Índice" xr:uid="{D25ABDCE-ACB5-4023-9ACF-5CD4A0B7014F}"/>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1"/>
  <dimension ref="A1:I40"/>
  <sheetViews>
    <sheetView workbookViewId="0">
      <selection activeCell="B125" sqref="B125"/>
    </sheetView>
  </sheetViews>
  <sheetFormatPr baseColWidth="10" defaultColWidth="9.109375" defaultRowHeight="13.2"/>
  <cols>
    <col min="1" max="1" width="9.109375" style="116"/>
    <col min="2" max="2" width="16.44140625" style="116" bestFit="1" customWidth="1"/>
    <col min="3" max="3" width="9.88671875" style="116" bestFit="1" customWidth="1"/>
    <col min="4" max="16384" width="9.109375" style="116"/>
  </cols>
  <sheetData>
    <row r="1" spans="1:9" ht="14.4">
      <c r="A1" s="116" t="s">
        <v>1129</v>
      </c>
      <c r="H1" s="274" t="s">
        <v>126</v>
      </c>
      <c r="I1" s="274"/>
    </row>
    <row r="2" spans="1:9">
      <c r="A2" s="116" t="s">
        <v>995</v>
      </c>
    </row>
    <row r="7" spans="1:9">
      <c r="B7" s="116" t="s">
        <v>182</v>
      </c>
      <c r="C7" s="116" t="s">
        <v>996</v>
      </c>
    </row>
    <row r="8" spans="1:9">
      <c r="B8" s="116" t="s">
        <v>85</v>
      </c>
      <c r="C8" s="123">
        <v>-0.14982190728187561</v>
      </c>
    </row>
    <row r="9" spans="1:9">
      <c r="B9" s="116" t="s">
        <v>108</v>
      </c>
      <c r="C9" s="123">
        <v>-8.0176867544651031E-2</v>
      </c>
    </row>
    <row r="10" spans="1:9">
      <c r="B10" s="116" t="s">
        <v>90</v>
      </c>
      <c r="C10" s="123">
        <v>-4.5616950839757919E-2</v>
      </c>
    </row>
    <row r="11" spans="1:9">
      <c r="B11" s="116" t="s">
        <v>111</v>
      </c>
      <c r="C11" s="123">
        <v>-2.8541481122374535E-2</v>
      </c>
    </row>
    <row r="12" spans="1:9">
      <c r="B12" s="116" t="s">
        <v>113</v>
      </c>
      <c r="C12" s="123">
        <v>-2.6544470340013504E-2</v>
      </c>
    </row>
    <row r="13" spans="1:9">
      <c r="B13" s="116" t="s">
        <v>99</v>
      </c>
      <c r="C13" s="123">
        <v>-2.6103632524609566E-2</v>
      </c>
    </row>
    <row r="14" spans="1:9">
      <c r="B14" s="116" t="s">
        <v>86</v>
      </c>
      <c r="C14" s="123">
        <v>-2.4108737707138062E-2</v>
      </c>
    </row>
    <row r="15" spans="1:9">
      <c r="B15" s="116" t="s">
        <v>102</v>
      </c>
      <c r="C15" s="123">
        <v>-2.2178655490279198E-2</v>
      </c>
    </row>
    <row r="16" spans="1:9">
      <c r="B16" s="116" t="s">
        <v>96</v>
      </c>
      <c r="C16" s="123">
        <v>1.6527493426110595E-4</v>
      </c>
    </row>
    <row r="17" spans="2:3">
      <c r="B17" s="116" t="s">
        <v>116</v>
      </c>
      <c r="C17" s="123">
        <v>2.2456029546447098E-4</v>
      </c>
    </row>
    <row r="18" spans="2:3">
      <c r="B18" s="116" t="s">
        <v>91</v>
      </c>
      <c r="C18" s="123">
        <v>1.1708126403391361E-3</v>
      </c>
    </row>
    <row r="19" spans="2:3">
      <c r="B19" s="116" t="s">
        <v>101</v>
      </c>
      <c r="C19" s="123">
        <v>6.2688332982361317E-3</v>
      </c>
    </row>
    <row r="20" spans="2:3">
      <c r="B20" s="116" t="s">
        <v>95</v>
      </c>
      <c r="C20" s="123">
        <v>6.461715791374445E-3</v>
      </c>
    </row>
    <row r="21" spans="2:3">
      <c r="B21" s="116" t="s">
        <v>109</v>
      </c>
      <c r="C21" s="123">
        <v>1.2083430774509907E-2</v>
      </c>
    </row>
    <row r="22" spans="2:3">
      <c r="B22" s="116" t="s">
        <v>117</v>
      </c>
      <c r="C22" s="123">
        <v>1.4907877892255783E-2</v>
      </c>
    </row>
    <row r="23" spans="2:3">
      <c r="B23" s="116" t="s">
        <v>89</v>
      </c>
      <c r="C23" s="123">
        <v>1.4963810332119465E-2</v>
      </c>
    </row>
    <row r="24" spans="2:3">
      <c r="B24" s="116" t="s">
        <v>105</v>
      </c>
      <c r="C24" s="123">
        <v>1.9232986494898796E-2</v>
      </c>
    </row>
    <row r="25" spans="2:3">
      <c r="B25" s="116" t="s">
        <v>118</v>
      </c>
      <c r="C25" s="123">
        <v>2.1250579506158829E-2</v>
      </c>
    </row>
    <row r="26" spans="2:3">
      <c r="B26" s="116" t="s">
        <v>120</v>
      </c>
      <c r="C26" s="123">
        <v>2.2282468155026436E-2</v>
      </c>
    </row>
    <row r="27" spans="2:3">
      <c r="B27" s="116" t="s">
        <v>94</v>
      </c>
      <c r="C27" s="123">
        <v>2.7178382501006126E-2</v>
      </c>
    </row>
    <row r="28" spans="2:3">
      <c r="B28" s="116" t="s">
        <v>100</v>
      </c>
      <c r="C28" s="123">
        <v>2.9801005497574806E-2</v>
      </c>
    </row>
    <row r="29" spans="2:3">
      <c r="B29" s="116" t="s">
        <v>88</v>
      </c>
      <c r="C29" s="123">
        <v>3.4143771976232529E-2</v>
      </c>
    </row>
    <row r="30" spans="2:3">
      <c r="B30" s="116" t="s">
        <v>92</v>
      </c>
      <c r="C30" s="123">
        <v>3.4632649272680283E-2</v>
      </c>
    </row>
    <row r="31" spans="2:3">
      <c r="B31" s="116" t="s">
        <v>87</v>
      </c>
      <c r="C31" s="123">
        <v>3.8287878036499023E-2</v>
      </c>
    </row>
    <row r="32" spans="2:3">
      <c r="B32" s="116" t="s">
        <v>112</v>
      </c>
      <c r="C32" s="123">
        <v>4.1949212551116943E-2</v>
      </c>
    </row>
    <row r="33" spans="2:3">
      <c r="B33" s="116" t="s">
        <v>110</v>
      </c>
      <c r="C33" s="123">
        <v>4.6481601893901825E-2</v>
      </c>
    </row>
    <row r="34" spans="2:3">
      <c r="B34" s="116" t="s">
        <v>93</v>
      </c>
      <c r="C34" s="123">
        <v>4.9360722303390503E-2</v>
      </c>
    </row>
    <row r="35" spans="2:3">
      <c r="B35" s="116" t="s">
        <v>103</v>
      </c>
      <c r="C35" s="123">
        <v>5.2979450672864914E-2</v>
      </c>
    </row>
    <row r="36" spans="2:3">
      <c r="B36" s="116" t="s">
        <v>104</v>
      </c>
      <c r="C36" s="123">
        <v>5.5527377873659134E-2</v>
      </c>
    </row>
    <row r="37" spans="2:3">
      <c r="B37" s="116" t="s">
        <v>97</v>
      </c>
      <c r="C37" s="123">
        <v>5.9273231774568558E-2</v>
      </c>
    </row>
    <row r="38" spans="2:3">
      <c r="B38" s="116" t="s">
        <v>119</v>
      </c>
      <c r="C38" s="123">
        <v>6.6029757261276245E-2</v>
      </c>
    </row>
    <row r="39" spans="2:3">
      <c r="B39" s="116" t="s">
        <v>114</v>
      </c>
      <c r="C39" s="123">
        <v>7.7531851828098297E-2</v>
      </c>
    </row>
    <row r="40" spans="2:3">
      <c r="B40" s="116" t="s">
        <v>107</v>
      </c>
      <c r="C40" s="123">
        <v>8.0774098634719849E-2</v>
      </c>
    </row>
  </sheetData>
  <mergeCells count="1">
    <mergeCell ref="H1:I1"/>
  </mergeCells>
  <hyperlinks>
    <hyperlink ref="H1:I1" location="Index!A1" display="Regresar al Índice" xr:uid="{0A94058B-ACBA-452E-9209-8E78CAB0C741}"/>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2"/>
  <dimension ref="A1:I132"/>
  <sheetViews>
    <sheetView workbookViewId="0">
      <selection activeCell="B125" sqref="B125"/>
    </sheetView>
  </sheetViews>
  <sheetFormatPr baseColWidth="10" defaultColWidth="11.44140625" defaultRowHeight="14.4"/>
  <cols>
    <col min="1" max="16384" width="11.44140625" style="77"/>
  </cols>
  <sheetData>
    <row r="1" spans="1:9">
      <c r="A1" s="77" t="s">
        <v>1130</v>
      </c>
      <c r="H1" s="274" t="s">
        <v>126</v>
      </c>
      <c r="I1" s="274"/>
    </row>
    <row r="2" spans="1:9">
      <c r="A2" s="77" t="s">
        <v>997</v>
      </c>
    </row>
    <row r="5" spans="1:9">
      <c r="B5" s="77" t="s">
        <v>239</v>
      </c>
      <c r="C5" s="77" t="s">
        <v>998</v>
      </c>
    </row>
    <row r="6" spans="1:9">
      <c r="B6" s="77" t="s">
        <v>999</v>
      </c>
      <c r="C6" s="124">
        <v>4.2344913817942142E-3</v>
      </c>
    </row>
    <row r="7" spans="1:9">
      <c r="B7" s="77" t="s">
        <v>1000</v>
      </c>
      <c r="C7" s="124">
        <v>4.4960957020521164E-3</v>
      </c>
    </row>
    <row r="8" spans="1:9">
      <c r="B8" s="77" t="s">
        <v>1001</v>
      </c>
      <c r="C8" s="124">
        <v>5.9544388204813004E-3</v>
      </c>
    </row>
    <row r="9" spans="1:9">
      <c r="B9" s="77" t="s">
        <v>1002</v>
      </c>
      <c r="C9" s="124">
        <v>1.1559279664652422E-4</v>
      </c>
    </row>
    <row r="10" spans="1:9">
      <c r="B10" s="77" t="s">
        <v>1003</v>
      </c>
      <c r="C10" s="124">
        <v>2.8051005210727453E-3</v>
      </c>
    </row>
    <row r="11" spans="1:9">
      <c r="B11" s="77" t="s">
        <v>1004</v>
      </c>
      <c r="C11" s="124">
        <v>2.3685257881879807E-2</v>
      </c>
    </row>
    <row r="12" spans="1:9">
      <c r="B12" s="77" t="s">
        <v>1005</v>
      </c>
      <c r="C12" s="124">
        <v>2.0008096471428871E-2</v>
      </c>
    </row>
    <row r="13" spans="1:9">
      <c r="B13" s="77" t="s">
        <v>1006</v>
      </c>
      <c r="C13" s="124">
        <v>4.7999987145885825E-4</v>
      </c>
    </row>
    <row r="14" spans="1:9">
      <c r="B14" s="77" t="s">
        <v>1007</v>
      </c>
      <c r="C14" s="124">
        <v>1.0118067730218172E-3</v>
      </c>
    </row>
    <row r="15" spans="1:9">
      <c r="B15" s="77" t="s">
        <v>1008</v>
      </c>
      <c r="C15" s="124">
        <v>2.461741678416729E-3</v>
      </c>
    </row>
    <row r="16" spans="1:9">
      <c r="B16" s="77" t="s">
        <v>1009</v>
      </c>
      <c r="C16" s="124">
        <v>1.436654943972826E-2</v>
      </c>
    </row>
    <row r="17" spans="2:3">
      <c r="B17" s="77" t="s">
        <v>1010</v>
      </c>
      <c r="C17" s="124">
        <v>2.0549613982439041E-3</v>
      </c>
    </row>
    <row r="18" spans="2:3">
      <c r="B18" s="77" t="s">
        <v>1011</v>
      </c>
      <c r="C18" s="124">
        <v>1.3608528301119804E-2</v>
      </c>
    </row>
    <row r="19" spans="2:3">
      <c r="B19" s="77" t="s">
        <v>1012</v>
      </c>
      <c r="C19" s="124">
        <v>7.8918533399701118E-3</v>
      </c>
    </row>
    <row r="20" spans="2:3">
      <c r="B20" s="77" t="s">
        <v>1013</v>
      </c>
      <c r="C20" s="124">
        <v>1.3952309265732765E-2</v>
      </c>
    </row>
    <row r="21" spans="2:3">
      <c r="B21" s="77" t="s">
        <v>1014</v>
      </c>
      <c r="C21" s="124">
        <v>4.088474961463362E-4</v>
      </c>
    </row>
    <row r="22" spans="2:3">
      <c r="B22" s="77" t="s">
        <v>1015</v>
      </c>
      <c r="C22" s="124">
        <v>8.5981393931433558E-4</v>
      </c>
    </row>
    <row r="23" spans="2:3">
      <c r="B23" s="77" t="s">
        <v>1016</v>
      </c>
      <c r="C23" s="124">
        <v>8.1979464739561081E-3</v>
      </c>
    </row>
    <row r="24" spans="2:3">
      <c r="B24" s="77" t="s">
        <v>1017</v>
      </c>
      <c r="C24" s="124">
        <v>1.6490801936015487E-3</v>
      </c>
    </row>
    <row r="25" spans="2:3">
      <c r="B25" s="77" t="s">
        <v>1018</v>
      </c>
      <c r="C25" s="124">
        <v>9.0794907882809639E-3</v>
      </c>
    </row>
    <row r="26" spans="2:3">
      <c r="B26" s="77" t="s">
        <v>1019</v>
      </c>
      <c r="C26" s="124">
        <v>1.0185571227339096E-5</v>
      </c>
    </row>
    <row r="27" spans="2:3">
      <c r="B27" s="77" t="s">
        <v>1020</v>
      </c>
      <c r="C27" s="124">
        <v>2.2117348853498697E-3</v>
      </c>
    </row>
    <row r="28" spans="2:3">
      <c r="B28" s="77" t="s">
        <v>1021</v>
      </c>
      <c r="C28" s="124">
        <v>6.5311472862958908E-3</v>
      </c>
    </row>
    <row r="29" spans="2:3">
      <c r="B29" s="77" t="s">
        <v>1022</v>
      </c>
      <c r="C29" s="124">
        <v>2.3230432998389006E-3</v>
      </c>
    </row>
    <row r="30" spans="2:3">
      <c r="B30" s="77" t="s">
        <v>1023</v>
      </c>
      <c r="C30" s="124">
        <v>7.051107008010149E-3</v>
      </c>
    </row>
    <row r="31" spans="2:3">
      <c r="B31" s="77" t="s">
        <v>1024</v>
      </c>
      <c r="C31" s="124">
        <v>1.7976603703573346E-3</v>
      </c>
    </row>
    <row r="32" spans="2:3">
      <c r="B32" s="77" t="s">
        <v>1025</v>
      </c>
      <c r="C32" s="124">
        <v>1.989622600376606E-3</v>
      </c>
    </row>
    <row r="33" spans="2:3">
      <c r="B33" s="77" t="s">
        <v>1026</v>
      </c>
      <c r="C33" s="124">
        <v>1.0419616010040045E-3</v>
      </c>
    </row>
    <row r="34" spans="2:3">
      <c r="B34" s="77" t="s">
        <v>1027</v>
      </c>
      <c r="C34" s="124">
        <v>7.2717512957751751E-3</v>
      </c>
    </row>
    <row r="35" spans="2:3">
      <c r="B35" s="77" t="s">
        <v>1028</v>
      </c>
      <c r="C35" s="124">
        <v>1.5638664364814758E-2</v>
      </c>
    </row>
    <row r="36" spans="2:3">
      <c r="B36" s="77" t="s">
        <v>1029</v>
      </c>
      <c r="C36" s="124">
        <v>8.5293035954236984E-4</v>
      </c>
    </row>
    <row r="37" spans="2:3">
      <c r="B37" s="77" t="s">
        <v>1030</v>
      </c>
      <c r="C37" s="124">
        <v>1.322717871516943E-3</v>
      </c>
    </row>
    <row r="38" spans="2:3">
      <c r="B38" s="77" t="s">
        <v>1031</v>
      </c>
      <c r="C38" s="124">
        <v>1.569339819252491E-2</v>
      </c>
    </row>
    <row r="39" spans="2:3">
      <c r="B39" s="77" t="s">
        <v>1032</v>
      </c>
      <c r="C39" s="124">
        <v>4.3121259659528732E-4</v>
      </c>
    </row>
    <row r="40" spans="2:3">
      <c r="B40" s="77" t="s">
        <v>1033</v>
      </c>
      <c r="C40" s="124">
        <v>9.4018736854195595E-3</v>
      </c>
    </row>
    <row r="41" spans="2:3">
      <c r="B41" s="77" t="s">
        <v>1034</v>
      </c>
      <c r="C41" s="124">
        <v>1.5293438918888569E-2</v>
      </c>
    </row>
    <row r="42" spans="2:3">
      <c r="B42" s="77" t="s">
        <v>1035</v>
      </c>
      <c r="C42" s="124">
        <v>4.6682888641953468E-3</v>
      </c>
    </row>
    <row r="43" spans="2:3">
      <c r="B43" s="77" t="s">
        <v>1036</v>
      </c>
      <c r="C43" s="124">
        <v>1.2799589894711971E-3</v>
      </c>
    </row>
    <row r="44" spans="2:3">
      <c r="B44" s="77" t="s">
        <v>1037</v>
      </c>
      <c r="C44" s="124">
        <v>0.12372258305549622</v>
      </c>
    </row>
    <row r="45" spans="2:3">
      <c r="B45" s="77" t="s">
        <v>1038</v>
      </c>
      <c r="C45" s="124">
        <v>2.0734055433422327E-3</v>
      </c>
    </row>
    <row r="46" spans="2:3">
      <c r="B46" s="77" t="s">
        <v>1039</v>
      </c>
      <c r="C46" s="124">
        <v>5.4444302804768085E-4</v>
      </c>
    </row>
    <row r="47" spans="2:3">
      <c r="B47" s="77" t="s">
        <v>1040</v>
      </c>
      <c r="C47" s="124">
        <v>5.9736408293247223E-3</v>
      </c>
    </row>
    <row r="48" spans="2:3">
      <c r="B48" s="77" t="s">
        <v>1041</v>
      </c>
      <c r="C48" s="124">
        <v>3.612585598602891E-3</v>
      </c>
    </row>
    <row r="49" spans="2:3">
      <c r="B49" s="77" t="s">
        <v>1042</v>
      </c>
      <c r="C49" s="124">
        <v>2.2744946181774139E-3</v>
      </c>
    </row>
    <row r="50" spans="2:3">
      <c r="B50" s="77" t="s">
        <v>1043</v>
      </c>
      <c r="C50" s="124">
        <v>3.0051323119550943E-3</v>
      </c>
    </row>
    <row r="51" spans="2:3">
      <c r="B51" s="77" t="s">
        <v>1044</v>
      </c>
      <c r="C51" s="124">
        <v>6.4545194618403912E-3</v>
      </c>
    </row>
    <row r="52" spans="2:3">
      <c r="B52" s="77" t="s">
        <v>1045</v>
      </c>
      <c r="C52" s="124">
        <v>4.630689974874258E-3</v>
      </c>
    </row>
    <row r="53" spans="2:3">
      <c r="B53" s="77" t="s">
        <v>1046</v>
      </c>
      <c r="C53" s="124">
        <v>5.8419737033545971E-3</v>
      </c>
    </row>
    <row r="54" spans="2:3">
      <c r="B54" s="77" t="s">
        <v>1047</v>
      </c>
      <c r="C54" s="124">
        <v>6.9692195393145084E-4</v>
      </c>
    </row>
    <row r="55" spans="2:3">
      <c r="B55" s="77" t="s">
        <v>1048</v>
      </c>
      <c r="C55" s="124">
        <v>8.4914909675717354E-3</v>
      </c>
    </row>
    <row r="56" spans="2:3">
      <c r="B56" s="77" t="s">
        <v>1049</v>
      </c>
      <c r="C56" s="124">
        <v>8.1736745778471231E-4</v>
      </c>
    </row>
    <row r="57" spans="2:3">
      <c r="B57" s="77" t="s">
        <v>1050</v>
      </c>
      <c r="C57" s="124">
        <v>2.0283511839807034E-3</v>
      </c>
    </row>
    <row r="58" spans="2:3">
      <c r="B58" s="77" t="s">
        <v>1051</v>
      </c>
      <c r="C58" s="124">
        <v>2.0359508693218231E-2</v>
      </c>
    </row>
    <row r="59" spans="2:3">
      <c r="B59" s="77" t="s">
        <v>1052</v>
      </c>
      <c r="C59" s="124">
        <v>5.1910686306655407E-3</v>
      </c>
    </row>
    <row r="60" spans="2:3">
      <c r="B60" s="77" t="s">
        <v>1053</v>
      </c>
      <c r="C60" s="124">
        <v>2.339591970667243E-3</v>
      </c>
    </row>
    <row r="61" spans="2:3">
      <c r="B61" s="77" t="s">
        <v>1054</v>
      </c>
      <c r="C61" s="124">
        <v>2.3637233301997185E-2</v>
      </c>
    </row>
    <row r="62" spans="2:3">
      <c r="B62" s="77" t="s">
        <v>1055</v>
      </c>
      <c r="C62" s="124">
        <v>6.6729462705552578E-3</v>
      </c>
    </row>
    <row r="63" spans="2:3">
      <c r="B63" s="77" t="s">
        <v>1056</v>
      </c>
      <c r="C63" s="124">
        <v>5.1395231857895851E-3</v>
      </c>
    </row>
    <row r="64" spans="2:3">
      <c r="B64" s="77" t="s">
        <v>1057</v>
      </c>
      <c r="C64" s="124">
        <v>1.7711424734443426E-3</v>
      </c>
    </row>
    <row r="65" spans="2:3">
      <c r="B65" s="77" t="s">
        <v>1058</v>
      </c>
      <c r="C65" s="124">
        <v>1.7052228795364499E-3</v>
      </c>
    </row>
    <row r="66" spans="2:3">
      <c r="B66" s="77" t="s">
        <v>1059</v>
      </c>
      <c r="C66" s="124">
        <v>2.0286738872528076E-3</v>
      </c>
    </row>
    <row r="67" spans="2:3">
      <c r="B67" s="77" t="s">
        <v>1060</v>
      </c>
      <c r="C67" s="124">
        <v>6.9637753767892718E-4</v>
      </c>
    </row>
    <row r="68" spans="2:3">
      <c r="B68" s="77" t="s">
        <v>1061</v>
      </c>
      <c r="C68" s="124">
        <v>1.2535796849988401E-4</v>
      </c>
    </row>
    <row r="69" spans="2:3">
      <c r="B69" s="77" t="s">
        <v>1062</v>
      </c>
      <c r="C69" s="124">
        <v>1.4076181687414646E-2</v>
      </c>
    </row>
    <row r="70" spans="2:3">
      <c r="B70" s="77" t="s">
        <v>1063</v>
      </c>
      <c r="C70" s="124">
        <v>2.0180772989988327E-2</v>
      </c>
    </row>
    <row r="71" spans="2:3">
      <c r="B71" s="77" t="s">
        <v>1064</v>
      </c>
      <c r="C71" s="124">
        <v>3.1248340383172035E-3</v>
      </c>
    </row>
    <row r="72" spans="2:3">
      <c r="B72" s="77" t="s">
        <v>1065</v>
      </c>
      <c r="C72" s="124">
        <v>8.6716758087277412E-3</v>
      </c>
    </row>
    <row r="73" spans="2:3">
      <c r="B73" s="77" t="s">
        <v>1066</v>
      </c>
      <c r="C73" s="124">
        <v>2.7058158069849014E-2</v>
      </c>
    </row>
    <row r="74" spans="2:3">
      <c r="B74" s="77" t="s">
        <v>1067</v>
      </c>
      <c r="C74" s="124">
        <v>2.6522774714976549E-3</v>
      </c>
    </row>
    <row r="75" spans="2:3">
      <c r="B75" s="77" t="s">
        <v>1068</v>
      </c>
      <c r="C75" s="124">
        <v>1.556328970764298E-5</v>
      </c>
    </row>
    <row r="76" spans="2:3">
      <c r="B76" s="77" t="s">
        <v>1069</v>
      </c>
      <c r="C76" s="124">
        <v>8.7572162738069892E-4</v>
      </c>
    </row>
    <row r="77" spans="2:3">
      <c r="B77" s="77" t="s">
        <v>1070</v>
      </c>
      <c r="C77" s="124">
        <v>3.3739539794623852E-3</v>
      </c>
    </row>
    <row r="78" spans="2:3">
      <c r="B78" s="77" t="s">
        <v>1071</v>
      </c>
      <c r="C78" s="124">
        <v>2.036502119153738E-3</v>
      </c>
    </row>
    <row r="79" spans="2:3">
      <c r="B79" s="77" t="s">
        <v>1072</v>
      </c>
      <c r="C79" s="124">
        <v>1.3416393660008907E-2</v>
      </c>
    </row>
    <row r="80" spans="2:3">
      <c r="B80" s="77" t="s">
        <v>1073</v>
      </c>
      <c r="C80" s="124">
        <v>8.5935124661773443E-4</v>
      </c>
    </row>
    <row r="81" spans="2:3">
      <c r="B81" s="77" t="s">
        <v>1074</v>
      </c>
      <c r="C81" s="124">
        <v>8.3566457033157349E-3</v>
      </c>
    </row>
    <row r="82" spans="2:3">
      <c r="B82" s="77" t="s">
        <v>1075</v>
      </c>
      <c r="C82" s="124">
        <v>5.9033729485236108E-5</v>
      </c>
    </row>
    <row r="83" spans="2:3">
      <c r="B83" s="77" t="s">
        <v>1076</v>
      </c>
      <c r="C83" s="124">
        <v>6.0881352983415127E-3</v>
      </c>
    </row>
    <row r="84" spans="2:3">
      <c r="B84" s="77" t="s">
        <v>1077</v>
      </c>
      <c r="C84" s="124">
        <v>7.2506832657381892E-4</v>
      </c>
    </row>
    <row r="85" spans="2:3">
      <c r="B85" s="77" t="s">
        <v>1078</v>
      </c>
      <c r="C85" s="124">
        <v>1.1955948546528816E-2</v>
      </c>
    </row>
    <row r="86" spans="2:3">
      <c r="B86" s="77" t="s">
        <v>1079</v>
      </c>
      <c r="C86" s="124">
        <v>1.4060580870136619E-3</v>
      </c>
    </row>
    <row r="87" spans="2:3">
      <c r="B87" s="77" t="s">
        <v>1080</v>
      </c>
      <c r="C87" s="124">
        <v>3.7275644899636973E-6</v>
      </c>
    </row>
    <row r="88" spans="2:3">
      <c r="B88" s="77" t="s">
        <v>1081</v>
      </c>
      <c r="C88" s="124">
        <v>8.3893783084931783E-6</v>
      </c>
    </row>
    <row r="89" spans="2:3">
      <c r="B89" s="77" t="s">
        <v>1082</v>
      </c>
      <c r="C89" s="124">
        <v>5.4337461479008198E-3</v>
      </c>
    </row>
    <row r="90" spans="2:3">
      <c r="B90" s="77" t="s">
        <v>1083</v>
      </c>
      <c r="C90" s="124">
        <v>9.835781529545784E-3</v>
      </c>
    </row>
    <row r="91" spans="2:3">
      <c r="B91" s="77" t="s">
        <v>1084</v>
      </c>
      <c r="C91" s="124">
        <v>2.8913889545947313E-3</v>
      </c>
    </row>
    <row r="92" spans="2:3">
      <c r="B92" s="77" t="s">
        <v>1085</v>
      </c>
      <c r="C92" s="124">
        <v>1.4105183072388172E-2</v>
      </c>
    </row>
    <row r="93" spans="2:3">
      <c r="B93" s="77" t="s">
        <v>1086</v>
      </c>
      <c r="C93" s="124">
        <v>2.6246348861604929E-3</v>
      </c>
    </row>
    <row r="94" spans="2:3">
      <c r="B94" s="77" t="s">
        <v>1087</v>
      </c>
      <c r="C94" s="124">
        <v>3.0933148227632046E-3</v>
      </c>
    </row>
    <row r="95" spans="2:3">
      <c r="B95" s="77" t="s">
        <v>1088</v>
      </c>
      <c r="C95" s="124">
        <v>2.4188730094465427E-5</v>
      </c>
    </row>
    <row r="96" spans="2:3">
      <c r="B96" s="77" t="s">
        <v>1089</v>
      </c>
      <c r="C96" s="124">
        <v>7.813955657184124E-3</v>
      </c>
    </row>
    <row r="97" spans="2:3">
      <c r="B97" s="77" t="s">
        <v>1090</v>
      </c>
      <c r="C97" s="124">
        <v>3.3286095131188631E-3</v>
      </c>
    </row>
    <row r="98" spans="2:3">
      <c r="B98" s="77" t="s">
        <v>1091</v>
      </c>
      <c r="C98" s="124">
        <v>1.4153139665722847E-2</v>
      </c>
    </row>
    <row r="99" spans="2:3">
      <c r="B99" s="77" t="s">
        <v>1092</v>
      </c>
      <c r="C99" s="124">
        <v>3.8989351596683264E-3</v>
      </c>
    </row>
    <row r="100" spans="2:3">
      <c r="B100" s="77" t="s">
        <v>1093</v>
      </c>
      <c r="C100" s="124">
        <v>3.1897470355033875E-2</v>
      </c>
    </row>
    <row r="101" spans="2:3">
      <c r="B101" s="77" t="s">
        <v>1094</v>
      </c>
      <c r="C101" s="124">
        <v>7.0065292529761791E-3</v>
      </c>
    </row>
    <row r="102" spans="2:3">
      <c r="B102" s="77" t="s">
        <v>1095</v>
      </c>
      <c r="C102" s="124">
        <v>1.8588320817798376E-3</v>
      </c>
    </row>
    <row r="103" spans="2:3">
      <c r="B103" s="77" t="s">
        <v>1096</v>
      </c>
      <c r="C103" s="124">
        <v>1.3727854005992413E-2</v>
      </c>
    </row>
    <row r="104" spans="2:3">
      <c r="B104" s="77" t="s">
        <v>1097</v>
      </c>
      <c r="C104" s="124">
        <v>1.5917349606752396E-2</v>
      </c>
    </row>
    <row r="105" spans="2:3">
      <c r="B105" s="77" t="s">
        <v>1098</v>
      </c>
      <c r="C105" s="124">
        <v>3.0387235805392265E-2</v>
      </c>
    </row>
    <row r="106" spans="2:3">
      <c r="B106" s="77" t="s">
        <v>1099</v>
      </c>
      <c r="C106" s="124">
        <v>9.0405141236260533E-4</v>
      </c>
    </row>
    <row r="107" spans="2:3">
      <c r="B107" s="77" t="s">
        <v>1100</v>
      </c>
      <c r="C107" s="124">
        <v>5.2555166184902191E-3</v>
      </c>
    </row>
    <row r="108" spans="2:3">
      <c r="B108" s="77" t="s">
        <v>1101</v>
      </c>
      <c r="C108" s="124">
        <v>2.8493864461779594E-2</v>
      </c>
    </row>
    <row r="109" spans="2:3">
      <c r="B109" s="77" t="s">
        <v>1102</v>
      </c>
      <c r="C109" s="124">
        <v>1.9980764482170343E-3</v>
      </c>
    </row>
    <row r="110" spans="2:3">
      <c r="B110" s="77" t="s">
        <v>1103</v>
      </c>
      <c r="C110" s="124">
        <v>2.9377397731877863E-4</v>
      </c>
    </row>
    <row r="111" spans="2:3">
      <c r="B111" s="77" t="s">
        <v>1104</v>
      </c>
      <c r="C111" s="124">
        <v>2.2762349544791505E-5</v>
      </c>
    </row>
    <row r="112" spans="2:3">
      <c r="B112" s="77" t="s">
        <v>1105</v>
      </c>
      <c r="C112" s="124">
        <v>6.6989189945161343E-3</v>
      </c>
    </row>
    <row r="113" spans="2:3">
      <c r="B113" s="77" t="s">
        <v>1106</v>
      </c>
      <c r="C113" s="124">
        <v>7.0034200325608253E-4</v>
      </c>
    </row>
    <row r="114" spans="2:3">
      <c r="B114" s="77" t="s">
        <v>1107</v>
      </c>
      <c r="C114" s="124">
        <v>8.4087543655186892E-5</v>
      </c>
    </row>
    <row r="115" spans="2:3">
      <c r="B115" s="77" t="s">
        <v>1108</v>
      </c>
      <c r="C115" s="124">
        <v>4.2472276836633682E-3</v>
      </c>
    </row>
    <row r="116" spans="2:3">
      <c r="B116" s="77" t="s">
        <v>1109</v>
      </c>
      <c r="C116" s="124">
        <v>2.8416370041668415E-3</v>
      </c>
    </row>
    <row r="117" spans="2:3">
      <c r="B117" s="77" t="s">
        <v>1110</v>
      </c>
      <c r="C117" s="124">
        <v>1.0346047580242157E-2</v>
      </c>
    </row>
    <row r="118" spans="2:3">
      <c r="B118" s="77" t="s">
        <v>1111</v>
      </c>
      <c r="C118" s="124">
        <v>1.9308775663375854E-3</v>
      </c>
    </row>
    <row r="119" spans="2:3">
      <c r="B119" s="77" t="s">
        <v>1112</v>
      </c>
      <c r="C119" s="124">
        <v>8.2977538113482296E-5</v>
      </c>
    </row>
    <row r="120" spans="2:3">
      <c r="B120" s="77" t="s">
        <v>1113</v>
      </c>
      <c r="C120" s="124">
        <v>2.2224679123610258E-3</v>
      </c>
    </row>
    <row r="121" spans="2:3">
      <c r="B121" s="77" t="s">
        <v>1114</v>
      </c>
      <c r="C121" s="124">
        <v>2.7434393996372819E-4</v>
      </c>
    </row>
    <row r="122" spans="2:3">
      <c r="B122" s="77" t="s">
        <v>1115</v>
      </c>
      <c r="C122" s="124">
        <v>1.3954363763332367E-2</v>
      </c>
    </row>
    <row r="123" spans="2:3">
      <c r="B123" s="77" t="s">
        <v>1116</v>
      </c>
      <c r="C123" s="124">
        <v>5.4644374176859856E-3</v>
      </c>
    </row>
    <row r="124" spans="2:3">
      <c r="B124" s="77" t="s">
        <v>1117</v>
      </c>
      <c r="C124" s="124">
        <v>7.0800608955323696E-3</v>
      </c>
    </row>
    <row r="125" spans="2:3">
      <c r="B125" s="77" t="s">
        <v>1118</v>
      </c>
      <c r="C125" s="124">
        <v>9.9338321015238762E-3</v>
      </c>
    </row>
    <row r="126" spans="2:3">
      <c r="B126" s="77" t="s">
        <v>1119</v>
      </c>
      <c r="C126" s="124">
        <v>8.9622639119625092E-2</v>
      </c>
    </row>
    <row r="127" spans="2:3">
      <c r="B127" s="77" t="s">
        <v>1120</v>
      </c>
      <c r="C127" s="124">
        <v>3.5278834402561188E-3</v>
      </c>
    </row>
    <row r="128" spans="2:3">
      <c r="B128" s="77" t="s">
        <v>1121</v>
      </c>
      <c r="C128" s="124">
        <v>1.4890310121700168E-3</v>
      </c>
    </row>
    <row r="129" spans="2:3">
      <c r="B129" s="77" t="s">
        <v>1122</v>
      </c>
      <c r="C129" s="124">
        <v>1.9808234646916389E-2</v>
      </c>
    </row>
    <row r="130" spans="2:3">
      <c r="B130" s="77" t="s">
        <v>1123</v>
      </c>
      <c r="C130" s="124">
        <v>1.0155303170904517E-3</v>
      </c>
    </row>
    <row r="131" spans="2:3">
      <c r="B131" s="77" t="s">
        <v>1124</v>
      </c>
      <c r="C131" s="124">
        <v>1.6797516494989395E-2</v>
      </c>
    </row>
    <row r="132" spans="2:3">
      <c r="B132" s="77" t="s">
        <v>1125</v>
      </c>
      <c r="C132" s="124">
        <v>1</v>
      </c>
    </row>
  </sheetData>
  <mergeCells count="1">
    <mergeCell ref="H1:I1"/>
  </mergeCells>
  <hyperlinks>
    <hyperlink ref="H1:I1" location="Index!A1" display="Regresar al Índice" xr:uid="{9CF9197B-F0F6-416F-9C58-CEFD79B6B70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dimension ref="A1:I132"/>
  <sheetViews>
    <sheetView workbookViewId="0">
      <selection activeCell="B125" sqref="B125"/>
    </sheetView>
  </sheetViews>
  <sheetFormatPr baseColWidth="10" defaultColWidth="11.44140625" defaultRowHeight="14.4"/>
  <cols>
    <col min="1" max="16384" width="11.44140625" style="77"/>
  </cols>
  <sheetData>
    <row r="1" spans="1:9">
      <c r="A1" s="77" t="s">
        <v>1131</v>
      </c>
      <c r="H1" s="274" t="s">
        <v>126</v>
      </c>
      <c r="I1" s="274"/>
    </row>
    <row r="2" spans="1:9">
      <c r="A2" s="77" t="s">
        <v>1126</v>
      </c>
    </row>
    <row r="5" spans="1:9">
      <c r="B5" s="77" t="s">
        <v>239</v>
      </c>
      <c r="C5" s="77" t="s">
        <v>996</v>
      </c>
    </row>
    <row r="6" spans="1:9">
      <c r="B6" s="77" t="s">
        <v>999</v>
      </c>
      <c r="C6" s="124">
        <v>5.2911672741174698E-2</v>
      </c>
    </row>
    <row r="7" spans="1:9">
      <c r="B7" s="77" t="s">
        <v>1000</v>
      </c>
      <c r="C7" s="124">
        <v>8.0746158957481384E-2</v>
      </c>
    </row>
    <row r="8" spans="1:9">
      <c r="B8" s="77" t="s">
        <v>1001</v>
      </c>
      <c r="C8" s="124">
        <v>-1.7728425562381744E-2</v>
      </c>
    </row>
    <row r="9" spans="1:9">
      <c r="B9" s="77" t="s">
        <v>1002</v>
      </c>
      <c r="C9" s="124">
        <v>0.41439831256866455</v>
      </c>
    </row>
    <row r="10" spans="1:9">
      <c r="B10" s="77" t="s">
        <v>1003</v>
      </c>
      <c r="C10" s="124">
        <v>-7.3415361344814301E-2</v>
      </c>
    </row>
    <row r="11" spans="1:9">
      <c r="B11" s="77" t="s">
        <v>1004</v>
      </c>
      <c r="C11" s="124">
        <v>7.5140677392482758E-2</v>
      </c>
    </row>
    <row r="12" spans="1:9">
      <c r="B12" s="77" t="s">
        <v>1005</v>
      </c>
      <c r="C12" s="124">
        <v>-3.302271943539381E-3</v>
      </c>
    </row>
    <row r="13" spans="1:9">
      <c r="B13" s="77" t="s">
        <v>1006</v>
      </c>
      <c r="C13" s="124">
        <v>-0.11594802141189575</v>
      </c>
    </row>
    <row r="14" spans="1:9">
      <c r="B14" s="77" t="s">
        <v>1007</v>
      </c>
      <c r="C14" s="124">
        <v>3.1194359064102173E-2</v>
      </c>
    </row>
    <row r="15" spans="1:9">
      <c r="B15" s="77" t="s">
        <v>1008</v>
      </c>
      <c r="C15" s="124">
        <v>8.2661367952823639E-2</v>
      </c>
    </row>
    <row r="16" spans="1:9">
      <c r="B16" s="77" t="s">
        <v>1009</v>
      </c>
      <c r="C16" s="124">
        <v>7.4449494481086731E-2</v>
      </c>
    </row>
    <row r="17" spans="2:3">
      <c r="B17" s="77" t="s">
        <v>1010</v>
      </c>
      <c r="C17" s="124">
        <v>1.5346734784543514E-2</v>
      </c>
    </row>
    <row r="18" spans="2:3">
      <c r="B18" s="77" t="s">
        <v>1011</v>
      </c>
      <c r="C18" s="124">
        <v>0.10610338300466537</v>
      </c>
    </row>
    <row r="19" spans="2:3">
      <c r="B19" s="77" t="s">
        <v>1012</v>
      </c>
      <c r="C19" s="124">
        <v>0.10093292593955994</v>
      </c>
    </row>
    <row r="20" spans="2:3">
      <c r="B20" s="77" t="s">
        <v>1013</v>
      </c>
      <c r="C20" s="124">
        <v>5.7639375329017639E-2</v>
      </c>
    </row>
    <row r="21" spans="2:3">
      <c r="B21" s="77" t="s">
        <v>1014</v>
      </c>
      <c r="C21" s="124">
        <v>7.2799019515514374E-2</v>
      </c>
    </row>
    <row r="22" spans="2:3">
      <c r="B22" s="77" t="s">
        <v>1015</v>
      </c>
      <c r="C22" s="124">
        <v>0.19292771816253662</v>
      </c>
    </row>
    <row r="23" spans="2:3">
      <c r="B23" s="77" t="s">
        <v>1016</v>
      </c>
      <c r="C23" s="124">
        <v>0.13146907091140747</v>
      </c>
    </row>
    <row r="24" spans="2:3">
      <c r="B24" s="77" t="s">
        <v>1017</v>
      </c>
      <c r="C24" s="124">
        <v>-7.9011425375938416E-2</v>
      </c>
    </row>
    <row r="25" spans="2:3">
      <c r="B25" s="77" t="s">
        <v>1018</v>
      </c>
      <c r="C25" s="124">
        <v>8.0020047724246979E-2</v>
      </c>
    </row>
    <row r="26" spans="2:3">
      <c r="B26" s="77" t="s">
        <v>1019</v>
      </c>
      <c r="C26" s="124">
        <v>3.2595913410186768</v>
      </c>
    </row>
    <row r="27" spans="2:3">
      <c r="B27" s="77" t="s">
        <v>1020</v>
      </c>
      <c r="C27" s="124">
        <v>0.15005484223365784</v>
      </c>
    </row>
    <row r="28" spans="2:3">
      <c r="B28" s="77" t="s">
        <v>1021</v>
      </c>
      <c r="C28" s="124">
        <v>9.9053919315338135E-2</v>
      </c>
    </row>
    <row r="29" spans="2:3">
      <c r="B29" s="77" t="s">
        <v>1022</v>
      </c>
      <c r="C29" s="124">
        <v>-1.2949168682098389E-2</v>
      </c>
    </row>
    <row r="30" spans="2:3">
      <c r="B30" s="77" t="s">
        <v>1023</v>
      </c>
      <c r="C30" s="124">
        <v>9.4283930957317352E-2</v>
      </c>
    </row>
    <row r="31" spans="2:3">
      <c r="B31" s="77" t="s">
        <v>1024</v>
      </c>
      <c r="C31" s="124">
        <v>0.16135682165622711</v>
      </c>
    </row>
    <row r="32" spans="2:3">
      <c r="B32" s="77" t="s">
        <v>1025</v>
      </c>
      <c r="C32" s="124">
        <v>5.5395089089870453E-2</v>
      </c>
    </row>
    <row r="33" spans="2:3">
      <c r="B33" s="77" t="s">
        <v>1026</v>
      </c>
      <c r="C33" s="124">
        <v>0.11912178993225098</v>
      </c>
    </row>
    <row r="34" spans="2:3">
      <c r="B34" s="77" t="s">
        <v>1027</v>
      </c>
      <c r="C34" s="124">
        <v>6.8743713200092316E-2</v>
      </c>
    </row>
    <row r="35" spans="2:3">
      <c r="B35" s="77" t="s">
        <v>1028</v>
      </c>
      <c r="C35" s="124">
        <v>7.7247865498065948E-2</v>
      </c>
    </row>
    <row r="36" spans="2:3">
      <c r="B36" s="77" t="s">
        <v>1029</v>
      </c>
      <c r="C36" s="124">
        <v>1.3383491896092892E-2</v>
      </c>
    </row>
    <row r="37" spans="2:3">
      <c r="B37" s="77" t="s">
        <v>1030</v>
      </c>
      <c r="C37" s="124">
        <v>0.13481517136096954</v>
      </c>
    </row>
    <row r="38" spans="2:3">
      <c r="B38" s="77" t="s">
        <v>1031</v>
      </c>
      <c r="C38" s="124">
        <v>9.208892285823822E-2</v>
      </c>
    </row>
    <row r="39" spans="2:3">
      <c r="B39" s="77" t="s">
        <v>1032</v>
      </c>
      <c r="C39" s="124">
        <v>0.63467961549758911</v>
      </c>
    </row>
    <row r="40" spans="2:3">
      <c r="B40" s="77" t="s">
        <v>1033</v>
      </c>
      <c r="C40" s="124">
        <v>0.14602582156658173</v>
      </c>
    </row>
    <row r="41" spans="2:3">
      <c r="B41" s="77" t="s">
        <v>1034</v>
      </c>
      <c r="C41" s="124">
        <v>6.033695861697197E-2</v>
      </c>
    </row>
    <row r="42" spans="2:3">
      <c r="B42" s="77" t="s">
        <v>1035</v>
      </c>
      <c r="C42" s="124">
        <v>6.4711637794971466E-2</v>
      </c>
    </row>
    <row r="43" spans="2:3">
      <c r="B43" s="77" t="s">
        <v>1036</v>
      </c>
      <c r="C43" s="124">
        <v>3.631158173084259E-2</v>
      </c>
    </row>
    <row r="44" spans="2:3">
      <c r="B44" s="77" t="s">
        <v>1037</v>
      </c>
      <c r="C44" s="124">
        <v>1.9032420590519905E-2</v>
      </c>
    </row>
    <row r="45" spans="2:3">
      <c r="B45" s="77" t="s">
        <v>1038</v>
      </c>
      <c r="C45" s="124">
        <v>0.15097123384475708</v>
      </c>
    </row>
    <row r="46" spans="2:3">
      <c r="B46" s="77" t="s">
        <v>1039</v>
      </c>
      <c r="C46" s="124">
        <v>0.20701217651367188</v>
      </c>
    </row>
    <row r="47" spans="2:3">
      <c r="B47" s="77" t="s">
        <v>1040</v>
      </c>
      <c r="C47" s="124">
        <v>9.5739081501960754E-2</v>
      </c>
    </row>
    <row r="48" spans="2:3">
      <c r="B48" s="77" t="s">
        <v>1041</v>
      </c>
      <c r="C48" s="124">
        <v>2.5092573836445808E-2</v>
      </c>
    </row>
    <row r="49" spans="2:3">
      <c r="B49" s="77" t="s">
        <v>1042</v>
      </c>
      <c r="C49" s="124">
        <v>0.15708096325397491</v>
      </c>
    </row>
    <row r="50" spans="2:3">
      <c r="B50" s="77" t="s">
        <v>1043</v>
      </c>
      <c r="C50" s="124">
        <v>-5.522267147898674E-2</v>
      </c>
    </row>
    <row r="51" spans="2:3">
      <c r="B51" s="77" t="s">
        <v>1044</v>
      </c>
      <c r="C51" s="124">
        <v>5.8672172017395496E-3</v>
      </c>
    </row>
    <row r="52" spans="2:3">
      <c r="B52" s="77" t="s">
        <v>1045</v>
      </c>
      <c r="C52" s="124">
        <v>0.11783657222986221</v>
      </c>
    </row>
    <row r="53" spans="2:3">
      <c r="B53" s="77" t="s">
        <v>1046</v>
      </c>
      <c r="C53" s="124">
        <v>1.6466626897454262E-2</v>
      </c>
    </row>
    <row r="54" spans="2:3">
      <c r="B54" s="77" t="s">
        <v>1047</v>
      </c>
      <c r="C54" s="124">
        <v>0.33156105875968933</v>
      </c>
    </row>
    <row r="55" spans="2:3">
      <c r="B55" s="77" t="s">
        <v>1048</v>
      </c>
      <c r="C55" s="124">
        <v>1.9367581233382225E-2</v>
      </c>
    </row>
    <row r="56" spans="2:3">
      <c r="B56" s="77" t="s">
        <v>1049</v>
      </c>
      <c r="C56" s="124">
        <v>0.13399282097816467</v>
      </c>
    </row>
    <row r="57" spans="2:3">
      <c r="B57" s="77" t="s">
        <v>1050</v>
      </c>
      <c r="C57" s="124">
        <v>8.1018447875976563E-2</v>
      </c>
    </row>
    <row r="58" spans="2:3">
      <c r="B58" s="77" t="s">
        <v>1051</v>
      </c>
      <c r="C58" s="124">
        <v>6.7471891641616821E-2</v>
      </c>
    </row>
    <row r="59" spans="2:3">
      <c r="B59" s="77" t="s">
        <v>1052</v>
      </c>
      <c r="C59" s="124">
        <v>6.1467200517654419E-2</v>
      </c>
    </row>
    <row r="60" spans="2:3">
      <c r="B60" s="77" t="s">
        <v>1053</v>
      </c>
      <c r="C60" s="124">
        <v>6.6642291843891144E-2</v>
      </c>
    </row>
    <row r="61" spans="2:3">
      <c r="B61" s="77" t="s">
        <v>1054</v>
      </c>
      <c r="C61" s="124">
        <v>3.9096120744943619E-2</v>
      </c>
    </row>
    <row r="62" spans="2:3">
      <c r="B62" s="77" t="s">
        <v>1055</v>
      </c>
      <c r="C62" s="124">
        <v>8.6423039436340332E-2</v>
      </c>
    </row>
    <row r="63" spans="2:3">
      <c r="B63" s="77" t="s">
        <v>1056</v>
      </c>
      <c r="C63" s="124">
        <v>1.9013151526451111E-2</v>
      </c>
    </row>
    <row r="64" spans="2:3">
      <c r="B64" s="77" t="s">
        <v>1057</v>
      </c>
      <c r="C64" s="124">
        <v>-5.105983093380928E-2</v>
      </c>
    </row>
    <row r="65" spans="2:3">
      <c r="B65" s="77" t="s">
        <v>1058</v>
      </c>
      <c r="C65" s="124">
        <v>6.2737546861171722E-2</v>
      </c>
    </row>
    <row r="66" spans="2:3">
      <c r="B66" s="77" t="s">
        <v>1059</v>
      </c>
      <c r="C66" s="124">
        <v>0.11030927300453186</v>
      </c>
    </row>
    <row r="67" spans="2:3">
      <c r="B67" s="77" t="s">
        <v>1060</v>
      </c>
      <c r="C67" s="124">
        <v>-5.8077331632375717E-2</v>
      </c>
    </row>
    <row r="68" spans="2:3">
      <c r="B68" s="77" t="s">
        <v>1061</v>
      </c>
      <c r="C68" s="124">
        <v>1.3333067893981934</v>
      </c>
    </row>
    <row r="69" spans="2:3">
      <c r="B69" s="77" t="s">
        <v>1062</v>
      </c>
      <c r="C69" s="124">
        <v>3.9048586040735245E-2</v>
      </c>
    </row>
    <row r="70" spans="2:3">
      <c r="B70" s="77" t="s">
        <v>1063</v>
      </c>
      <c r="C70" s="124">
        <v>0.12443623691797256</v>
      </c>
    </row>
    <row r="71" spans="2:3">
      <c r="B71" s="77" t="s">
        <v>1064</v>
      </c>
      <c r="C71" s="124">
        <v>0.14039729535579681</v>
      </c>
    </row>
    <row r="72" spans="2:3">
      <c r="B72" s="77" t="s">
        <v>1065</v>
      </c>
      <c r="C72" s="124">
        <v>8.0847889184951782E-2</v>
      </c>
    </row>
    <row r="73" spans="2:3">
      <c r="B73" s="77" t="s">
        <v>1066</v>
      </c>
      <c r="C73" s="124">
        <v>4.5894365757703781E-2</v>
      </c>
    </row>
    <row r="74" spans="2:3">
      <c r="B74" s="77" t="s">
        <v>1067</v>
      </c>
      <c r="C74" s="124">
        <v>-0.14832156896591187</v>
      </c>
    </row>
    <row r="75" spans="2:3">
      <c r="B75" s="77" t="s">
        <v>1068</v>
      </c>
      <c r="C75" s="124">
        <v>1.023295521736145</v>
      </c>
    </row>
    <row r="76" spans="2:3">
      <c r="B76" s="77" t="s">
        <v>1069</v>
      </c>
      <c r="C76" s="124">
        <v>-7.0926472544670105E-2</v>
      </c>
    </row>
    <row r="77" spans="2:3">
      <c r="B77" s="77" t="s">
        <v>1070</v>
      </c>
      <c r="C77" s="124">
        <v>3.4930739551782608E-2</v>
      </c>
    </row>
    <row r="78" spans="2:3">
      <c r="B78" s="77" t="s">
        <v>1071</v>
      </c>
      <c r="C78" s="124">
        <v>6.3642174005508423E-2</v>
      </c>
    </row>
    <row r="79" spans="2:3">
      <c r="B79" s="77" t="s">
        <v>1072</v>
      </c>
      <c r="C79" s="124">
        <v>4.5092187821865082E-2</v>
      </c>
    </row>
    <row r="80" spans="2:3">
      <c r="B80" s="77" t="s">
        <v>1073</v>
      </c>
      <c r="C80" s="124">
        <v>-7.9329021275043488E-2</v>
      </c>
    </row>
    <row r="81" spans="2:3">
      <c r="B81" s="77" t="s">
        <v>1074</v>
      </c>
      <c r="C81" s="124">
        <v>1.8150754272937775E-2</v>
      </c>
    </row>
    <row r="82" spans="2:3">
      <c r="B82" s="77" t="s">
        <v>1075</v>
      </c>
      <c r="C82" s="124">
        <v>-0.70122998952865601</v>
      </c>
    </row>
    <row r="83" spans="2:3">
      <c r="B83" s="77" t="s">
        <v>1076</v>
      </c>
      <c r="C83" s="124">
        <v>2.4172145873308182E-2</v>
      </c>
    </row>
    <row r="84" spans="2:3">
      <c r="B84" s="77" t="s">
        <v>1077</v>
      </c>
      <c r="C84" s="124">
        <v>2.8706565499305725E-2</v>
      </c>
    </row>
    <row r="85" spans="2:3">
      <c r="B85" s="77" t="s">
        <v>1078</v>
      </c>
      <c r="C85" s="124">
        <v>0.12794323265552521</v>
      </c>
    </row>
    <row r="86" spans="2:3">
      <c r="B86" s="77" t="s">
        <v>1079</v>
      </c>
      <c r="C86" s="124">
        <v>8.5868962109088898E-2</v>
      </c>
    </row>
    <row r="87" spans="2:3">
      <c r="B87" s="77" t="s">
        <v>1080</v>
      </c>
      <c r="C87" s="124">
        <v>0.59997546672821045</v>
      </c>
    </row>
    <row r="88" spans="2:3">
      <c r="B88" s="77" t="s">
        <v>1081</v>
      </c>
      <c r="C88" s="124">
        <v>0.42714765667915344</v>
      </c>
    </row>
    <row r="89" spans="2:3">
      <c r="B89" s="77" t="s">
        <v>1082</v>
      </c>
      <c r="C89" s="124">
        <v>0.10112825036048889</v>
      </c>
    </row>
    <row r="90" spans="2:3">
      <c r="B90" s="77" t="s">
        <v>1083</v>
      </c>
      <c r="C90" s="124">
        <v>5.9942740947008133E-2</v>
      </c>
    </row>
    <row r="91" spans="2:3">
      <c r="B91" s="77" t="s">
        <v>1084</v>
      </c>
      <c r="C91" s="124">
        <v>6.6468454897403717E-2</v>
      </c>
    </row>
    <row r="92" spans="2:3">
      <c r="B92" s="77" t="s">
        <v>1085</v>
      </c>
      <c r="C92" s="124">
        <v>2.9775338247418404E-2</v>
      </c>
    </row>
    <row r="93" spans="2:3">
      <c r="B93" s="77" t="s">
        <v>1086</v>
      </c>
      <c r="C93" s="124">
        <v>2.9595773667097092E-2</v>
      </c>
    </row>
    <row r="94" spans="2:3">
      <c r="B94" s="77" t="s">
        <v>1087</v>
      </c>
      <c r="C94" s="124">
        <v>0.18325056135654449</v>
      </c>
    </row>
    <row r="95" spans="2:3">
      <c r="B95" s="77" t="s">
        <v>1088</v>
      </c>
      <c r="C95" s="124">
        <v>36.467021942138672</v>
      </c>
    </row>
    <row r="96" spans="2:3">
      <c r="B96" s="77" t="s">
        <v>1089</v>
      </c>
      <c r="C96" s="124">
        <v>4.5436862856149673E-2</v>
      </c>
    </row>
    <row r="97" spans="2:3">
      <c r="B97" s="77" t="s">
        <v>1090</v>
      </c>
      <c r="C97" s="124">
        <v>4.9626000225543976E-2</v>
      </c>
    </row>
    <row r="98" spans="2:3">
      <c r="B98" s="77" t="s">
        <v>1091</v>
      </c>
      <c r="C98" s="124">
        <v>2.8324102982878685E-2</v>
      </c>
    </row>
    <row r="99" spans="2:3">
      <c r="B99" s="77" t="s">
        <v>1092</v>
      </c>
      <c r="C99" s="124">
        <v>6.9014757871627808E-2</v>
      </c>
    </row>
    <row r="100" spans="2:3">
      <c r="B100" s="77" t="s">
        <v>1093</v>
      </c>
      <c r="C100" s="124">
        <v>6.0409553349018097E-2</v>
      </c>
    </row>
    <row r="101" spans="2:3">
      <c r="B101" s="77" t="s">
        <v>1094</v>
      </c>
      <c r="C101" s="124">
        <v>8.2573652267456055E-2</v>
      </c>
    </row>
    <row r="102" spans="2:3">
      <c r="B102" s="77" t="s">
        <v>1095</v>
      </c>
      <c r="C102" s="124">
        <v>-7.1151226758956909E-2</v>
      </c>
    </row>
    <row r="103" spans="2:3">
      <c r="B103" s="77" t="s">
        <v>1096</v>
      </c>
      <c r="C103" s="124">
        <v>8.1105448305606842E-2</v>
      </c>
    </row>
    <row r="104" spans="2:3">
      <c r="B104" s="77" t="s">
        <v>1097</v>
      </c>
      <c r="C104" s="124">
        <v>6.2963955104351044E-2</v>
      </c>
    </row>
    <row r="105" spans="2:3">
      <c r="B105" s="77" t="s">
        <v>1098</v>
      </c>
      <c r="C105" s="124">
        <v>8.0368384718894958E-2</v>
      </c>
    </row>
    <row r="106" spans="2:3">
      <c r="B106" s="77" t="s">
        <v>1099</v>
      </c>
      <c r="C106" s="124">
        <v>8.9558131992816925E-2</v>
      </c>
    </row>
    <row r="107" spans="2:3">
      <c r="B107" s="77" t="s">
        <v>1100</v>
      </c>
      <c r="C107" s="124">
        <v>-1.1878952383995056E-2</v>
      </c>
    </row>
    <row r="108" spans="2:3">
      <c r="B108" s="77" t="s">
        <v>1101</v>
      </c>
      <c r="C108" s="124">
        <v>5.7545185089111328E-2</v>
      </c>
    </row>
    <row r="109" spans="2:3">
      <c r="B109" s="77" t="s">
        <v>1102</v>
      </c>
      <c r="C109" s="124">
        <v>9.5954172313213348E-2</v>
      </c>
    </row>
    <row r="110" spans="2:3">
      <c r="B110" s="77" t="s">
        <v>1103</v>
      </c>
      <c r="C110" s="124">
        <v>9.0706236660480499E-2</v>
      </c>
    </row>
    <row r="111" spans="2:3">
      <c r="B111" s="77" t="s">
        <v>1104</v>
      </c>
      <c r="C111" s="124">
        <v>5.8484091758728027</v>
      </c>
    </row>
    <row r="112" spans="2:3">
      <c r="B112" s="77" t="s">
        <v>1105</v>
      </c>
      <c r="C112" s="124">
        <v>8.0790787935256958E-2</v>
      </c>
    </row>
    <row r="113" spans="2:3">
      <c r="B113" s="77" t="s">
        <v>1106</v>
      </c>
      <c r="C113" s="124">
        <v>6.1689991503953934E-2</v>
      </c>
    </row>
    <row r="114" spans="2:3">
      <c r="B114" s="77" t="s">
        <v>1107</v>
      </c>
      <c r="C114" s="124">
        <v>1.2440110445022583</v>
      </c>
    </row>
    <row r="115" spans="2:3">
      <c r="B115" s="77" t="s">
        <v>1108</v>
      </c>
      <c r="C115" s="124">
        <v>5.7341154664754868E-2</v>
      </c>
    </row>
    <row r="116" spans="2:3">
      <c r="B116" s="77" t="s">
        <v>1109</v>
      </c>
      <c r="C116" s="124">
        <v>0.14659866690635681</v>
      </c>
    </row>
    <row r="117" spans="2:3">
      <c r="B117" s="77" t="s">
        <v>1110</v>
      </c>
      <c r="C117" s="124">
        <v>0.11582504957914352</v>
      </c>
    </row>
    <row r="118" spans="2:3">
      <c r="B118" s="77" t="s">
        <v>1111</v>
      </c>
      <c r="C118" s="124">
        <v>4.3098658323287964E-2</v>
      </c>
    </row>
    <row r="119" spans="2:3">
      <c r="B119" s="77" t="s">
        <v>1112</v>
      </c>
      <c r="C119" s="124">
        <v>4.2033905982971191</v>
      </c>
    </row>
    <row r="120" spans="2:3">
      <c r="B120" s="77" t="s">
        <v>1113</v>
      </c>
      <c r="C120" s="124">
        <v>0.23162105679512024</v>
      </c>
    </row>
    <row r="121" spans="2:3">
      <c r="B121" s="77" t="s">
        <v>1114</v>
      </c>
      <c r="C121" s="124">
        <v>3.8222726434469223E-2</v>
      </c>
    </row>
    <row r="122" spans="2:3">
      <c r="B122" s="77" t="s">
        <v>1115</v>
      </c>
      <c r="C122" s="124">
        <v>8.0202698707580566E-2</v>
      </c>
    </row>
    <row r="123" spans="2:3">
      <c r="B123" s="77" t="s">
        <v>1116</v>
      </c>
      <c r="C123" s="124">
        <v>0.21440151333808899</v>
      </c>
    </row>
    <row r="124" spans="2:3">
      <c r="B124" s="77" t="s">
        <v>1117</v>
      </c>
      <c r="C124" s="124">
        <v>2.7549681253731251E-3</v>
      </c>
    </row>
    <row r="125" spans="2:3">
      <c r="B125" s="77" t="s">
        <v>1118</v>
      </c>
      <c r="C125" s="124">
        <v>5.9622768312692642E-2</v>
      </c>
    </row>
    <row r="126" spans="2:3">
      <c r="B126" s="77" t="s">
        <v>1119</v>
      </c>
      <c r="C126" s="124">
        <v>6.5483689308166504E-2</v>
      </c>
    </row>
    <row r="127" spans="2:3">
      <c r="B127" s="77" t="s">
        <v>1120</v>
      </c>
      <c r="C127" s="124">
        <v>1.86329185962677E-2</v>
      </c>
    </row>
    <row r="128" spans="2:3">
      <c r="B128" s="77" t="s">
        <v>1121</v>
      </c>
      <c r="C128" s="124">
        <v>2.7794249355792999E-2</v>
      </c>
    </row>
    <row r="129" spans="2:3">
      <c r="B129" s="77" t="s">
        <v>1122</v>
      </c>
      <c r="C129" s="124">
        <v>0.11464305967092514</v>
      </c>
    </row>
    <row r="130" spans="2:3">
      <c r="B130" s="77" t="s">
        <v>1123</v>
      </c>
      <c r="C130" s="124">
        <v>4.8869386315345764E-2</v>
      </c>
    </row>
    <row r="131" spans="2:3">
      <c r="B131" s="77" t="s">
        <v>1124</v>
      </c>
      <c r="C131" s="124">
        <v>5.2209649235010147E-2</v>
      </c>
    </row>
    <row r="132" spans="2:3">
      <c r="B132" s="77" t="s">
        <v>1125</v>
      </c>
      <c r="C132" s="124">
        <v>5.8780103921890259E-2</v>
      </c>
    </row>
  </sheetData>
  <mergeCells count="1">
    <mergeCell ref="H1:I1"/>
  </mergeCells>
  <hyperlinks>
    <hyperlink ref="H1:I1" location="Index!A1" display="Regresar al Índice" xr:uid="{0C9FFAE1-94F4-4B4E-8670-F445F13772A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4"/>
  <dimension ref="A1:I66"/>
  <sheetViews>
    <sheetView zoomScale="85" zoomScaleNormal="85" workbookViewId="0">
      <selection activeCell="B125" sqref="B125"/>
    </sheetView>
  </sheetViews>
  <sheetFormatPr baseColWidth="10" defaultColWidth="9.109375" defaultRowHeight="14.4"/>
  <cols>
    <col min="1" max="1" width="10.6640625" style="77" bestFit="1" customWidth="1"/>
    <col min="2" max="2" width="5" style="77" bestFit="1" customWidth="1"/>
    <col min="3" max="3" width="4.6640625" style="77" bestFit="1" customWidth="1"/>
    <col min="4" max="4" width="23.88671875" style="77" bestFit="1" customWidth="1"/>
    <col min="5" max="5" width="21.88671875" style="78" bestFit="1" customWidth="1"/>
    <col min="6" max="16384" width="9.109375" style="77"/>
  </cols>
  <sheetData>
    <row r="1" spans="1:9">
      <c r="A1" s="77" t="s">
        <v>833</v>
      </c>
      <c r="H1" s="274" t="s">
        <v>126</v>
      </c>
      <c r="I1" s="274"/>
    </row>
    <row r="2" spans="1:9">
      <c r="A2" s="74" t="s">
        <v>834</v>
      </c>
    </row>
    <row r="3" spans="1:9">
      <c r="A3" s="74" t="s">
        <v>835</v>
      </c>
    </row>
    <row r="6" spans="1:9">
      <c r="A6" s="77" t="s">
        <v>668</v>
      </c>
      <c r="B6" s="77" t="s">
        <v>787</v>
      </c>
      <c r="C6" s="77" t="s">
        <v>788</v>
      </c>
      <c r="D6" s="78" t="s">
        <v>117</v>
      </c>
      <c r="E6" s="78" t="s">
        <v>95</v>
      </c>
    </row>
    <row r="7" spans="1:9">
      <c r="A7" s="79">
        <v>38353</v>
      </c>
      <c r="B7" s="77" t="s">
        <v>789</v>
      </c>
      <c r="C7" s="77" t="s">
        <v>645</v>
      </c>
      <c r="D7" s="80">
        <v>3.6789724096950001</v>
      </c>
      <c r="E7" s="80">
        <v>3.458485521154</v>
      </c>
      <c r="F7" s="81"/>
    </row>
    <row r="8" spans="1:9">
      <c r="A8" s="79">
        <v>38443</v>
      </c>
      <c r="B8" s="77" t="s">
        <v>123</v>
      </c>
      <c r="C8" s="77" t="s">
        <v>646</v>
      </c>
      <c r="D8" s="80">
        <v>3.7521534658459998</v>
      </c>
      <c r="E8" s="80">
        <v>3.4645641874359998</v>
      </c>
      <c r="F8" s="81"/>
    </row>
    <row r="9" spans="1:9">
      <c r="A9" s="79">
        <v>38534</v>
      </c>
      <c r="B9" s="77" t="s">
        <v>123</v>
      </c>
      <c r="C9" s="77" t="s">
        <v>644</v>
      </c>
      <c r="D9" s="80">
        <v>3.514835220773</v>
      </c>
      <c r="E9" s="80">
        <v>3.8875568951889998</v>
      </c>
      <c r="F9" s="81"/>
    </row>
    <row r="10" spans="1:9">
      <c r="A10" s="79">
        <v>38626</v>
      </c>
      <c r="B10" s="77" t="s">
        <v>123</v>
      </c>
      <c r="C10" s="77" t="s">
        <v>671</v>
      </c>
      <c r="D10" s="80">
        <v>3.296919817799</v>
      </c>
      <c r="E10" s="80">
        <v>3.3946382449889998</v>
      </c>
      <c r="F10" s="81"/>
    </row>
    <row r="11" spans="1:9">
      <c r="A11" s="79">
        <v>38718</v>
      </c>
      <c r="B11" s="77" t="s">
        <v>790</v>
      </c>
      <c r="C11" s="77" t="s">
        <v>645</v>
      </c>
      <c r="D11" s="80">
        <v>3.3644849877829999</v>
      </c>
      <c r="E11" s="80">
        <v>3.611753673965</v>
      </c>
      <c r="F11" s="81"/>
    </row>
    <row r="12" spans="1:9">
      <c r="A12" s="79">
        <v>38808</v>
      </c>
      <c r="B12" s="77" t="s">
        <v>123</v>
      </c>
      <c r="C12" s="77" t="s">
        <v>646</v>
      </c>
      <c r="D12" s="80">
        <v>3.3859086859479999</v>
      </c>
      <c r="E12" s="80">
        <v>3.2339235916810001</v>
      </c>
      <c r="F12" s="81"/>
    </row>
    <row r="13" spans="1:9">
      <c r="A13" s="79">
        <v>38899</v>
      </c>
      <c r="B13" s="77" t="s">
        <v>123</v>
      </c>
      <c r="C13" s="77" t="s">
        <v>644</v>
      </c>
      <c r="D13" s="80">
        <v>3.715065340042</v>
      </c>
      <c r="E13" s="80">
        <v>3.5341995107559998</v>
      </c>
      <c r="F13" s="81"/>
    </row>
    <row r="14" spans="1:9">
      <c r="A14" s="79">
        <v>38991</v>
      </c>
      <c r="B14" s="77" t="s">
        <v>123</v>
      </c>
      <c r="C14" s="77" t="s">
        <v>671</v>
      </c>
      <c r="D14" s="80">
        <v>3.782298479384</v>
      </c>
      <c r="E14" s="80">
        <v>3.727801713182</v>
      </c>
      <c r="F14" s="81"/>
    </row>
    <row r="15" spans="1:9">
      <c r="A15" s="79">
        <v>39083</v>
      </c>
      <c r="B15" s="77" t="s">
        <v>791</v>
      </c>
      <c r="C15" s="77" t="s">
        <v>645</v>
      </c>
      <c r="D15" s="80">
        <v>3.7619653171629999</v>
      </c>
      <c r="E15" s="80">
        <v>3.230098645694</v>
      </c>
      <c r="F15" s="81"/>
    </row>
    <row r="16" spans="1:9">
      <c r="A16" s="79">
        <v>39173</v>
      </c>
      <c r="B16" s="77" t="s">
        <v>123</v>
      </c>
      <c r="C16" s="77" t="s">
        <v>646</v>
      </c>
      <c r="D16" s="80">
        <v>3.5961141127970002</v>
      </c>
      <c r="E16" s="80">
        <v>3.390636011077</v>
      </c>
      <c r="F16" s="81"/>
    </row>
    <row r="17" spans="1:6">
      <c r="A17" s="79">
        <v>39264</v>
      </c>
      <c r="B17" s="77" t="s">
        <v>123</v>
      </c>
      <c r="C17" s="77" t="s">
        <v>644</v>
      </c>
      <c r="D17" s="80">
        <v>3.5812258881579999</v>
      </c>
      <c r="E17" s="80">
        <v>3.1040329967370002</v>
      </c>
      <c r="F17" s="81"/>
    </row>
    <row r="18" spans="1:6">
      <c r="A18" s="79">
        <v>39356</v>
      </c>
      <c r="B18" s="77" t="s">
        <v>123</v>
      </c>
      <c r="C18" s="77" t="s">
        <v>671</v>
      </c>
      <c r="D18" s="80">
        <v>3.6302693980449998</v>
      </c>
      <c r="E18" s="80">
        <v>3.2098122848980002</v>
      </c>
      <c r="F18" s="81"/>
    </row>
    <row r="19" spans="1:6">
      <c r="A19" s="79">
        <v>39448</v>
      </c>
      <c r="B19" s="77" t="s">
        <v>792</v>
      </c>
      <c r="C19" s="77" t="s">
        <v>645</v>
      </c>
      <c r="D19" s="80">
        <v>3.7265057816740002</v>
      </c>
      <c r="E19" s="80">
        <v>3.3223972969069999</v>
      </c>
      <c r="F19" s="81"/>
    </row>
    <row r="20" spans="1:6">
      <c r="A20" s="79">
        <v>39539</v>
      </c>
      <c r="B20" s="77" t="s">
        <v>123</v>
      </c>
      <c r="C20" s="77" t="s">
        <v>646</v>
      </c>
      <c r="D20" s="80">
        <v>3.6765715574329998</v>
      </c>
      <c r="E20" s="80">
        <v>3.3816854416590001</v>
      </c>
      <c r="F20" s="81"/>
    </row>
    <row r="21" spans="1:6">
      <c r="A21" s="79">
        <v>39630</v>
      </c>
      <c r="B21" s="77" t="s">
        <v>123</v>
      </c>
      <c r="C21" s="77" t="s">
        <v>644</v>
      </c>
      <c r="D21" s="80">
        <v>3.846527122056</v>
      </c>
      <c r="E21" s="80">
        <v>3.4187253019549999</v>
      </c>
      <c r="F21" s="81"/>
    </row>
    <row r="22" spans="1:6">
      <c r="A22" s="79">
        <v>39722</v>
      </c>
      <c r="B22" s="77" t="s">
        <v>123</v>
      </c>
      <c r="C22" s="77" t="s">
        <v>671</v>
      </c>
      <c r="D22" s="80">
        <v>4.3544158716680004</v>
      </c>
      <c r="E22" s="80">
        <v>4.0101661180730002</v>
      </c>
      <c r="F22" s="81"/>
    </row>
    <row r="23" spans="1:6">
      <c r="A23" s="79">
        <v>39814</v>
      </c>
      <c r="B23" s="77" t="s">
        <v>793</v>
      </c>
      <c r="C23" s="77" t="s">
        <v>645</v>
      </c>
      <c r="D23" s="80">
        <v>4.8959664946380004</v>
      </c>
      <c r="E23" s="80">
        <v>5.2435440259249999</v>
      </c>
      <c r="F23" s="81"/>
    </row>
    <row r="24" spans="1:6">
      <c r="A24" s="79">
        <v>39904</v>
      </c>
      <c r="B24" s="77" t="s">
        <v>123</v>
      </c>
      <c r="C24" s="77" t="s">
        <v>646</v>
      </c>
      <c r="D24" s="80">
        <v>5.3762664970099996</v>
      </c>
      <c r="E24" s="80">
        <v>4.7875694098889996</v>
      </c>
      <c r="F24" s="81"/>
    </row>
    <row r="25" spans="1:6">
      <c r="A25" s="79">
        <v>39995</v>
      </c>
      <c r="B25" s="77" t="s">
        <v>123</v>
      </c>
      <c r="C25" s="77" t="s">
        <v>644</v>
      </c>
      <c r="D25" s="80">
        <v>5.7424483322900004</v>
      </c>
      <c r="E25" s="80">
        <v>5.3379481154599997</v>
      </c>
      <c r="F25" s="81"/>
    </row>
    <row r="26" spans="1:6">
      <c r="A26" s="79">
        <v>40087</v>
      </c>
      <c r="B26" s="77" t="s">
        <v>123</v>
      </c>
      <c r="C26" s="77" t="s">
        <v>671</v>
      </c>
      <c r="D26" s="80">
        <v>5.4393871551629998</v>
      </c>
      <c r="E26" s="80">
        <v>4.8316674339669996</v>
      </c>
      <c r="F26" s="81"/>
    </row>
    <row r="27" spans="1:6">
      <c r="A27" s="79">
        <v>40179</v>
      </c>
      <c r="B27" s="77" t="s">
        <v>794</v>
      </c>
      <c r="C27" s="77" t="s">
        <v>645</v>
      </c>
      <c r="D27" s="80">
        <v>5.275097215313</v>
      </c>
      <c r="E27" s="80">
        <v>5.1916098249370002</v>
      </c>
      <c r="F27" s="81"/>
    </row>
    <row r="28" spans="1:6">
      <c r="A28" s="79">
        <v>40269</v>
      </c>
      <c r="B28" s="77" t="s">
        <v>123</v>
      </c>
      <c r="C28" s="77" t="s">
        <v>646</v>
      </c>
      <c r="D28" s="80">
        <v>5.321097846592</v>
      </c>
      <c r="E28" s="80">
        <v>5.2893025209309998</v>
      </c>
      <c r="F28" s="81"/>
    </row>
    <row r="29" spans="1:6">
      <c r="A29" s="79">
        <v>40360</v>
      </c>
      <c r="B29" s="77" t="s">
        <v>123</v>
      </c>
      <c r="C29" s="77" t="s">
        <v>644</v>
      </c>
      <c r="D29" s="80">
        <v>5.2270513401659997</v>
      </c>
      <c r="E29" s="80">
        <v>5.5052044366699997</v>
      </c>
      <c r="F29" s="81"/>
    </row>
    <row r="30" spans="1:6">
      <c r="A30" s="79">
        <v>40452</v>
      </c>
      <c r="B30" s="77" t="s">
        <v>123</v>
      </c>
      <c r="C30" s="77" t="s">
        <v>671</v>
      </c>
      <c r="D30" s="80">
        <v>5.4778197726759998</v>
      </c>
      <c r="E30" s="80">
        <v>5.6336165497969999</v>
      </c>
      <c r="F30" s="81"/>
    </row>
    <row r="31" spans="1:6">
      <c r="A31" s="79">
        <v>40544</v>
      </c>
      <c r="B31" s="77" t="s">
        <v>795</v>
      </c>
      <c r="C31" s="77" t="s">
        <v>645</v>
      </c>
      <c r="D31" s="80">
        <v>5.207975593644</v>
      </c>
      <c r="E31" s="80">
        <v>4.9840020827459997</v>
      </c>
      <c r="F31" s="81"/>
    </row>
    <row r="32" spans="1:6">
      <c r="A32" s="79">
        <v>40634</v>
      </c>
      <c r="B32" s="77" t="s">
        <v>123</v>
      </c>
      <c r="C32" s="77" t="s">
        <v>646</v>
      </c>
      <c r="D32" s="80">
        <v>5.3218015077949996</v>
      </c>
      <c r="E32" s="80">
        <v>6.0026795019270001</v>
      </c>
      <c r="F32" s="81"/>
    </row>
    <row r="33" spans="1:6">
      <c r="A33" s="79">
        <v>40725</v>
      </c>
      <c r="B33" s="77" t="s">
        <v>123</v>
      </c>
      <c r="C33" s="77" t="s">
        <v>644</v>
      </c>
      <c r="D33" s="80">
        <v>5.2152878504339997</v>
      </c>
      <c r="E33" s="80">
        <v>5.1434759309329996</v>
      </c>
      <c r="F33" s="81"/>
    </row>
    <row r="34" spans="1:6">
      <c r="A34" s="79">
        <v>40817</v>
      </c>
      <c r="B34" s="77" t="s">
        <v>123</v>
      </c>
      <c r="C34" s="77" t="s">
        <v>671</v>
      </c>
      <c r="D34" s="80">
        <v>5.0286262100629999</v>
      </c>
      <c r="E34" s="80">
        <v>5.1118160840359996</v>
      </c>
      <c r="F34" s="81"/>
    </row>
    <row r="35" spans="1:6">
      <c r="A35" s="79">
        <v>40909</v>
      </c>
      <c r="B35" s="77" t="s">
        <v>796</v>
      </c>
      <c r="C35" s="77" t="s">
        <v>645</v>
      </c>
      <c r="D35" s="80">
        <v>4.9948014437520003</v>
      </c>
      <c r="E35" s="80">
        <v>4.7095528705829999</v>
      </c>
      <c r="F35" s="81"/>
    </row>
    <row r="36" spans="1:6">
      <c r="A36" s="79">
        <v>41000</v>
      </c>
      <c r="B36" s="77" t="s">
        <v>123</v>
      </c>
      <c r="C36" s="77" t="s">
        <v>646</v>
      </c>
      <c r="D36" s="80">
        <v>4.8461832842800003</v>
      </c>
      <c r="E36" s="80">
        <v>4.837203660678</v>
      </c>
      <c r="F36" s="81"/>
    </row>
    <row r="37" spans="1:6">
      <c r="A37" s="79">
        <v>41091</v>
      </c>
      <c r="B37" s="77" t="s">
        <v>123</v>
      </c>
      <c r="C37" s="77" t="s">
        <v>644</v>
      </c>
      <c r="D37" s="80">
        <v>4.8186479183879998</v>
      </c>
      <c r="E37" s="80">
        <v>4.5482741197119996</v>
      </c>
      <c r="F37" s="81"/>
    </row>
    <row r="38" spans="1:6">
      <c r="A38" s="79">
        <v>41183</v>
      </c>
      <c r="B38" s="77" t="s">
        <v>123</v>
      </c>
      <c r="C38" s="77" t="s">
        <v>671</v>
      </c>
      <c r="D38" s="80">
        <v>5.0354818235360002</v>
      </c>
      <c r="E38" s="80">
        <v>5.2114183524759996</v>
      </c>
      <c r="F38" s="81"/>
    </row>
    <row r="39" spans="1:6">
      <c r="A39" s="79">
        <v>41275</v>
      </c>
      <c r="B39" s="77" t="s">
        <v>149</v>
      </c>
      <c r="C39" s="77" t="s">
        <v>645</v>
      </c>
      <c r="D39" s="80">
        <v>5.002570007339</v>
      </c>
      <c r="E39" s="80">
        <v>4.6848930337540002</v>
      </c>
      <c r="F39" s="81"/>
    </row>
    <row r="40" spans="1:6">
      <c r="A40" s="79">
        <v>41365</v>
      </c>
      <c r="B40" s="77" t="s">
        <v>123</v>
      </c>
      <c r="C40" s="77" t="s">
        <v>646</v>
      </c>
      <c r="D40" s="80">
        <v>5.0279213183570004</v>
      </c>
      <c r="E40" s="80">
        <v>4.6736214989349998</v>
      </c>
      <c r="F40" s="81"/>
    </row>
    <row r="41" spans="1:6">
      <c r="A41" s="79">
        <v>41456</v>
      </c>
      <c r="B41" s="77" t="s">
        <v>123</v>
      </c>
      <c r="C41" s="77" t="s">
        <v>644</v>
      </c>
      <c r="D41" s="80">
        <v>4.9268483358489998</v>
      </c>
      <c r="E41" s="80">
        <v>5.0350230973750003</v>
      </c>
      <c r="F41" s="81"/>
    </row>
    <row r="42" spans="1:6">
      <c r="A42" s="79">
        <v>41548</v>
      </c>
      <c r="B42" s="77" t="s">
        <v>123</v>
      </c>
      <c r="C42" s="77" t="s">
        <v>671</v>
      </c>
      <c r="D42" s="80">
        <v>4.8119708125580001</v>
      </c>
      <c r="E42" s="80">
        <v>4.9292609494499997</v>
      </c>
      <c r="F42" s="81"/>
    </row>
    <row r="43" spans="1:6">
      <c r="A43" s="79">
        <v>41640</v>
      </c>
      <c r="B43" s="77" t="s">
        <v>150</v>
      </c>
      <c r="C43" s="77" t="s">
        <v>645</v>
      </c>
      <c r="D43" s="80">
        <v>4.923679967</v>
      </c>
      <c r="E43" s="80">
        <v>5.4437013855650003</v>
      </c>
      <c r="F43" s="81"/>
    </row>
    <row r="44" spans="1:6">
      <c r="A44" s="79">
        <v>41730</v>
      </c>
      <c r="B44" s="77" t="s">
        <v>123</v>
      </c>
      <c r="C44" s="77" t="s">
        <v>646</v>
      </c>
      <c r="D44" s="80">
        <v>4.9015966954800003</v>
      </c>
      <c r="E44" s="80">
        <v>5.1990410098569999</v>
      </c>
      <c r="F44" s="81"/>
    </row>
    <row r="45" spans="1:6">
      <c r="A45" s="79">
        <v>41821</v>
      </c>
      <c r="B45" s="77" t="s">
        <v>123</v>
      </c>
      <c r="C45" s="77" t="s">
        <v>644</v>
      </c>
      <c r="D45" s="80">
        <v>4.9251977024959999</v>
      </c>
      <c r="E45" s="80">
        <v>5.2673538433919997</v>
      </c>
      <c r="F45" s="81"/>
    </row>
    <row r="46" spans="1:6">
      <c r="A46" s="79">
        <v>41913</v>
      </c>
      <c r="B46" s="77" t="s">
        <v>123</v>
      </c>
      <c r="C46" s="77" t="s">
        <v>671</v>
      </c>
      <c r="D46" s="80">
        <v>4.549332878975</v>
      </c>
      <c r="E46" s="80">
        <v>4.8218435534150004</v>
      </c>
      <c r="F46" s="81"/>
    </row>
    <row r="47" spans="1:6">
      <c r="A47" s="79">
        <v>42005</v>
      </c>
      <c r="B47" s="77" t="s">
        <v>151</v>
      </c>
      <c r="C47" s="77" t="s">
        <v>645</v>
      </c>
      <c r="D47" s="80">
        <v>4.3583748087389997</v>
      </c>
      <c r="E47" s="80">
        <v>4.3112189211279999</v>
      </c>
      <c r="F47" s="81"/>
    </row>
    <row r="48" spans="1:6">
      <c r="A48" s="79">
        <v>42095</v>
      </c>
      <c r="B48" s="77" t="s">
        <v>123</v>
      </c>
      <c r="C48" s="77" t="s">
        <v>646</v>
      </c>
      <c r="D48" s="80">
        <v>4.3453351704590002</v>
      </c>
      <c r="E48" s="80">
        <v>5.4837709855490004</v>
      </c>
      <c r="F48" s="81"/>
    </row>
    <row r="49" spans="1:6">
      <c r="A49" s="79">
        <v>42186</v>
      </c>
      <c r="B49" s="77" t="s">
        <v>123</v>
      </c>
      <c r="C49" s="77" t="s">
        <v>644</v>
      </c>
      <c r="D49" s="80">
        <v>4.3232441417920002</v>
      </c>
      <c r="E49" s="80">
        <v>4.7625209726510001</v>
      </c>
      <c r="F49" s="81"/>
    </row>
    <row r="50" spans="1:6">
      <c r="A50" s="79">
        <v>42278</v>
      </c>
      <c r="B50" s="77" t="s">
        <v>123</v>
      </c>
      <c r="C50" s="77" t="s">
        <v>671</v>
      </c>
      <c r="D50" s="80">
        <v>4.310900855551</v>
      </c>
      <c r="E50" s="80">
        <v>4.2355387997460001</v>
      </c>
      <c r="F50" s="81"/>
    </row>
    <row r="51" spans="1:6">
      <c r="A51" s="79">
        <v>42370</v>
      </c>
      <c r="B51" s="77" t="s">
        <v>152</v>
      </c>
      <c r="C51" s="77" t="s">
        <v>645</v>
      </c>
      <c r="D51" s="80">
        <v>4.1700790180530003</v>
      </c>
      <c r="E51" s="80">
        <v>4.4590094337400004</v>
      </c>
      <c r="F51" s="81"/>
    </row>
    <row r="52" spans="1:6">
      <c r="A52" s="79">
        <v>42461</v>
      </c>
      <c r="B52" s="77" t="s">
        <v>123</v>
      </c>
      <c r="C52" s="77" t="s">
        <v>646</v>
      </c>
      <c r="D52" s="80">
        <v>3.9241386945180001</v>
      </c>
      <c r="E52" s="80">
        <v>3.8001787795689999</v>
      </c>
      <c r="F52" s="81"/>
    </row>
    <row r="53" spans="1:6">
      <c r="A53" s="79">
        <v>42552</v>
      </c>
      <c r="B53" s="77" t="s">
        <v>123</v>
      </c>
      <c r="C53" s="77" t="s">
        <v>644</v>
      </c>
      <c r="D53" s="80">
        <v>3.8004728034670001</v>
      </c>
      <c r="E53" s="80">
        <v>3.2022418579249998</v>
      </c>
      <c r="F53" s="81"/>
    </row>
    <row r="54" spans="1:6">
      <c r="A54" s="79">
        <v>42644</v>
      </c>
      <c r="B54" s="77" t="s">
        <v>123</v>
      </c>
      <c r="C54" s="77" t="s">
        <v>671</v>
      </c>
      <c r="D54" s="80">
        <v>3.6490027000660001</v>
      </c>
      <c r="E54" s="80">
        <v>3.3197753349729999</v>
      </c>
      <c r="F54" s="81"/>
    </row>
    <row r="55" spans="1:6">
      <c r="A55" s="79">
        <v>42736</v>
      </c>
      <c r="B55" s="77" t="s">
        <v>153</v>
      </c>
      <c r="C55" s="77" t="s">
        <v>645</v>
      </c>
      <c r="D55" s="80">
        <v>3.5065217645510001</v>
      </c>
      <c r="E55" s="80">
        <v>2.9235010844759999</v>
      </c>
      <c r="F55" s="81"/>
    </row>
    <row r="56" spans="1:6">
      <c r="A56" s="79">
        <v>42826</v>
      </c>
      <c r="B56" s="77" t="s">
        <v>123</v>
      </c>
      <c r="C56" s="77" t="s">
        <v>646</v>
      </c>
      <c r="D56" s="80">
        <v>3.439069759488</v>
      </c>
      <c r="E56" s="80">
        <v>2.653338227431</v>
      </c>
      <c r="F56" s="81"/>
    </row>
    <row r="57" spans="1:6">
      <c r="A57" s="79">
        <v>42917</v>
      </c>
      <c r="B57" s="77" t="s">
        <v>123</v>
      </c>
      <c r="C57" s="77" t="s">
        <v>644</v>
      </c>
      <c r="D57" s="80">
        <v>3.3651565357059998</v>
      </c>
      <c r="E57" s="80">
        <v>2.9161698562859999</v>
      </c>
      <c r="F57" s="81"/>
    </row>
    <row r="58" spans="1:6">
      <c r="A58" s="79">
        <v>43009</v>
      </c>
      <c r="B58" s="77" t="s">
        <v>123</v>
      </c>
      <c r="C58" s="77" t="s">
        <v>671</v>
      </c>
      <c r="D58" s="80">
        <v>3.4500449412449998</v>
      </c>
      <c r="E58" s="80">
        <v>2.924237834221</v>
      </c>
      <c r="F58" s="81"/>
    </row>
    <row r="59" spans="1:6">
      <c r="A59" s="79">
        <v>43101</v>
      </c>
      <c r="B59" s="77" t="s">
        <v>127</v>
      </c>
      <c r="C59" s="77" t="s">
        <v>645</v>
      </c>
      <c r="D59" s="80">
        <v>3.2431460425140002</v>
      </c>
      <c r="E59" s="80">
        <v>2.5399309188679999</v>
      </c>
      <c r="F59" s="81"/>
    </row>
    <row r="60" spans="1:6">
      <c r="A60" s="79">
        <v>43191</v>
      </c>
      <c r="B60" s="77" t="s">
        <v>123</v>
      </c>
      <c r="C60" s="77" t="s">
        <v>646</v>
      </c>
      <c r="D60" s="80">
        <v>3.3113778776760001</v>
      </c>
      <c r="E60" s="80">
        <v>3.082348669341</v>
      </c>
      <c r="F60" s="81"/>
    </row>
    <row r="61" spans="1:6">
      <c r="A61" s="79">
        <v>43282</v>
      </c>
      <c r="B61" s="77" t="s">
        <v>123</v>
      </c>
      <c r="C61" s="77" t="s">
        <v>644</v>
      </c>
      <c r="D61" s="80">
        <v>3.2792249629530001</v>
      </c>
      <c r="E61" s="80">
        <v>2.8165427069479998</v>
      </c>
      <c r="F61" s="81"/>
    </row>
    <row r="62" spans="1:6">
      <c r="A62" s="79">
        <v>43374</v>
      </c>
      <c r="B62" s="77" t="s">
        <v>123</v>
      </c>
      <c r="C62" s="77" t="s">
        <v>671</v>
      </c>
      <c r="D62" s="80">
        <v>3.368648617286</v>
      </c>
      <c r="E62" s="80">
        <v>2.536907351425</v>
      </c>
      <c r="F62" s="81"/>
    </row>
    <row r="63" spans="1:6">
      <c r="A63" s="79">
        <v>43466</v>
      </c>
      <c r="B63" s="77" t="s">
        <v>140</v>
      </c>
      <c r="C63" s="77" t="s">
        <v>645</v>
      </c>
      <c r="D63" s="82">
        <v>3.4772757968649999</v>
      </c>
      <c r="E63" s="80">
        <v>2.8580488594090001</v>
      </c>
      <c r="F63" s="81"/>
    </row>
    <row r="64" spans="1:6">
      <c r="A64" s="79">
        <v>43556</v>
      </c>
      <c r="B64" s="77" t="s">
        <v>123</v>
      </c>
      <c r="C64" s="77" t="s">
        <v>646</v>
      </c>
      <c r="D64" s="82">
        <v>3.5030604879960001</v>
      </c>
      <c r="E64" s="80">
        <v>2.9935597213710001</v>
      </c>
      <c r="F64" s="83"/>
    </row>
    <row r="65" spans="1:6">
      <c r="A65" s="79">
        <v>43647</v>
      </c>
      <c r="B65" s="77" t="s">
        <v>123</v>
      </c>
      <c r="C65" s="77" t="s">
        <v>644</v>
      </c>
      <c r="D65" s="82">
        <v>3.5517834265700001</v>
      </c>
      <c r="E65" s="80">
        <v>2.9592611980010002</v>
      </c>
      <c r="F65" s="83"/>
    </row>
    <row r="66" spans="1:6">
      <c r="A66" s="79">
        <v>43739</v>
      </c>
      <c r="B66" s="77" t="s">
        <v>123</v>
      </c>
      <c r="C66" s="77" t="s">
        <v>671</v>
      </c>
      <c r="D66" s="84">
        <v>3.4835209101590001</v>
      </c>
      <c r="E66" s="80">
        <v>3.142988704795</v>
      </c>
      <c r="F66" s="83"/>
    </row>
  </sheetData>
  <mergeCells count="1">
    <mergeCell ref="H1:I1"/>
  </mergeCells>
  <hyperlinks>
    <hyperlink ref="H1:I1" location="Index!A1" display="Regresar al Índice" xr:uid="{F6DA67AB-DF6E-40D2-8223-90BA8ADFEFC8}"/>
  </hyperlink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dimension ref="A1:I39"/>
  <sheetViews>
    <sheetView topLeftCell="A4" workbookViewId="0">
      <selection activeCell="B125" sqref="B125"/>
    </sheetView>
  </sheetViews>
  <sheetFormatPr baseColWidth="10" defaultColWidth="9.109375" defaultRowHeight="14.4"/>
  <cols>
    <col min="1" max="2" width="9.109375" style="77"/>
    <col min="3" max="3" width="17.109375" style="77" bestFit="1" customWidth="1"/>
    <col min="4" max="4" width="15.88671875" style="77" bestFit="1" customWidth="1"/>
    <col min="5" max="16384" width="9.109375" style="77"/>
  </cols>
  <sheetData>
    <row r="1" spans="1:9">
      <c r="A1" s="87" t="s">
        <v>836</v>
      </c>
      <c r="H1" s="274" t="s">
        <v>126</v>
      </c>
      <c r="I1" s="274"/>
    </row>
    <row r="2" spans="1:9">
      <c r="A2" s="74" t="s">
        <v>834</v>
      </c>
    </row>
    <row r="3" spans="1:9">
      <c r="A3" s="74" t="s">
        <v>837</v>
      </c>
    </row>
    <row r="6" spans="1:9">
      <c r="A6" s="87" t="s">
        <v>182</v>
      </c>
      <c r="B6" s="77" t="s">
        <v>814</v>
      </c>
    </row>
    <row r="7" spans="1:9">
      <c r="A7" s="77" t="s">
        <v>85</v>
      </c>
      <c r="B7" s="81">
        <v>6.5141871520030001</v>
      </c>
    </row>
    <row r="8" spans="1:9">
      <c r="A8" s="77" t="s">
        <v>157</v>
      </c>
      <c r="B8" s="81">
        <v>5.0177954821839998</v>
      </c>
    </row>
    <row r="9" spans="1:9">
      <c r="A9" s="77" t="s">
        <v>119</v>
      </c>
      <c r="B9" s="81">
        <v>4.8517805497450004</v>
      </c>
    </row>
    <row r="10" spans="1:9">
      <c r="A10" s="77" t="s">
        <v>118</v>
      </c>
      <c r="B10" s="81">
        <v>4.7469999999999999</v>
      </c>
    </row>
    <row r="11" spans="1:9">
      <c r="A11" s="77" t="s">
        <v>569</v>
      </c>
      <c r="B11" s="81">
        <v>4.705127905276</v>
      </c>
    </row>
    <row r="12" spans="1:9">
      <c r="A12" s="77" t="s">
        <v>94</v>
      </c>
      <c r="B12" s="81">
        <v>4.0182336190539996</v>
      </c>
    </row>
    <row r="13" spans="1:9">
      <c r="A13" s="77" t="s">
        <v>160</v>
      </c>
      <c r="B13" s="81">
        <v>3.9983435592390002</v>
      </c>
    </row>
    <row r="14" spans="1:9">
      <c r="A14" s="77" t="s">
        <v>102</v>
      </c>
      <c r="B14" s="81">
        <v>3.8249972936479999</v>
      </c>
    </row>
    <row r="15" spans="1:9">
      <c r="A15" s="77" t="s">
        <v>161</v>
      </c>
      <c r="B15" s="81">
        <v>3.7209528623399999</v>
      </c>
    </row>
    <row r="16" spans="1:9">
      <c r="A16" s="77" t="s">
        <v>104</v>
      </c>
      <c r="B16" s="81">
        <v>3.6966920254479998</v>
      </c>
    </row>
    <row r="17" spans="1:2">
      <c r="A17" s="77" t="s">
        <v>108</v>
      </c>
      <c r="B17" s="81">
        <v>3.5329089161280001</v>
      </c>
    </row>
    <row r="18" spans="1:2">
      <c r="A18" s="77" t="s">
        <v>117</v>
      </c>
      <c r="B18" s="81">
        <v>3.4835209101590001</v>
      </c>
    </row>
    <row r="19" spans="1:2">
      <c r="A19" s="77" t="s">
        <v>91</v>
      </c>
      <c r="B19" s="81">
        <v>3.4693307007960001</v>
      </c>
    </row>
    <row r="20" spans="1:2">
      <c r="A20" s="77" t="s">
        <v>103</v>
      </c>
      <c r="B20" s="81">
        <v>3.245355089347</v>
      </c>
    </row>
    <row r="21" spans="1:2">
      <c r="A21" s="77" t="s">
        <v>88</v>
      </c>
      <c r="B21" s="81">
        <v>3.2290000000000001</v>
      </c>
    </row>
    <row r="22" spans="1:2">
      <c r="A22" s="77" t="s">
        <v>92</v>
      </c>
      <c r="B22" s="81">
        <v>3.2085664879340001</v>
      </c>
    </row>
    <row r="23" spans="1:2">
      <c r="A23" s="77" t="s">
        <v>95</v>
      </c>
      <c r="B23" s="81">
        <v>3.142988704795</v>
      </c>
    </row>
    <row r="24" spans="1:2">
      <c r="A24" s="77" t="s">
        <v>110</v>
      </c>
      <c r="B24" s="81">
        <v>3.1421600693710001</v>
      </c>
    </row>
    <row r="25" spans="1:2">
      <c r="A25" s="77" t="s">
        <v>114</v>
      </c>
      <c r="B25" s="81">
        <v>3.1182165329</v>
      </c>
    </row>
    <row r="26" spans="1:2">
      <c r="A26" s="77" t="s">
        <v>120</v>
      </c>
      <c r="B26" s="81">
        <v>3.0316772850349998</v>
      </c>
    </row>
    <row r="27" spans="1:2">
      <c r="A27" s="77" t="s">
        <v>111</v>
      </c>
      <c r="B27" s="81">
        <v>2.969378751657</v>
      </c>
    </row>
    <row r="28" spans="1:2">
      <c r="A28" s="77" t="s">
        <v>159</v>
      </c>
      <c r="B28" s="81">
        <v>2.8819519322130001</v>
      </c>
    </row>
    <row r="29" spans="1:2">
      <c r="A29" s="77" t="s">
        <v>86</v>
      </c>
      <c r="B29" s="81">
        <v>2.823418270246</v>
      </c>
    </row>
    <row r="30" spans="1:2">
      <c r="A30" s="77" t="s">
        <v>116</v>
      </c>
      <c r="B30" s="81">
        <v>2.6941942693010001</v>
      </c>
    </row>
    <row r="31" spans="1:2">
      <c r="A31" s="77" t="s">
        <v>101</v>
      </c>
      <c r="B31" s="81">
        <v>2.6467367734280001</v>
      </c>
    </row>
    <row r="32" spans="1:2">
      <c r="A32" s="77" t="s">
        <v>87</v>
      </c>
      <c r="B32" s="81">
        <v>2.4926390134359999</v>
      </c>
    </row>
    <row r="33" spans="1:2">
      <c r="A33" s="77" t="s">
        <v>156</v>
      </c>
      <c r="B33" s="81">
        <v>2.4627980439870001</v>
      </c>
    </row>
    <row r="34" spans="1:2">
      <c r="A34" s="77" t="s">
        <v>96</v>
      </c>
      <c r="B34" s="81">
        <v>2.4404194593359998</v>
      </c>
    </row>
    <row r="35" spans="1:2">
      <c r="A35" s="77" t="s">
        <v>158</v>
      </c>
      <c r="B35" s="81">
        <v>2.4357104907429998</v>
      </c>
    </row>
    <row r="36" spans="1:2">
      <c r="A36" s="77" t="s">
        <v>99</v>
      </c>
      <c r="B36" s="81">
        <v>2.3807633880569998</v>
      </c>
    </row>
    <row r="37" spans="1:2">
      <c r="A37" s="77" t="s">
        <v>112</v>
      </c>
      <c r="B37" s="81">
        <v>2.0564021262379999</v>
      </c>
    </row>
    <row r="38" spans="1:2">
      <c r="A38" s="77" t="s">
        <v>90</v>
      </c>
      <c r="B38" s="81">
        <v>1.9599591365719999</v>
      </c>
    </row>
    <row r="39" spans="1:2">
      <c r="A39" s="77" t="s">
        <v>100</v>
      </c>
      <c r="B39" s="81">
        <v>1.4390000000000001</v>
      </c>
    </row>
  </sheetData>
  <mergeCells count="1">
    <mergeCell ref="H1:I1"/>
  </mergeCells>
  <hyperlinks>
    <hyperlink ref="H1:I1" location="Index!A1" display="Regresar al Índice" xr:uid="{28D580B6-6D4F-4FD6-98CA-FFA79224BCC3}"/>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dimension ref="A1:I39"/>
  <sheetViews>
    <sheetView workbookViewId="0">
      <selection activeCell="B125" sqref="B125"/>
    </sheetView>
  </sheetViews>
  <sheetFormatPr baseColWidth="10" defaultColWidth="9.109375" defaultRowHeight="14.4"/>
  <cols>
    <col min="1" max="1" width="9.109375" style="77"/>
    <col min="2" max="2" width="10.109375" style="77" bestFit="1" customWidth="1"/>
    <col min="3" max="3" width="9.109375" style="77"/>
    <col min="4" max="4" width="10" style="77" bestFit="1" customWidth="1"/>
    <col min="5" max="16384" width="9.109375" style="77"/>
  </cols>
  <sheetData>
    <row r="1" spans="1:9">
      <c r="A1" s="87" t="s">
        <v>838</v>
      </c>
      <c r="H1" s="274" t="s">
        <v>126</v>
      </c>
      <c r="I1" s="274"/>
    </row>
    <row r="2" spans="1:9">
      <c r="A2" s="74" t="s">
        <v>834</v>
      </c>
    </row>
    <row r="3" spans="1:9">
      <c r="A3" s="74" t="s">
        <v>839</v>
      </c>
    </row>
    <row r="6" spans="1:9">
      <c r="A6" s="87" t="s">
        <v>182</v>
      </c>
      <c r="B6" s="87" t="s">
        <v>201</v>
      </c>
    </row>
    <row r="7" spans="1:9">
      <c r="A7" s="77" t="s">
        <v>161</v>
      </c>
      <c r="B7" s="103">
        <v>0.32708181025400007</v>
      </c>
    </row>
    <row r="8" spans="1:9">
      <c r="A8" s="77" t="s">
        <v>119</v>
      </c>
      <c r="B8" s="103">
        <v>0.26213505125300074</v>
      </c>
    </row>
    <row r="9" spans="1:9">
      <c r="A9" s="77" t="s">
        <v>96</v>
      </c>
      <c r="B9" s="103">
        <v>0.24756898923600001</v>
      </c>
    </row>
    <row r="10" spans="1:9">
      <c r="A10" s="77" t="s">
        <v>88</v>
      </c>
      <c r="B10" s="103">
        <v>0.21900000000000031</v>
      </c>
    </row>
    <row r="11" spans="1:9">
      <c r="A11" s="77" t="s">
        <v>95</v>
      </c>
      <c r="B11" s="103">
        <v>0.18372750679399985</v>
      </c>
    </row>
    <row r="12" spans="1:9">
      <c r="A12" s="77" t="s">
        <v>112</v>
      </c>
      <c r="B12" s="103">
        <v>0.18213701593199993</v>
      </c>
    </row>
    <row r="13" spans="1:9">
      <c r="A13" s="77" t="s">
        <v>157</v>
      </c>
      <c r="B13" s="103">
        <v>0.16216487671099955</v>
      </c>
    </row>
    <row r="14" spans="1:9">
      <c r="A14" s="77" t="s">
        <v>101</v>
      </c>
      <c r="B14" s="103">
        <v>5.6957931189999922E-2</v>
      </c>
    </row>
    <row r="15" spans="1:9">
      <c r="A15" s="77" t="s">
        <v>100</v>
      </c>
      <c r="B15" s="103">
        <v>4.2000000000000037E-2</v>
      </c>
    </row>
    <row r="16" spans="1:9">
      <c r="A16" s="77" t="s">
        <v>90</v>
      </c>
      <c r="B16" s="103">
        <v>3.6892860799999871E-2</v>
      </c>
    </row>
    <row r="17" spans="1:2">
      <c r="A17" s="77" t="s">
        <v>108</v>
      </c>
      <c r="B17" s="103">
        <v>1.2852943274999973E-2</v>
      </c>
    </row>
    <row r="18" spans="1:2">
      <c r="A18" s="77" t="s">
        <v>104</v>
      </c>
      <c r="B18" s="103">
        <v>-1.0243929451000167E-2</v>
      </c>
    </row>
    <row r="19" spans="1:2">
      <c r="A19" s="77" t="s">
        <v>569</v>
      </c>
      <c r="B19" s="103">
        <v>-1.2240001694999947E-2</v>
      </c>
    </row>
    <row r="20" spans="1:2">
      <c r="A20" s="77" t="s">
        <v>110</v>
      </c>
      <c r="B20" s="103">
        <v>-2.9522187179999992E-2</v>
      </c>
    </row>
    <row r="21" spans="1:2">
      <c r="A21" s="77" t="s">
        <v>99</v>
      </c>
      <c r="B21" s="103">
        <v>-3.7215516379000224E-2</v>
      </c>
    </row>
    <row r="22" spans="1:2">
      <c r="A22" s="77" t="s">
        <v>102</v>
      </c>
      <c r="B22" s="103">
        <v>-4.4853193770999944E-2</v>
      </c>
    </row>
    <row r="23" spans="1:2">
      <c r="A23" s="77" t="s">
        <v>116</v>
      </c>
      <c r="B23" s="103">
        <v>-5.4193732813999862E-2</v>
      </c>
    </row>
    <row r="24" spans="1:2">
      <c r="A24" s="77" t="s">
        <v>117</v>
      </c>
      <c r="B24" s="103">
        <v>-6.8262516411000007E-2</v>
      </c>
    </row>
    <row r="25" spans="1:2">
      <c r="A25" s="77" t="s">
        <v>103</v>
      </c>
      <c r="B25" s="103">
        <v>-0.11803880997099991</v>
      </c>
    </row>
    <row r="26" spans="1:2">
      <c r="A26" s="77" t="s">
        <v>114</v>
      </c>
      <c r="B26" s="103">
        <v>-0.12714694575800012</v>
      </c>
    </row>
    <row r="27" spans="1:2">
      <c r="A27" s="77" t="s">
        <v>158</v>
      </c>
      <c r="B27" s="103">
        <v>-0.1307083156740001</v>
      </c>
    </row>
    <row r="28" spans="1:2">
      <c r="A28" s="77" t="s">
        <v>91</v>
      </c>
      <c r="B28" s="103">
        <v>-0.1532902384439998</v>
      </c>
    </row>
    <row r="29" spans="1:2">
      <c r="A29" s="77" t="s">
        <v>160</v>
      </c>
      <c r="B29" s="103">
        <v>-0.27105755716300006</v>
      </c>
    </row>
    <row r="30" spans="1:2">
      <c r="A30" s="77" t="s">
        <v>120</v>
      </c>
      <c r="B30" s="103">
        <v>-0.29705011997800002</v>
      </c>
    </row>
    <row r="31" spans="1:2">
      <c r="A31" s="77" t="s">
        <v>86</v>
      </c>
      <c r="B31" s="103">
        <v>-0.33524506801899978</v>
      </c>
    </row>
    <row r="32" spans="1:2">
      <c r="A32" s="77" t="s">
        <v>94</v>
      </c>
      <c r="B32" s="103">
        <v>-0.40429689966900018</v>
      </c>
    </row>
    <row r="33" spans="1:2">
      <c r="A33" s="77" t="s">
        <v>156</v>
      </c>
      <c r="B33" s="103">
        <v>-0.45928199898200006</v>
      </c>
    </row>
    <row r="34" spans="1:2">
      <c r="A34" s="77" t="s">
        <v>92</v>
      </c>
      <c r="B34" s="103">
        <v>-0.46961298530499995</v>
      </c>
    </row>
    <row r="35" spans="1:2">
      <c r="A35" s="77" t="s">
        <v>159</v>
      </c>
      <c r="B35" s="103">
        <v>-0.50342524087799978</v>
      </c>
    </row>
    <row r="36" spans="1:2">
      <c r="A36" s="77" t="s">
        <v>118</v>
      </c>
      <c r="B36" s="103">
        <v>-0.61500000000000021</v>
      </c>
    </row>
    <row r="37" spans="1:2">
      <c r="A37" s="77" t="s">
        <v>111</v>
      </c>
      <c r="B37" s="103">
        <v>-0.68760527281299977</v>
      </c>
    </row>
    <row r="38" spans="1:2">
      <c r="A38" s="77" t="s">
        <v>85</v>
      </c>
      <c r="B38" s="103">
        <v>-0.73994295512699981</v>
      </c>
    </row>
    <row r="39" spans="1:2">
      <c r="A39" s="77" t="s">
        <v>87</v>
      </c>
      <c r="B39" s="103">
        <v>-1.0182131236340002</v>
      </c>
    </row>
  </sheetData>
  <mergeCells count="1">
    <mergeCell ref="H1:I1"/>
  </mergeCells>
  <hyperlinks>
    <hyperlink ref="H1:I1" location="Index!A1" display="Regresar al Índice" xr:uid="{2D8DCC6D-CEB1-434F-AB69-488DE01B24A8}"/>
  </hyperlink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39"/>
  <sheetViews>
    <sheetView workbookViewId="0">
      <selection activeCell="B125" sqref="B125"/>
    </sheetView>
  </sheetViews>
  <sheetFormatPr baseColWidth="10" defaultColWidth="9.109375" defaultRowHeight="14.4"/>
  <cols>
    <col min="1" max="1" width="9.109375" style="77"/>
    <col min="2" max="2" width="28.33203125" style="77" bestFit="1" customWidth="1"/>
    <col min="3" max="16384" width="9.109375" style="77"/>
  </cols>
  <sheetData>
    <row r="1" spans="1:9">
      <c r="A1" s="36" t="s">
        <v>840</v>
      </c>
      <c r="H1" s="274" t="s">
        <v>126</v>
      </c>
      <c r="I1" s="274"/>
    </row>
    <row r="2" spans="1:9">
      <c r="A2" s="74" t="s">
        <v>841</v>
      </c>
    </row>
    <row r="3" spans="1:9">
      <c r="A3" s="74" t="s">
        <v>842</v>
      </c>
    </row>
    <row r="6" spans="1:9">
      <c r="A6" s="87" t="s">
        <v>182</v>
      </c>
      <c r="B6" s="87" t="s">
        <v>815</v>
      </c>
    </row>
    <row r="7" spans="1:9">
      <c r="A7" s="104" t="s">
        <v>90</v>
      </c>
      <c r="B7" s="105">
        <v>80.5</v>
      </c>
    </row>
    <row r="8" spans="1:9">
      <c r="A8" s="104" t="s">
        <v>100</v>
      </c>
      <c r="B8" s="105">
        <v>79.3</v>
      </c>
    </row>
    <row r="9" spans="1:9">
      <c r="A9" s="104" t="s">
        <v>96</v>
      </c>
      <c r="B9" s="105">
        <v>75</v>
      </c>
    </row>
    <row r="10" spans="1:9">
      <c r="A10" s="104" t="s">
        <v>87</v>
      </c>
      <c r="B10" s="105">
        <v>71.8</v>
      </c>
    </row>
    <row r="11" spans="1:9">
      <c r="A11" s="104" t="s">
        <v>101</v>
      </c>
      <c r="B11" s="105">
        <v>71.599999999999994</v>
      </c>
    </row>
    <row r="12" spans="1:9">
      <c r="A12" s="104" t="s">
        <v>108</v>
      </c>
      <c r="B12" s="105">
        <v>71.3</v>
      </c>
    </row>
    <row r="13" spans="1:9">
      <c r="A13" s="106" t="s">
        <v>116</v>
      </c>
      <c r="B13" s="105">
        <v>70.3</v>
      </c>
    </row>
    <row r="14" spans="1:9">
      <c r="A14" s="106" t="s">
        <v>120</v>
      </c>
      <c r="B14" s="105">
        <v>67.8</v>
      </c>
    </row>
    <row r="15" spans="1:9">
      <c r="A15" s="104" t="s">
        <v>99</v>
      </c>
      <c r="B15" s="105">
        <v>67.5</v>
      </c>
    </row>
    <row r="16" spans="1:9">
      <c r="A16" s="104" t="s">
        <v>85</v>
      </c>
      <c r="B16" s="105">
        <v>64.599999999999994</v>
      </c>
    </row>
    <row r="17" spans="1:2">
      <c r="A17" s="104" t="s">
        <v>88</v>
      </c>
      <c r="B17" s="105">
        <v>63</v>
      </c>
    </row>
    <row r="18" spans="1:2">
      <c r="A18" s="104" t="s">
        <v>86</v>
      </c>
      <c r="B18" s="105">
        <v>63</v>
      </c>
    </row>
    <row r="19" spans="1:2">
      <c r="A19" s="104" t="s">
        <v>102</v>
      </c>
      <c r="B19" s="105">
        <v>61.3</v>
      </c>
    </row>
    <row r="20" spans="1:2">
      <c r="A20" s="104" t="s">
        <v>112</v>
      </c>
      <c r="B20" s="105">
        <v>60.8</v>
      </c>
    </row>
    <row r="21" spans="1:2">
      <c r="A21" s="104" t="s">
        <v>93</v>
      </c>
      <c r="B21" s="105">
        <v>57.4</v>
      </c>
    </row>
    <row r="22" spans="1:2">
      <c r="A22" s="106" t="s">
        <v>89</v>
      </c>
      <c r="B22" s="105">
        <v>56.9</v>
      </c>
    </row>
    <row r="23" spans="1:2">
      <c r="A23" s="107" t="s">
        <v>117</v>
      </c>
      <c r="B23" s="108">
        <v>56.2</v>
      </c>
    </row>
    <row r="24" spans="1:2">
      <c r="A24" s="104" t="s">
        <v>92</v>
      </c>
      <c r="B24" s="105">
        <v>53.9</v>
      </c>
    </row>
    <row r="25" spans="1:2">
      <c r="A25" s="104" t="s">
        <v>104</v>
      </c>
      <c r="B25" s="105">
        <v>52.3</v>
      </c>
    </row>
    <row r="26" spans="1:2">
      <c r="A26" s="104" t="s">
        <v>111</v>
      </c>
      <c r="B26" s="105">
        <v>52</v>
      </c>
    </row>
    <row r="27" spans="1:2">
      <c r="A27" s="104" t="s">
        <v>114</v>
      </c>
      <c r="B27" s="105">
        <v>51.6</v>
      </c>
    </row>
    <row r="28" spans="1:2">
      <c r="A28" s="104" t="s">
        <v>97</v>
      </c>
      <c r="B28" s="105">
        <v>49</v>
      </c>
    </row>
    <row r="29" spans="1:2">
      <c r="A29" s="104" t="s">
        <v>95</v>
      </c>
      <c r="B29" s="105">
        <v>47.9</v>
      </c>
    </row>
    <row r="30" spans="1:2">
      <c r="A30" s="104" t="s">
        <v>105</v>
      </c>
      <c r="B30" s="105">
        <v>46.4</v>
      </c>
    </row>
    <row r="31" spans="1:2">
      <c r="A31" s="104" t="s">
        <v>103</v>
      </c>
      <c r="B31" s="105">
        <v>45.1</v>
      </c>
    </row>
    <row r="32" spans="1:2">
      <c r="A32" s="104" t="s">
        <v>94</v>
      </c>
      <c r="B32" s="105">
        <v>43.9</v>
      </c>
    </row>
    <row r="33" spans="1:2">
      <c r="A33" s="104" t="s">
        <v>118</v>
      </c>
      <c r="B33" s="105">
        <v>41.8</v>
      </c>
    </row>
    <row r="34" spans="1:2">
      <c r="A34" s="104" t="s">
        <v>91</v>
      </c>
      <c r="B34" s="105">
        <v>41.3</v>
      </c>
    </row>
    <row r="35" spans="1:2">
      <c r="A35" s="104" t="s">
        <v>107</v>
      </c>
      <c r="B35" s="105">
        <v>38.700000000000003</v>
      </c>
    </row>
    <row r="36" spans="1:2">
      <c r="A36" s="104" t="s">
        <v>109</v>
      </c>
      <c r="B36" s="105">
        <v>37.299999999999997</v>
      </c>
    </row>
    <row r="37" spans="1:2">
      <c r="A37" s="104" t="s">
        <v>110</v>
      </c>
      <c r="B37" s="105">
        <v>36.9</v>
      </c>
    </row>
    <row r="38" spans="1:2">
      <c r="A38" s="104" t="s">
        <v>113</v>
      </c>
      <c r="B38" s="105">
        <v>36.799999999999997</v>
      </c>
    </row>
    <row r="39" spans="1:2">
      <c r="A39" s="106" t="s">
        <v>119</v>
      </c>
      <c r="B39" s="105">
        <v>34.799999999999997</v>
      </c>
    </row>
  </sheetData>
  <mergeCells count="1">
    <mergeCell ref="H1:I1"/>
  </mergeCells>
  <hyperlinks>
    <hyperlink ref="H1:I1" location="Index!A1" display="Regresar al Índice" xr:uid="{08F95CA1-421A-4DAA-89C4-CE6649C88A56}"/>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I26"/>
  <sheetViews>
    <sheetView workbookViewId="0">
      <selection activeCell="B125" sqref="B125"/>
    </sheetView>
  </sheetViews>
  <sheetFormatPr baseColWidth="10" defaultColWidth="9.109375" defaultRowHeight="14.4"/>
  <cols>
    <col min="1" max="1" width="9.109375" style="77"/>
    <col min="2" max="2" width="71.109375" style="77" bestFit="1" customWidth="1"/>
    <col min="3" max="3" width="15.5546875" style="77" bestFit="1" customWidth="1"/>
    <col min="4" max="4" width="9.5546875" style="77" bestFit="1" customWidth="1"/>
    <col min="5" max="16384" width="9.109375" style="77"/>
  </cols>
  <sheetData>
    <row r="1" spans="1:9">
      <c r="A1" s="87" t="s">
        <v>843</v>
      </c>
      <c r="H1" s="274" t="s">
        <v>126</v>
      </c>
      <c r="I1" s="274"/>
    </row>
    <row r="2" spans="1:9">
      <c r="A2" s="77" t="s">
        <v>841</v>
      </c>
    </row>
    <row r="3" spans="1:9">
      <c r="A3" s="77" t="s">
        <v>844</v>
      </c>
    </row>
    <row r="6" spans="1:9">
      <c r="A6" s="77" t="s">
        <v>797</v>
      </c>
    </row>
    <row r="7" spans="1:9">
      <c r="A7" s="77" t="s">
        <v>798</v>
      </c>
    </row>
    <row r="8" spans="1:9">
      <c r="A8" s="77" t="s">
        <v>122</v>
      </c>
    </row>
    <row r="9" spans="1:9">
      <c r="A9" s="77" t="s">
        <v>95</v>
      </c>
    </row>
    <row r="10" spans="1:9">
      <c r="A10" s="77" t="s">
        <v>799</v>
      </c>
      <c r="B10" s="77">
        <v>2019</v>
      </c>
    </row>
    <row r="11" spans="1:9">
      <c r="B11" s="77" t="s">
        <v>800</v>
      </c>
    </row>
    <row r="12" spans="1:9">
      <c r="A12" s="77" t="s">
        <v>801</v>
      </c>
    </row>
    <row r="13" spans="1:9">
      <c r="A13" s="77" t="s">
        <v>802</v>
      </c>
      <c r="B13" s="85">
        <v>6270991</v>
      </c>
    </row>
    <row r="14" spans="1:9">
      <c r="A14" s="77" t="s">
        <v>803</v>
      </c>
      <c r="B14" s="85"/>
    </row>
    <row r="15" spans="1:9">
      <c r="A15" s="77" t="s">
        <v>804</v>
      </c>
      <c r="B15" s="85">
        <v>3895568</v>
      </c>
      <c r="C15" s="86">
        <f>B15/B13</f>
        <v>0.62120452732271503</v>
      </c>
    </row>
    <row r="16" spans="1:9">
      <c r="A16" s="77" t="s">
        <v>805</v>
      </c>
      <c r="B16" s="85">
        <v>3772715</v>
      </c>
    </row>
    <row r="17" spans="1:3">
      <c r="A17" s="77" t="s">
        <v>806</v>
      </c>
      <c r="B17" s="85">
        <v>122853</v>
      </c>
    </row>
    <row r="18" spans="1:3">
      <c r="A18" s="77" t="s">
        <v>807</v>
      </c>
      <c r="B18" s="85">
        <v>2375423</v>
      </c>
      <c r="C18" s="86">
        <f>B18/B13</f>
        <v>0.37879547267728497</v>
      </c>
    </row>
    <row r="19" spans="1:3">
      <c r="A19" s="77" t="s">
        <v>808</v>
      </c>
      <c r="B19" s="85">
        <v>219264</v>
      </c>
    </row>
    <row r="20" spans="1:3">
      <c r="A20" s="77" t="s">
        <v>809</v>
      </c>
      <c r="B20" s="85">
        <v>2156159</v>
      </c>
    </row>
    <row r="23" spans="1:3">
      <c r="A23" s="87" t="s">
        <v>810</v>
      </c>
      <c r="B23" s="88">
        <v>3772.7150000000001</v>
      </c>
      <c r="C23" s="89"/>
    </row>
    <row r="24" spans="1:3">
      <c r="A24" s="87" t="s">
        <v>811</v>
      </c>
      <c r="B24" s="88">
        <v>122.85299999999999</v>
      </c>
      <c r="C24" s="89"/>
    </row>
    <row r="25" spans="1:3">
      <c r="A25" s="87" t="s">
        <v>812</v>
      </c>
      <c r="B25" s="88">
        <v>219.26400000000001</v>
      </c>
      <c r="C25" s="89"/>
    </row>
    <row r="26" spans="1:3">
      <c r="A26" s="87" t="s">
        <v>813</v>
      </c>
      <c r="B26" s="88">
        <v>2156.1590000000001</v>
      </c>
      <c r="C26" s="89"/>
    </row>
  </sheetData>
  <mergeCells count="1">
    <mergeCell ref="H1:I1"/>
  </mergeCells>
  <hyperlinks>
    <hyperlink ref="H1:I1" location="Index!A1" display="Regresar al Índice" xr:uid="{D28148B7-8702-4F2F-845F-F09B3FA02B27}"/>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I12"/>
  <sheetViews>
    <sheetView workbookViewId="0">
      <selection activeCell="B125" sqref="B125"/>
    </sheetView>
  </sheetViews>
  <sheetFormatPr baseColWidth="10" defaultColWidth="11.44140625" defaultRowHeight="14.4"/>
  <cols>
    <col min="1" max="1" width="11.44140625" style="37"/>
    <col min="2" max="2" width="14" style="37" customWidth="1"/>
    <col min="3" max="3" width="15.109375" style="37" customWidth="1"/>
    <col min="4" max="4" width="11.44140625" style="37"/>
    <col min="5" max="5" width="17.6640625" style="37" customWidth="1"/>
    <col min="6" max="16384" width="11.44140625" style="37"/>
  </cols>
  <sheetData>
    <row r="1" spans="1:9">
      <c r="A1" s="31" t="s">
        <v>783</v>
      </c>
      <c r="H1" s="274" t="s">
        <v>126</v>
      </c>
      <c r="I1" s="274"/>
    </row>
    <row r="2" spans="1:9">
      <c r="A2" s="74" t="s">
        <v>734</v>
      </c>
    </row>
    <row r="4" spans="1:9">
      <c r="A4" s="275" t="s">
        <v>239</v>
      </c>
      <c r="B4" s="272" t="s">
        <v>711</v>
      </c>
      <c r="C4" s="272" t="s">
        <v>712</v>
      </c>
      <c r="D4" s="272" t="s">
        <v>713</v>
      </c>
      <c r="E4" s="272" t="s">
        <v>714</v>
      </c>
    </row>
    <row r="5" spans="1:9">
      <c r="A5" s="276" t="s">
        <v>541</v>
      </c>
      <c r="B5" s="273">
        <v>2</v>
      </c>
      <c r="C5" s="273">
        <v>108</v>
      </c>
      <c r="D5" s="273">
        <f>SUM(B5:C5)</f>
        <v>110</v>
      </c>
      <c r="E5" s="273">
        <f>B5/D5</f>
        <v>1.8181818181818181E-2</v>
      </c>
    </row>
    <row r="6" spans="1:9">
      <c r="A6" s="54" t="s">
        <v>541</v>
      </c>
      <c r="B6" s="55">
        <v>2</v>
      </c>
      <c r="C6" s="55">
        <v>108</v>
      </c>
      <c r="D6" s="55">
        <v>110</v>
      </c>
      <c r="E6" s="56">
        <v>0.02</v>
      </c>
    </row>
    <row r="7" spans="1:9">
      <c r="A7" s="39" t="s">
        <v>347</v>
      </c>
      <c r="B7" s="39">
        <v>66</v>
      </c>
      <c r="C7" s="39">
        <v>226</v>
      </c>
      <c r="D7" s="39">
        <f t="shared" ref="D7:D12" si="0">SUM(B7:C7)</f>
        <v>292</v>
      </c>
      <c r="E7" s="57">
        <f t="shared" ref="E7:E12" si="1">B7/D7</f>
        <v>0.22602739726027396</v>
      </c>
    </row>
    <row r="8" spans="1:9">
      <c r="A8" s="43" t="s">
        <v>665</v>
      </c>
      <c r="B8" s="43">
        <v>49</v>
      </c>
      <c r="C8" s="43">
        <v>289</v>
      </c>
      <c r="D8" s="43">
        <f t="shared" si="0"/>
        <v>338</v>
      </c>
      <c r="E8" s="58">
        <f t="shared" si="1"/>
        <v>0.14497041420118342</v>
      </c>
    </row>
    <row r="9" spans="1:9">
      <c r="A9" s="39" t="s">
        <v>546</v>
      </c>
      <c r="B9" s="39">
        <v>25</v>
      </c>
      <c r="C9" s="39">
        <v>230</v>
      </c>
      <c r="D9" s="39">
        <f t="shared" si="0"/>
        <v>255</v>
      </c>
      <c r="E9" s="57">
        <f t="shared" si="1"/>
        <v>9.8039215686274508E-2</v>
      </c>
    </row>
    <row r="10" spans="1:9">
      <c r="A10" s="43" t="s">
        <v>733</v>
      </c>
      <c r="B10" s="43">
        <v>5</v>
      </c>
      <c r="C10" s="43">
        <v>315</v>
      </c>
      <c r="D10" s="43">
        <f t="shared" si="0"/>
        <v>320</v>
      </c>
      <c r="E10" s="58">
        <f t="shared" si="1"/>
        <v>1.5625E-2</v>
      </c>
    </row>
    <row r="11" spans="1:9">
      <c r="A11" s="39" t="s">
        <v>547</v>
      </c>
      <c r="B11" s="39">
        <v>173</v>
      </c>
      <c r="C11" s="39">
        <v>503</v>
      </c>
      <c r="D11" s="39">
        <f t="shared" si="0"/>
        <v>676</v>
      </c>
      <c r="E11" s="57">
        <f t="shared" si="1"/>
        <v>0.25591715976331358</v>
      </c>
    </row>
    <row r="12" spans="1:9">
      <c r="A12" s="48" t="s">
        <v>629</v>
      </c>
      <c r="B12" s="48">
        <v>320</v>
      </c>
      <c r="C12" s="48">
        <v>1671</v>
      </c>
      <c r="D12" s="48">
        <f t="shared" si="0"/>
        <v>1991</v>
      </c>
      <c r="E12" s="59">
        <f t="shared" si="1"/>
        <v>0.16072325464590659</v>
      </c>
    </row>
  </sheetData>
  <mergeCells count="6">
    <mergeCell ref="H1:I1"/>
    <mergeCell ref="A4:A5"/>
    <mergeCell ref="B4:B5"/>
    <mergeCell ref="C4:C5"/>
    <mergeCell ref="D4:D5"/>
    <mergeCell ref="E4:E5"/>
  </mergeCells>
  <hyperlinks>
    <hyperlink ref="H1:I1" location="Index!A1" display="Regresar al Índice" xr:uid="{1161ADE2-275D-4EB8-851F-00F9D1D114A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AD297"/>
  <sheetViews>
    <sheetView topLeftCell="A61" zoomScale="112" zoomScaleNormal="112" workbookViewId="0">
      <selection activeCell="B125" sqref="B125"/>
    </sheetView>
  </sheetViews>
  <sheetFormatPr baseColWidth="10" defaultColWidth="11.44140625" defaultRowHeight="14.4"/>
  <cols>
    <col min="1" max="16384" width="11.44140625" style="109"/>
  </cols>
  <sheetData>
    <row r="1" spans="1:26">
      <c r="A1" s="109" t="s">
        <v>985</v>
      </c>
      <c r="H1" s="274" t="s">
        <v>126</v>
      </c>
      <c r="I1" s="274"/>
    </row>
    <row r="2" spans="1:26">
      <c r="A2" s="109" t="s">
        <v>984</v>
      </c>
    </row>
    <row r="6" spans="1:26">
      <c r="C6" s="296" t="s">
        <v>347</v>
      </c>
      <c r="D6" s="296"/>
      <c r="E6" s="296"/>
      <c r="F6" s="296"/>
      <c r="G6" s="296" t="s">
        <v>847</v>
      </c>
      <c r="H6" s="296"/>
      <c r="I6" s="296"/>
      <c r="J6" s="296"/>
      <c r="K6" s="296" t="s">
        <v>848</v>
      </c>
      <c r="L6" s="296"/>
      <c r="M6" s="296"/>
      <c r="N6" s="296"/>
      <c r="O6" s="296" t="s">
        <v>849</v>
      </c>
      <c r="P6" s="296"/>
      <c r="Q6" s="296"/>
      <c r="R6" s="296"/>
      <c r="S6" s="296" t="s">
        <v>850</v>
      </c>
      <c r="T6" s="296"/>
      <c r="U6" s="296"/>
      <c r="V6" s="296"/>
      <c r="W6" s="296" t="s">
        <v>117</v>
      </c>
      <c r="X6" s="296"/>
      <c r="Y6" s="296"/>
      <c r="Z6" s="296"/>
    </row>
    <row r="7" spans="1:26">
      <c r="A7" s="109" t="s">
        <v>154</v>
      </c>
      <c r="B7" s="109" t="s">
        <v>670</v>
      </c>
      <c r="C7" s="109" t="s">
        <v>851</v>
      </c>
      <c r="D7" s="109" t="s">
        <v>852</v>
      </c>
      <c r="E7" s="109" t="s">
        <v>853</v>
      </c>
      <c r="F7" s="109" t="s">
        <v>854</v>
      </c>
      <c r="G7" s="109" t="s">
        <v>851</v>
      </c>
      <c r="H7" s="109" t="s">
        <v>852</v>
      </c>
      <c r="I7" s="109" t="s">
        <v>853</v>
      </c>
      <c r="J7" s="109" t="s">
        <v>854</v>
      </c>
      <c r="K7" s="109" t="s">
        <v>851</v>
      </c>
      <c r="L7" s="109" t="s">
        <v>852</v>
      </c>
      <c r="M7" s="109" t="s">
        <v>853</v>
      </c>
      <c r="N7" s="109" t="s">
        <v>854</v>
      </c>
      <c r="O7" s="109" t="s">
        <v>851</v>
      </c>
      <c r="P7" s="109" t="s">
        <v>852</v>
      </c>
      <c r="Q7" s="109" t="s">
        <v>853</v>
      </c>
      <c r="R7" s="109" t="s">
        <v>854</v>
      </c>
      <c r="S7" s="109" t="s">
        <v>851</v>
      </c>
      <c r="T7" s="109" t="s">
        <v>852</v>
      </c>
      <c r="U7" s="109" t="s">
        <v>853</v>
      </c>
      <c r="V7" s="109" t="s">
        <v>854</v>
      </c>
      <c r="W7" s="109" t="s">
        <v>851</v>
      </c>
      <c r="X7" s="109" t="s">
        <v>852</v>
      </c>
      <c r="Y7" s="109" t="s">
        <v>853</v>
      </c>
      <c r="Z7" s="109" t="s">
        <v>854</v>
      </c>
    </row>
    <row r="8" spans="1:26">
      <c r="A8" s="109">
        <v>2005</v>
      </c>
      <c r="B8" s="109" t="s">
        <v>645</v>
      </c>
      <c r="C8" s="110">
        <v>55.276162460000002</v>
      </c>
      <c r="D8" s="110"/>
      <c r="E8" s="110"/>
      <c r="F8" s="110"/>
      <c r="G8" s="110">
        <v>50.891182329999999</v>
      </c>
      <c r="H8" s="110"/>
      <c r="I8" s="110"/>
      <c r="J8" s="110"/>
      <c r="K8" s="110">
        <v>50.441719110000001</v>
      </c>
      <c r="L8" s="110"/>
      <c r="M8" s="110"/>
      <c r="N8" s="110"/>
      <c r="O8" s="110">
        <v>47.158908930000003</v>
      </c>
      <c r="P8" s="110"/>
      <c r="Q8" s="110"/>
      <c r="R8" s="110"/>
      <c r="S8" s="110">
        <v>38.647440869999997</v>
      </c>
      <c r="T8" s="110"/>
      <c r="U8" s="110"/>
      <c r="V8" s="110"/>
      <c r="W8" s="110">
        <v>48.468733520000001</v>
      </c>
      <c r="X8" s="110"/>
      <c r="Y8" s="110"/>
      <c r="Z8" s="110"/>
    </row>
    <row r="9" spans="1:26">
      <c r="A9" s="109">
        <v>2005</v>
      </c>
      <c r="B9" s="109" t="s">
        <v>646</v>
      </c>
      <c r="C9" s="110">
        <v>56.710018769999998</v>
      </c>
      <c r="D9" s="110">
        <v>2.5939867135993602</v>
      </c>
      <c r="E9" s="110"/>
      <c r="F9" s="110"/>
      <c r="G9" s="110">
        <v>52.684655749999997</v>
      </c>
      <c r="H9" s="110">
        <v>3.5241339223961399</v>
      </c>
      <c r="I9" s="110"/>
      <c r="J9" s="110"/>
      <c r="K9" s="110">
        <v>51.785540699999999</v>
      </c>
      <c r="L9" s="110">
        <v>2.66410743668248</v>
      </c>
      <c r="M9" s="110"/>
      <c r="N9" s="110"/>
      <c r="O9" s="110">
        <v>50.051115920000001</v>
      </c>
      <c r="P9" s="110">
        <v>6.1328963193211896</v>
      </c>
      <c r="Q9" s="110"/>
      <c r="R9" s="110"/>
      <c r="S9" s="110">
        <v>40.579504450000002</v>
      </c>
      <c r="T9" s="110">
        <v>4.9992018527150703</v>
      </c>
      <c r="U9" s="110"/>
      <c r="V9" s="110"/>
      <c r="W9" s="110">
        <v>50.147705360000003</v>
      </c>
      <c r="X9" s="110">
        <v>3.4640307638886401</v>
      </c>
      <c r="Y9" s="110"/>
      <c r="Z9" s="110"/>
    </row>
    <row r="10" spans="1:26">
      <c r="A10" s="109">
        <v>2005</v>
      </c>
      <c r="B10" s="109" t="s">
        <v>644</v>
      </c>
      <c r="C10" s="110">
        <v>57.520392299999997</v>
      </c>
      <c r="D10" s="110">
        <v>1.4289777143023901</v>
      </c>
      <c r="E10" s="110"/>
      <c r="F10" s="110"/>
      <c r="G10" s="110">
        <v>53.705329249999998</v>
      </c>
      <c r="H10" s="110">
        <v>1.93732593573983</v>
      </c>
      <c r="I10" s="110"/>
      <c r="J10" s="110"/>
      <c r="K10" s="110">
        <v>52.645947970000002</v>
      </c>
      <c r="L10" s="110">
        <v>1.66148167687279</v>
      </c>
      <c r="M10" s="110"/>
      <c r="N10" s="110"/>
      <c r="O10" s="110">
        <v>51.32208928</v>
      </c>
      <c r="P10" s="110">
        <v>2.5393506950603899</v>
      </c>
      <c r="Q10" s="110"/>
      <c r="R10" s="110"/>
      <c r="S10" s="110">
        <v>41.899185340000002</v>
      </c>
      <c r="T10" s="110">
        <v>3.2520872491827602</v>
      </c>
      <c r="U10" s="110"/>
      <c r="V10" s="110"/>
      <c r="W10" s="110">
        <v>51.096868379999997</v>
      </c>
      <c r="X10" s="110">
        <v>1.89273469879858</v>
      </c>
      <c r="Y10" s="110"/>
      <c r="Z10" s="110"/>
    </row>
    <row r="11" spans="1:26">
      <c r="A11" s="109">
        <v>2005</v>
      </c>
      <c r="B11" s="109" t="s">
        <v>671</v>
      </c>
      <c r="C11" s="110">
        <v>57.372083850000003</v>
      </c>
      <c r="D11" s="110">
        <v>-0.25783629782370998</v>
      </c>
      <c r="E11" s="110"/>
      <c r="F11" s="110"/>
      <c r="G11" s="110">
        <v>53.547348300000003</v>
      </c>
      <c r="H11" s="110">
        <v>-0.29416252019346401</v>
      </c>
      <c r="I11" s="110"/>
      <c r="J11" s="110"/>
      <c r="K11" s="110">
        <v>52.453705650000003</v>
      </c>
      <c r="L11" s="110">
        <v>-0.36516071495102898</v>
      </c>
      <c r="M11" s="110"/>
      <c r="N11" s="110"/>
      <c r="O11" s="110">
        <v>51.13295978</v>
      </c>
      <c r="P11" s="110">
        <v>-0.36851481039316097</v>
      </c>
      <c r="Q11" s="110"/>
      <c r="R11" s="110"/>
      <c r="S11" s="110">
        <v>41.776100829999997</v>
      </c>
      <c r="T11" s="110">
        <v>-0.29376349206126101</v>
      </c>
      <c r="U11" s="110"/>
      <c r="V11" s="110"/>
      <c r="W11" s="110">
        <v>50.988511819999999</v>
      </c>
      <c r="X11" s="110">
        <v>-0.21206105860376301</v>
      </c>
      <c r="Y11" s="110"/>
      <c r="Z11" s="110"/>
    </row>
    <row r="12" spans="1:26">
      <c r="A12" s="109">
        <v>2006</v>
      </c>
      <c r="B12" s="109" t="s">
        <v>645</v>
      </c>
      <c r="C12" s="110">
        <v>58.644742610000002</v>
      </c>
      <c r="D12" s="110">
        <v>2.2182543749454502</v>
      </c>
      <c r="E12" s="110">
        <v>6.0940919197088697</v>
      </c>
      <c r="F12" s="110">
        <v>1.4898942504313599</v>
      </c>
      <c r="G12" s="110">
        <v>54.701508259999997</v>
      </c>
      <c r="H12" s="110">
        <v>2.1554007745328199</v>
      </c>
      <c r="I12" s="110">
        <v>7.4872026067152904</v>
      </c>
      <c r="J12" s="110">
        <v>1.82142953813933</v>
      </c>
      <c r="K12" s="110">
        <v>53.796898859999999</v>
      </c>
      <c r="L12" s="110">
        <v>2.5607212938634198</v>
      </c>
      <c r="M12" s="110">
        <v>6.6515967520520896</v>
      </c>
      <c r="N12" s="110">
        <v>1.6229599795834799</v>
      </c>
      <c r="O12" s="110">
        <v>51.801354609999997</v>
      </c>
      <c r="P12" s="110">
        <v>1.3071702339856099</v>
      </c>
      <c r="Q12" s="110">
        <v>9.8442601521824304</v>
      </c>
      <c r="R12" s="110">
        <v>2.3751007127300201</v>
      </c>
      <c r="S12" s="110">
        <v>42.684378950000003</v>
      </c>
      <c r="T12" s="110">
        <v>2.1741572381205998</v>
      </c>
      <c r="U12" s="110">
        <v>10.445550828525</v>
      </c>
      <c r="V12" s="110">
        <v>2.5149151036861999</v>
      </c>
      <c r="W12" s="110">
        <v>52.088654130000002</v>
      </c>
      <c r="X12" s="110">
        <v>2.1576278081692801</v>
      </c>
      <c r="Y12" s="110">
        <v>7.4685685948577403</v>
      </c>
      <c r="Z12" s="110">
        <v>1.8170163032652999</v>
      </c>
    </row>
    <row r="13" spans="1:26">
      <c r="B13" s="109" t="s">
        <v>646</v>
      </c>
      <c r="C13" s="110">
        <v>60.472921290000002</v>
      </c>
      <c r="D13" s="110">
        <v>3.1173786406699402</v>
      </c>
      <c r="E13" s="110">
        <v>6.6353399304297298</v>
      </c>
      <c r="F13" s="110">
        <v>1.6190871806157601</v>
      </c>
      <c r="G13" s="110">
        <v>56.127713589999999</v>
      </c>
      <c r="H13" s="110">
        <v>2.6072504677954198</v>
      </c>
      <c r="I13" s="110">
        <v>6.5352193935517899</v>
      </c>
      <c r="J13" s="110">
        <v>1.5952260906825699</v>
      </c>
      <c r="K13" s="110">
        <v>55.543466029999998</v>
      </c>
      <c r="L13" s="110">
        <v>3.2465945194075898</v>
      </c>
      <c r="M13" s="110">
        <v>7.2567077203463404</v>
      </c>
      <c r="N13" s="110">
        <v>1.76679927820542</v>
      </c>
      <c r="O13" s="110">
        <v>53.122794239999998</v>
      </c>
      <c r="P13" s="110">
        <v>2.5509750467894299</v>
      </c>
      <c r="Q13" s="110">
        <v>6.1370825875484103</v>
      </c>
      <c r="R13" s="110">
        <v>1.5001739356946999</v>
      </c>
      <c r="S13" s="110">
        <v>43.819951459999999</v>
      </c>
      <c r="T13" s="110">
        <v>2.6603936567290498</v>
      </c>
      <c r="U13" s="110">
        <v>7.98542775206315</v>
      </c>
      <c r="V13" s="110">
        <v>1.9392157815436399</v>
      </c>
      <c r="W13" s="110">
        <v>53.452726030000001</v>
      </c>
      <c r="X13" s="110">
        <v>2.6187505182906601</v>
      </c>
      <c r="Y13" s="110">
        <v>6.5905720835558501</v>
      </c>
      <c r="Z13" s="110">
        <v>1.6084200225269201</v>
      </c>
    </row>
    <row r="14" spans="1:26">
      <c r="B14" s="109" t="s">
        <v>644</v>
      </c>
      <c r="C14" s="110">
        <v>61.662042970000002</v>
      </c>
      <c r="D14" s="110">
        <v>1.9663704921704099</v>
      </c>
      <c r="E14" s="110">
        <v>7.2003171473502103</v>
      </c>
      <c r="F14" s="110">
        <v>1.75342058139047</v>
      </c>
      <c r="G14" s="110">
        <v>56.681499469999999</v>
      </c>
      <c r="H14" s="110">
        <v>0.98665319604016599</v>
      </c>
      <c r="I14" s="110">
        <v>5.5416664632029997</v>
      </c>
      <c r="J14" s="110">
        <v>1.3575225800005499</v>
      </c>
      <c r="K14" s="110">
        <v>56.644427280000002</v>
      </c>
      <c r="L14" s="110">
        <v>1.9821615910778001</v>
      </c>
      <c r="M14" s="110">
        <v>7.5950371570448603</v>
      </c>
      <c r="N14" s="110">
        <v>1.84695755324609</v>
      </c>
      <c r="O14" s="110">
        <v>53.711824890000003</v>
      </c>
      <c r="P14" s="110">
        <v>1.1088096144545001</v>
      </c>
      <c r="Q14" s="110">
        <v>4.6563490370827001</v>
      </c>
      <c r="R14" s="110">
        <v>1.1442958018324001</v>
      </c>
      <c r="S14" s="110">
        <v>44.42228712</v>
      </c>
      <c r="T14" s="110">
        <v>1.3745694368233901</v>
      </c>
      <c r="U14" s="110">
        <v>6.0218397076834398</v>
      </c>
      <c r="V14" s="110">
        <v>1.4726106706950599</v>
      </c>
      <c r="W14" s="110">
        <v>54.25530432</v>
      </c>
      <c r="X14" s="110">
        <v>1.50147307650794</v>
      </c>
      <c r="Y14" s="110">
        <v>6.1812710644244797</v>
      </c>
      <c r="Z14" s="110">
        <v>1.51073678024027</v>
      </c>
    </row>
    <row r="15" spans="1:26">
      <c r="B15" s="109" t="s">
        <v>671</v>
      </c>
      <c r="C15" s="110">
        <v>61.888096019999999</v>
      </c>
      <c r="D15" s="110">
        <v>0.36660000076542698</v>
      </c>
      <c r="E15" s="110">
        <v>7.8714452516787796</v>
      </c>
      <c r="F15" s="110">
        <v>1.91230500063218</v>
      </c>
      <c r="G15" s="110">
        <v>57.056020609999997</v>
      </c>
      <c r="H15" s="110">
        <v>0.66074670483660103</v>
      </c>
      <c r="I15" s="110">
        <v>6.55246696875182</v>
      </c>
      <c r="J15" s="110">
        <v>1.5993377941646301</v>
      </c>
      <c r="K15" s="110">
        <v>57.201882249999997</v>
      </c>
      <c r="L15" s="110">
        <v>0.98413029625037396</v>
      </c>
      <c r="M15" s="110">
        <v>9.0521280454091109</v>
      </c>
      <c r="N15" s="110">
        <v>2.1900322492748798</v>
      </c>
      <c r="O15" s="110">
        <v>54.041005800000001</v>
      </c>
      <c r="P15" s="110">
        <v>0.61286487784422095</v>
      </c>
      <c r="Q15" s="110">
        <v>5.68722411632712</v>
      </c>
      <c r="R15" s="110">
        <v>1.3924512948493999</v>
      </c>
      <c r="S15" s="110">
        <v>44.833222360000001</v>
      </c>
      <c r="T15" s="110">
        <v>0.92506547195536604</v>
      </c>
      <c r="U15" s="110">
        <v>7.31787186755506</v>
      </c>
      <c r="V15" s="110">
        <v>1.78130454547234</v>
      </c>
      <c r="W15" s="110">
        <v>54.542989749999997</v>
      </c>
      <c r="X15" s="110">
        <v>0.53024387865048295</v>
      </c>
      <c r="Y15" s="110">
        <v>6.9711348755343998</v>
      </c>
      <c r="Z15" s="110">
        <v>1.69899257231432</v>
      </c>
    </row>
    <row r="16" spans="1:26">
      <c r="A16" s="109">
        <v>2007</v>
      </c>
      <c r="B16" s="109" t="s">
        <v>645</v>
      </c>
      <c r="C16" s="110">
        <v>63.186108730000001</v>
      </c>
      <c r="D16" s="110">
        <v>2.09735440815715</v>
      </c>
      <c r="E16" s="110">
        <v>7.7438589000228903</v>
      </c>
      <c r="F16" s="110">
        <v>1.8821571003538</v>
      </c>
      <c r="G16" s="110">
        <v>58.65959771</v>
      </c>
      <c r="H16" s="110">
        <v>2.8105309183075899</v>
      </c>
      <c r="I16" s="110">
        <v>7.2357958233746098</v>
      </c>
      <c r="J16" s="110">
        <v>1.76183853383551</v>
      </c>
      <c r="K16" s="110">
        <v>58.465580809999999</v>
      </c>
      <c r="L16" s="110">
        <v>2.2091905201248898</v>
      </c>
      <c r="M16" s="110">
        <v>8.6783477280905998</v>
      </c>
      <c r="N16" s="110">
        <v>2.1023544182676002</v>
      </c>
      <c r="O16" s="110">
        <v>55.113475579999999</v>
      </c>
      <c r="P16" s="110">
        <v>1.9845481484358301</v>
      </c>
      <c r="Q16" s="110">
        <v>6.3938887215135001</v>
      </c>
      <c r="R16" s="110">
        <v>1.5615150084404801</v>
      </c>
      <c r="S16" s="110">
        <v>46.109583919999999</v>
      </c>
      <c r="T16" s="110">
        <v>2.8469101545972402</v>
      </c>
      <c r="U16" s="110">
        <v>8.0244929275232995</v>
      </c>
      <c r="V16" s="110">
        <v>1.9484340003981699</v>
      </c>
      <c r="W16" s="110">
        <v>55.971493649999999</v>
      </c>
      <c r="X16" s="110">
        <v>2.6190421657257899</v>
      </c>
      <c r="Y16" s="110">
        <v>7.4542903533453302</v>
      </c>
      <c r="Z16" s="110">
        <v>1.81363429026451</v>
      </c>
    </row>
    <row r="17" spans="1:26">
      <c r="B17" s="109" t="s">
        <v>646</v>
      </c>
      <c r="C17" s="110">
        <v>64.467738220000001</v>
      </c>
      <c r="D17" s="110">
        <v>2.02834058903123</v>
      </c>
      <c r="E17" s="110">
        <v>6.60595989871684</v>
      </c>
      <c r="F17" s="110">
        <v>1.61208696726389</v>
      </c>
      <c r="G17" s="110">
        <v>60.212352369999998</v>
      </c>
      <c r="H17" s="110">
        <v>2.6470598514440402</v>
      </c>
      <c r="I17" s="110">
        <v>7.2774009820484498</v>
      </c>
      <c r="J17" s="110">
        <v>1.7717074436525999</v>
      </c>
      <c r="K17" s="110">
        <v>59.858929600000003</v>
      </c>
      <c r="L17" s="110">
        <v>2.3831949853163601</v>
      </c>
      <c r="M17" s="110">
        <v>7.7695251637143903</v>
      </c>
      <c r="N17" s="110">
        <v>1.8882240371947501</v>
      </c>
      <c r="O17" s="110">
        <v>56.906230020000002</v>
      </c>
      <c r="P17" s="110">
        <v>3.25284228790421</v>
      </c>
      <c r="Q17" s="110">
        <v>7.1220571773899399</v>
      </c>
      <c r="R17" s="110">
        <v>1.73484460882256</v>
      </c>
      <c r="S17" s="110">
        <v>47.8724937</v>
      </c>
      <c r="T17" s="110">
        <v>3.82330446325139</v>
      </c>
      <c r="U17" s="110">
        <v>9.2481668851214192</v>
      </c>
      <c r="V17" s="110">
        <v>2.2359271002074999</v>
      </c>
      <c r="W17" s="110">
        <v>57.568773729999997</v>
      </c>
      <c r="X17" s="110">
        <v>2.85373852980964</v>
      </c>
      <c r="Y17" s="110">
        <v>7.7003513304258604</v>
      </c>
      <c r="Z17" s="110">
        <v>1.8718703970867401</v>
      </c>
    </row>
    <row r="18" spans="1:26">
      <c r="B18" s="109" t="s">
        <v>644</v>
      </c>
      <c r="C18" s="110">
        <v>65.387132780000002</v>
      </c>
      <c r="D18" s="110">
        <v>1.4261312485673201</v>
      </c>
      <c r="E18" s="110">
        <v>6.0411391361332898</v>
      </c>
      <c r="F18" s="110">
        <v>1.4772281856491301</v>
      </c>
      <c r="G18" s="110">
        <v>61.569019410000003</v>
      </c>
      <c r="H18" s="110">
        <v>2.2531374154980601</v>
      </c>
      <c r="I18" s="110">
        <v>8.6227781299025708</v>
      </c>
      <c r="J18" s="110">
        <v>2.08930012738031</v>
      </c>
      <c r="K18" s="110">
        <v>60.993035239999998</v>
      </c>
      <c r="L18" s="110">
        <v>1.8946306717786601</v>
      </c>
      <c r="M18" s="110">
        <v>7.67702697125761</v>
      </c>
      <c r="N18" s="110">
        <v>1.8663544236974701</v>
      </c>
      <c r="O18" s="110">
        <v>58.415298200000002</v>
      </c>
      <c r="P18" s="110">
        <v>2.6518505609484802</v>
      </c>
      <c r="Q18" s="110">
        <v>8.7568674488951892</v>
      </c>
      <c r="R18" s="110">
        <v>2.1207915709676901</v>
      </c>
      <c r="S18" s="110">
        <v>49.206555520000002</v>
      </c>
      <c r="T18" s="110">
        <v>2.7866979906250502</v>
      </c>
      <c r="U18" s="110">
        <v>10.7699731602653</v>
      </c>
      <c r="V18" s="110">
        <v>2.5901140491900301</v>
      </c>
      <c r="W18" s="110">
        <v>58.674016819999999</v>
      </c>
      <c r="X18" s="110">
        <v>1.9198656118395701</v>
      </c>
      <c r="Y18" s="110">
        <v>8.1442958534307497</v>
      </c>
      <c r="Z18" s="110">
        <v>1.97668834368889</v>
      </c>
    </row>
    <row r="19" spans="1:26">
      <c r="B19" s="109" t="s">
        <v>671</v>
      </c>
      <c r="C19" s="110">
        <v>65.266816779999999</v>
      </c>
      <c r="D19" s="110">
        <v>-0.184005621419148</v>
      </c>
      <c r="E19" s="110">
        <v>5.4594033057797002</v>
      </c>
      <c r="F19" s="110">
        <v>1.3377663350781199</v>
      </c>
      <c r="G19" s="110">
        <v>61.644021000000002</v>
      </c>
      <c r="H19" s="110">
        <v>0.121817093594667</v>
      </c>
      <c r="I19" s="110">
        <v>8.0412204372975093</v>
      </c>
      <c r="J19" s="110">
        <v>1.95238043042127</v>
      </c>
      <c r="K19" s="110">
        <v>60.771695370000003</v>
      </c>
      <c r="L19" s="110">
        <v>-0.36289367979319698</v>
      </c>
      <c r="M19" s="110">
        <v>6.2407266676963298</v>
      </c>
      <c r="N19" s="110">
        <v>1.5249438883838</v>
      </c>
      <c r="O19" s="110">
        <v>58.534513240000003</v>
      </c>
      <c r="P19" s="110">
        <v>0.20408188209848399</v>
      </c>
      <c r="Q19" s="110">
        <v>8.3149959433212608</v>
      </c>
      <c r="R19" s="110">
        <v>2.0169057574672702</v>
      </c>
      <c r="S19" s="110">
        <v>49.356866340000003</v>
      </c>
      <c r="T19" s="110">
        <v>0.30546909535031902</v>
      </c>
      <c r="U19" s="110">
        <v>10.089937198081</v>
      </c>
      <c r="V19" s="110">
        <v>2.4322956559726698</v>
      </c>
      <c r="W19" s="110">
        <v>58.60738456</v>
      </c>
      <c r="X19" s="110">
        <v>-0.113563487913926</v>
      </c>
      <c r="Y19" s="110">
        <v>7.4517272130283398</v>
      </c>
      <c r="Z19" s="110">
        <v>1.81302713683129</v>
      </c>
    </row>
    <row r="20" spans="1:26">
      <c r="A20" s="109">
        <v>2008</v>
      </c>
      <c r="B20" s="109" t="s">
        <v>645</v>
      </c>
      <c r="C20" s="110">
        <v>66.772838739999997</v>
      </c>
      <c r="D20" s="110">
        <v>2.3074849277182601</v>
      </c>
      <c r="E20" s="110">
        <v>5.6764533883965296</v>
      </c>
      <c r="F20" s="110">
        <v>1.3898679356635599</v>
      </c>
      <c r="G20" s="110">
        <v>62.632880450000002</v>
      </c>
      <c r="H20" s="110">
        <v>1.60414495024586</v>
      </c>
      <c r="I20" s="110">
        <v>6.7734571921938898</v>
      </c>
      <c r="J20" s="110">
        <v>1.6519762258742301</v>
      </c>
      <c r="K20" s="110">
        <v>61.239561889999997</v>
      </c>
      <c r="L20" s="110">
        <v>0.76987570801085903</v>
      </c>
      <c r="M20" s="110">
        <v>4.7446395666791004</v>
      </c>
      <c r="N20" s="110">
        <v>1.16562097656818</v>
      </c>
      <c r="O20" s="110">
        <v>58.871062260000002</v>
      </c>
      <c r="P20" s="110">
        <v>0.57495826200877298</v>
      </c>
      <c r="Q20" s="110">
        <v>6.8179091237780396</v>
      </c>
      <c r="R20" s="110">
        <v>1.6625545136214299</v>
      </c>
      <c r="S20" s="110">
        <v>50.218660470000003</v>
      </c>
      <c r="T20" s="110">
        <v>1.7460470931509999</v>
      </c>
      <c r="U20" s="110">
        <v>8.9115454980666104</v>
      </c>
      <c r="V20" s="110">
        <v>2.1570822154904201</v>
      </c>
      <c r="W20" s="110">
        <v>59.485070030000003</v>
      </c>
      <c r="X20" s="110">
        <v>1.49756805663537</v>
      </c>
      <c r="Y20" s="110">
        <v>6.2774390156014697</v>
      </c>
      <c r="Z20" s="110">
        <v>1.5337134447635199</v>
      </c>
    </row>
    <row r="21" spans="1:26">
      <c r="B21" s="109" t="s">
        <v>646</v>
      </c>
      <c r="C21" s="110">
        <v>69.251503580000005</v>
      </c>
      <c r="D21" s="110">
        <v>3.7120854628502902</v>
      </c>
      <c r="E21" s="110">
        <v>7.4204020368685999</v>
      </c>
      <c r="F21" s="110">
        <v>1.8056059910354501</v>
      </c>
      <c r="G21" s="110">
        <v>64.497613830000006</v>
      </c>
      <c r="H21" s="110">
        <v>2.9772435286424801</v>
      </c>
      <c r="I21" s="110">
        <v>7.1169142066854096</v>
      </c>
      <c r="J21" s="110">
        <v>1.7336235046926201</v>
      </c>
      <c r="K21" s="110">
        <v>62.738029650000001</v>
      </c>
      <c r="L21" s="110">
        <v>2.4468949707569601</v>
      </c>
      <c r="M21" s="110">
        <v>4.8098087774693496</v>
      </c>
      <c r="N21" s="110">
        <v>1.1813529177143101</v>
      </c>
      <c r="O21" s="110">
        <v>60.656294680000002</v>
      </c>
      <c r="P21" s="110">
        <v>3.0324447215096102</v>
      </c>
      <c r="Q21" s="110">
        <v>6.5899017711804397</v>
      </c>
      <c r="R21" s="110">
        <v>1.6082602768273899</v>
      </c>
      <c r="S21" s="110">
        <v>51.836373649999999</v>
      </c>
      <c r="T21" s="110">
        <v>3.2213387710060299</v>
      </c>
      <c r="U21" s="110">
        <v>8.2800782738418306</v>
      </c>
      <c r="V21" s="110">
        <v>2.0086829271990201</v>
      </c>
      <c r="W21" s="110">
        <v>61.175790929999998</v>
      </c>
      <c r="X21" s="110">
        <v>2.8422609221899102</v>
      </c>
      <c r="Y21" s="110">
        <v>6.265579351954</v>
      </c>
      <c r="Z21" s="110">
        <v>1.53088075022632</v>
      </c>
    </row>
    <row r="22" spans="1:26">
      <c r="B22" s="109" t="s">
        <v>644</v>
      </c>
      <c r="C22" s="110">
        <v>71.442053310000006</v>
      </c>
      <c r="D22" s="110">
        <v>3.1631800275202102</v>
      </c>
      <c r="E22" s="110">
        <v>9.2601101662803504</v>
      </c>
      <c r="F22" s="110">
        <v>2.2387211570840302</v>
      </c>
      <c r="G22" s="110">
        <v>66.251993400000003</v>
      </c>
      <c r="H22" s="110">
        <v>2.7200689542160599</v>
      </c>
      <c r="I22" s="110">
        <v>7.6060558294995397</v>
      </c>
      <c r="J22" s="110">
        <v>1.84956495782802</v>
      </c>
      <c r="K22" s="110">
        <v>63.988044520000003</v>
      </c>
      <c r="L22" s="110">
        <v>1.99243565182636</v>
      </c>
      <c r="M22" s="110">
        <v>4.91041193181323</v>
      </c>
      <c r="N22" s="110">
        <v>1.20562426562971</v>
      </c>
      <c r="O22" s="110">
        <v>62.280064719999999</v>
      </c>
      <c r="P22" s="110">
        <v>2.6770017004276401</v>
      </c>
      <c r="Q22" s="110">
        <v>6.61601778829914</v>
      </c>
      <c r="R22" s="110">
        <v>1.6144835663741499</v>
      </c>
      <c r="S22" s="110">
        <v>53.219930210000001</v>
      </c>
      <c r="T22" s="110">
        <v>2.66908439494977</v>
      </c>
      <c r="U22" s="110">
        <v>8.1561788822401198</v>
      </c>
      <c r="V22" s="110">
        <v>1.9794895593856101</v>
      </c>
      <c r="W22" s="110">
        <v>62.705439460000001</v>
      </c>
      <c r="X22" s="110">
        <v>2.5004147992958399</v>
      </c>
      <c r="Y22" s="110">
        <v>6.8708823061621702</v>
      </c>
      <c r="Z22" s="110">
        <v>1.6751563044962601</v>
      </c>
    </row>
    <row r="23" spans="1:26">
      <c r="B23" s="109" t="s">
        <v>671</v>
      </c>
      <c r="C23" s="110">
        <v>72.616381720000007</v>
      </c>
      <c r="D23" s="110">
        <v>1.6437495222937999</v>
      </c>
      <c r="E23" s="110">
        <v>11.260798829478301</v>
      </c>
      <c r="F23" s="110">
        <v>2.7035708047904898</v>
      </c>
      <c r="G23" s="110">
        <v>66.857036140000005</v>
      </c>
      <c r="H23" s="110">
        <v>0.913244581709449</v>
      </c>
      <c r="I23" s="110">
        <v>8.4566435729427791</v>
      </c>
      <c r="J23" s="110">
        <v>2.0502422581754698</v>
      </c>
      <c r="K23" s="110">
        <v>64.609874669999996</v>
      </c>
      <c r="L23" s="110">
        <v>0.97179114421230794</v>
      </c>
      <c r="M23" s="110">
        <v>6.3157351076546</v>
      </c>
      <c r="N23" s="110">
        <v>1.54285889265831</v>
      </c>
      <c r="O23" s="110">
        <v>63.290505840000002</v>
      </c>
      <c r="P23" s="110">
        <v>1.6224150128018699</v>
      </c>
      <c r="Q23" s="110">
        <v>8.1251083108861497</v>
      </c>
      <c r="R23" s="110">
        <v>1.9721647295882101</v>
      </c>
      <c r="S23" s="110">
        <v>53.981779469999999</v>
      </c>
      <c r="T23" s="110">
        <v>1.4315111970155201</v>
      </c>
      <c r="U23" s="110">
        <v>9.3703540620686692</v>
      </c>
      <c r="V23" s="110">
        <v>2.2645012259867601</v>
      </c>
      <c r="W23" s="110">
        <v>63.359029020000001</v>
      </c>
      <c r="X23" s="110">
        <v>1.0423171667857101</v>
      </c>
      <c r="Y23" s="110">
        <v>8.1075866047826395</v>
      </c>
      <c r="Z23" s="110">
        <v>1.9680333235793801</v>
      </c>
    </row>
    <row r="24" spans="1:26">
      <c r="A24" s="109">
        <v>2009</v>
      </c>
      <c r="B24" s="109" t="s">
        <v>645</v>
      </c>
      <c r="C24" s="110">
        <v>73.382333259999996</v>
      </c>
      <c r="D24" s="110">
        <v>1.05479166251137</v>
      </c>
      <c r="E24" s="110">
        <v>9.8984776515733195</v>
      </c>
      <c r="F24" s="110">
        <v>2.3877310833970302</v>
      </c>
      <c r="G24" s="110">
        <v>67.784110400000003</v>
      </c>
      <c r="H24" s="110">
        <v>1.3866517475568101</v>
      </c>
      <c r="I24" s="110">
        <v>8.2244819541905692</v>
      </c>
      <c r="J24" s="110">
        <v>1.9955863360857</v>
      </c>
      <c r="K24" s="110">
        <v>65.658636290000004</v>
      </c>
      <c r="L24" s="110">
        <v>1.62322187646493</v>
      </c>
      <c r="M24" s="110">
        <v>7.2160450917948298</v>
      </c>
      <c r="N24" s="110">
        <v>1.7571525761884501</v>
      </c>
      <c r="O24" s="110">
        <v>63.991083430000003</v>
      </c>
      <c r="P24" s="110">
        <v>1.1069236699910101</v>
      </c>
      <c r="Q24" s="110">
        <v>8.6970082982158203</v>
      </c>
      <c r="R24" s="110">
        <v>2.1067369965747802</v>
      </c>
      <c r="S24" s="110">
        <v>54.537616450000002</v>
      </c>
      <c r="T24" s="110">
        <v>1.02967517087669</v>
      </c>
      <c r="U24" s="110">
        <v>8.6003010426375095</v>
      </c>
      <c r="V24" s="110">
        <v>2.0840184354770299</v>
      </c>
      <c r="W24" s="110">
        <v>64.229796690000001</v>
      </c>
      <c r="X24" s="110">
        <v>1.3743387224654799</v>
      </c>
      <c r="Y24" s="110">
        <v>7.9763319730599598</v>
      </c>
      <c r="Z24" s="110">
        <v>1.9370690894225699</v>
      </c>
    </row>
    <row r="25" spans="1:26">
      <c r="B25" s="109" t="s">
        <v>646</v>
      </c>
      <c r="C25" s="110">
        <v>74.141840290000005</v>
      </c>
      <c r="D25" s="110">
        <v>1.03499983750723</v>
      </c>
      <c r="E25" s="110">
        <v>7.0617047388012804</v>
      </c>
      <c r="F25" s="110">
        <v>1.72051225803453</v>
      </c>
      <c r="G25" s="110">
        <v>68.658682529999993</v>
      </c>
      <c r="H25" s="110">
        <v>1.2902317738465101</v>
      </c>
      <c r="I25" s="110">
        <v>6.4515079751129401</v>
      </c>
      <c r="J25" s="110">
        <v>1.5752627685092999</v>
      </c>
      <c r="K25" s="110">
        <v>66.731746150000006</v>
      </c>
      <c r="L25" s="110">
        <v>1.6343773197790901</v>
      </c>
      <c r="M25" s="110">
        <v>6.36570278390949</v>
      </c>
      <c r="N25" s="110">
        <v>1.55478790458685</v>
      </c>
      <c r="O25" s="110">
        <v>64.457669289999998</v>
      </c>
      <c r="P25" s="110">
        <v>0.72914199133757895</v>
      </c>
      <c r="Q25" s="110">
        <v>6.2670735659911898</v>
      </c>
      <c r="R25" s="110">
        <v>1.5312376580515199</v>
      </c>
      <c r="S25" s="110">
        <v>55.156211239999998</v>
      </c>
      <c r="T25" s="110">
        <v>1.1342534387565699</v>
      </c>
      <c r="U25" s="110">
        <v>6.4044557059789602</v>
      </c>
      <c r="V25" s="110">
        <v>1.5640366734428499</v>
      </c>
      <c r="W25" s="110">
        <v>65.037221869999996</v>
      </c>
      <c r="X25" s="110">
        <v>1.2570881765311599</v>
      </c>
      <c r="Y25" s="110">
        <v>6.3120245464720197</v>
      </c>
      <c r="Z25" s="110">
        <v>1.5419728857055199</v>
      </c>
    </row>
    <row r="26" spans="1:26">
      <c r="B26" s="109" t="s">
        <v>644</v>
      </c>
      <c r="C26" s="110">
        <v>73.907315920000002</v>
      </c>
      <c r="D26" s="110">
        <v>-0.31631851742912598</v>
      </c>
      <c r="E26" s="110">
        <v>3.45071634391969</v>
      </c>
      <c r="F26" s="110">
        <v>0.85173536794478399</v>
      </c>
      <c r="G26" s="110">
        <v>68.874321289999997</v>
      </c>
      <c r="H26" s="110">
        <v>0.31407354766206402</v>
      </c>
      <c r="I26" s="110">
        <v>3.9581116815120598</v>
      </c>
      <c r="J26" s="110">
        <v>0.97517059437837195</v>
      </c>
      <c r="K26" s="110">
        <v>66.781121830000004</v>
      </c>
      <c r="L26" s="110">
        <v>7.3991290275854396E-2</v>
      </c>
      <c r="M26" s="110">
        <v>4.3649986977286197</v>
      </c>
      <c r="N26" s="110">
        <v>1.0738288906023199</v>
      </c>
      <c r="O26" s="110">
        <v>64.25761996</v>
      </c>
      <c r="P26" s="110">
        <v>-0.31035768466892699</v>
      </c>
      <c r="Q26" s="110">
        <v>3.1752620182569302</v>
      </c>
      <c r="R26" s="110">
        <v>0.78453470168855499</v>
      </c>
      <c r="S26" s="110">
        <v>55.28010725</v>
      </c>
      <c r="T26" s="110">
        <v>0.224627484764861</v>
      </c>
      <c r="U26" s="110">
        <v>3.8710630244548798</v>
      </c>
      <c r="V26" s="110">
        <v>0.95402622618225896</v>
      </c>
      <c r="W26" s="110">
        <v>65.20043656</v>
      </c>
      <c r="X26" s="110">
        <v>0.25095581469676298</v>
      </c>
      <c r="Y26" s="110">
        <v>3.9789165365654799</v>
      </c>
      <c r="Z26" s="110">
        <v>0.98022218706874698</v>
      </c>
    </row>
    <row r="27" spans="1:26">
      <c r="B27" s="109" t="s">
        <v>671</v>
      </c>
      <c r="C27" s="110">
        <v>73.447182999999995</v>
      </c>
      <c r="D27" s="110">
        <v>-0.62258101822838496</v>
      </c>
      <c r="E27" s="110">
        <v>1.14409622225939</v>
      </c>
      <c r="F27" s="110">
        <v>0.28480503513446098</v>
      </c>
      <c r="G27" s="110">
        <v>68.820660360000005</v>
      </c>
      <c r="H27" s="110">
        <v>-7.7911373927086497E-2</v>
      </c>
      <c r="I27" s="110">
        <v>2.93704946161257</v>
      </c>
      <c r="J27" s="110">
        <v>0.72631106447109695</v>
      </c>
      <c r="K27" s="110">
        <v>66.139770889999994</v>
      </c>
      <c r="L27" s="110">
        <v>-0.96037760736132904</v>
      </c>
      <c r="M27" s="110">
        <v>2.3678984486722201</v>
      </c>
      <c r="N27" s="110">
        <v>0.58678954846229603</v>
      </c>
      <c r="O27" s="110">
        <v>64.094076599999994</v>
      </c>
      <c r="P27" s="110">
        <v>-0.25451200978469102</v>
      </c>
      <c r="Q27" s="110">
        <v>1.2696545071569501</v>
      </c>
      <c r="R27" s="110">
        <v>0.31591345180608199</v>
      </c>
      <c r="S27" s="110">
        <v>55.415270159999999</v>
      </c>
      <c r="T27" s="110">
        <v>0.24450551332821899</v>
      </c>
      <c r="U27" s="110">
        <v>2.65550840315787</v>
      </c>
      <c r="V27" s="110">
        <v>0.65736668291869205</v>
      </c>
      <c r="W27" s="110">
        <v>65.151277809999996</v>
      </c>
      <c r="X27" s="110">
        <v>-7.5396350996459499E-2</v>
      </c>
      <c r="Y27" s="110">
        <v>2.8287188388481201</v>
      </c>
      <c r="Z27" s="110">
        <v>0.69979958727277602</v>
      </c>
    </row>
    <row r="28" spans="1:26">
      <c r="A28" s="109">
        <v>2010</v>
      </c>
      <c r="B28" s="109" t="s">
        <v>645</v>
      </c>
      <c r="C28" s="110">
        <v>73.803824550000002</v>
      </c>
      <c r="D28" s="110">
        <v>0.48557553255650399</v>
      </c>
      <c r="E28" s="110">
        <v>0.57437706226459695</v>
      </c>
      <c r="F28" s="110">
        <v>0.143286008080312</v>
      </c>
      <c r="G28" s="110">
        <v>69.119847289999996</v>
      </c>
      <c r="H28" s="110">
        <v>0.43473417493373701</v>
      </c>
      <c r="I28" s="110">
        <v>1.9705752308582201</v>
      </c>
      <c r="J28" s="110">
        <v>0.48904462748100602</v>
      </c>
      <c r="K28" s="110">
        <v>66.239880510000006</v>
      </c>
      <c r="L28" s="110">
        <v>0.151360699701408</v>
      </c>
      <c r="M28" s="110">
        <v>0.88525173966875803</v>
      </c>
      <c r="N28" s="110">
        <v>0.22058201467414201</v>
      </c>
      <c r="O28" s="110">
        <v>65.822424799999993</v>
      </c>
      <c r="P28" s="110">
        <v>2.6965802328135799</v>
      </c>
      <c r="Q28" s="110">
        <v>2.8618696103236001</v>
      </c>
      <c r="R28" s="110">
        <v>0.707914714482483</v>
      </c>
      <c r="S28" s="110">
        <v>56.439868830000002</v>
      </c>
      <c r="T28" s="110">
        <v>1.84894644931206</v>
      </c>
      <c r="U28" s="110">
        <v>3.48796391155815</v>
      </c>
      <c r="V28" s="110">
        <v>0.86081209277681903</v>
      </c>
      <c r="W28" s="110">
        <v>65.654706300000001</v>
      </c>
      <c r="X28" s="110">
        <v>0.77270700886042898</v>
      </c>
      <c r="Y28" s="110">
        <v>2.2184557377274801</v>
      </c>
      <c r="Z28" s="110">
        <v>0.55005879848217798</v>
      </c>
    </row>
    <row r="29" spans="1:26">
      <c r="B29" s="109" t="s">
        <v>646</v>
      </c>
      <c r="C29" s="110">
        <v>73.876114049999998</v>
      </c>
      <c r="D29" s="110">
        <v>9.7948176047468694E-2</v>
      </c>
      <c r="E29" s="110">
        <v>-0.35840254161568802</v>
      </c>
      <c r="F29" s="110">
        <v>-8.9721311902379905E-2</v>
      </c>
      <c r="G29" s="110">
        <v>69.495066429999994</v>
      </c>
      <c r="H29" s="110">
        <v>0.542852964396356</v>
      </c>
      <c r="I29" s="110">
        <v>1.2181764478724799</v>
      </c>
      <c r="J29" s="110">
        <v>0.30316270913664001</v>
      </c>
      <c r="K29" s="110">
        <v>66.428298859999998</v>
      </c>
      <c r="L29" s="110">
        <v>0.28444850526496701</v>
      </c>
      <c r="M29" s="110">
        <v>-0.45472703399356301</v>
      </c>
      <c r="N29" s="110">
        <v>-0.11387612745452599</v>
      </c>
      <c r="O29" s="110">
        <v>67.409480790000003</v>
      </c>
      <c r="P29" s="110">
        <v>2.4111174798288699</v>
      </c>
      <c r="Q29" s="110">
        <v>4.5794573904302602</v>
      </c>
      <c r="R29" s="110">
        <v>1.12571285114671</v>
      </c>
      <c r="S29" s="110">
        <v>57.572705419999998</v>
      </c>
      <c r="T29" s="110">
        <v>2.0071566668805798</v>
      </c>
      <c r="U29" s="110">
        <v>4.3811823286504596</v>
      </c>
      <c r="V29" s="110">
        <v>1.07774698204266</v>
      </c>
      <c r="W29" s="110">
        <v>66.354193339999995</v>
      </c>
      <c r="X29" s="110">
        <v>1.0654027402145201</v>
      </c>
      <c r="Y29" s="110">
        <v>2.0249503778504399</v>
      </c>
      <c r="Z29" s="110">
        <v>0.50243823211364402</v>
      </c>
    </row>
    <row r="30" spans="1:26">
      <c r="B30" s="109" t="s">
        <v>644</v>
      </c>
      <c r="C30" s="110">
        <v>74.399051790000001</v>
      </c>
      <c r="D30" s="110">
        <v>0.70785767054026805</v>
      </c>
      <c r="E30" s="110">
        <v>0.66534126409389904</v>
      </c>
      <c r="F30" s="110">
        <v>0.16592190785707001</v>
      </c>
      <c r="G30" s="110">
        <v>69.87098159</v>
      </c>
      <c r="H30" s="110">
        <v>0.54092352063388505</v>
      </c>
      <c r="I30" s="110">
        <v>1.4470709566828199</v>
      </c>
      <c r="J30" s="110">
        <v>0.35982100895839397</v>
      </c>
      <c r="K30" s="110">
        <v>67.04475454</v>
      </c>
      <c r="L30" s="110">
        <v>0.92800160560968503</v>
      </c>
      <c r="M30" s="110">
        <v>0.39477131077718702</v>
      </c>
      <c r="N30" s="110">
        <v>9.8547059123577099E-2</v>
      </c>
      <c r="O30" s="110">
        <v>68.484785700000003</v>
      </c>
      <c r="P30" s="110">
        <v>1.59518349258598</v>
      </c>
      <c r="Q30" s="110">
        <v>6.5784660910743096</v>
      </c>
      <c r="R30" s="110">
        <v>1.60553486313237</v>
      </c>
      <c r="S30" s="110">
        <v>58.59828761</v>
      </c>
      <c r="T30" s="110">
        <v>1.7813687623644801</v>
      </c>
      <c r="U30" s="110">
        <v>6.0024853877250797</v>
      </c>
      <c r="V30" s="110">
        <v>1.4679793894481801</v>
      </c>
      <c r="W30" s="110">
        <v>67.191454070000006</v>
      </c>
      <c r="X30" s="110">
        <v>1.26180530250721</v>
      </c>
      <c r="Y30" s="110">
        <v>3.0536873908318101</v>
      </c>
      <c r="Z30" s="110">
        <v>0.75483218396274998</v>
      </c>
    </row>
    <row r="31" spans="1:26">
      <c r="B31" s="109" t="s">
        <v>671</v>
      </c>
      <c r="C31" s="110">
        <v>74.728235519999998</v>
      </c>
      <c r="D31" s="110">
        <v>0.442456889005993</v>
      </c>
      <c r="E31" s="110">
        <v>1.7441819654267801</v>
      </c>
      <c r="F31" s="110">
        <v>0.43322213056029601</v>
      </c>
      <c r="G31" s="110">
        <v>70.431644849999998</v>
      </c>
      <c r="H31" s="110">
        <v>0.80242648269912598</v>
      </c>
      <c r="I31" s="110">
        <v>2.34084427782726</v>
      </c>
      <c r="J31" s="110">
        <v>0.58014302653137695</v>
      </c>
      <c r="K31" s="110">
        <v>68.088983799999994</v>
      </c>
      <c r="L31" s="110">
        <v>1.5575107510864099</v>
      </c>
      <c r="M31" s="110">
        <v>2.9471116754272102</v>
      </c>
      <c r="N31" s="110">
        <v>0.72877250214946598</v>
      </c>
      <c r="O31" s="110">
        <v>69.338174780000003</v>
      </c>
      <c r="P31" s="110">
        <v>1.24610024150225</v>
      </c>
      <c r="Q31" s="110">
        <v>8.1818764824829593</v>
      </c>
      <c r="R31" s="110">
        <v>1.98554652885312</v>
      </c>
      <c r="S31" s="110">
        <v>59.39735769</v>
      </c>
      <c r="T31" s="110">
        <v>1.36364066697341</v>
      </c>
      <c r="U31" s="110">
        <v>7.1859029442652904</v>
      </c>
      <c r="V31" s="110">
        <v>1.74999995618077</v>
      </c>
      <c r="W31" s="110">
        <v>68.021551079999995</v>
      </c>
      <c r="X31" s="110">
        <v>1.23542051811409</v>
      </c>
      <c r="Y31" s="110">
        <v>4.4055517658004204</v>
      </c>
      <c r="Z31" s="110">
        <v>1.08364601509561</v>
      </c>
    </row>
    <row r="32" spans="1:26">
      <c r="A32" s="109">
        <v>2011</v>
      </c>
      <c r="B32" s="109" t="s">
        <v>645</v>
      </c>
      <c r="C32" s="110">
        <v>75.411858480000006</v>
      </c>
      <c r="D32" s="110">
        <v>0.91481212588921901</v>
      </c>
      <c r="E32" s="110">
        <v>2.17879485217003</v>
      </c>
      <c r="F32" s="110">
        <v>0.54030399266142803</v>
      </c>
      <c r="G32" s="110">
        <v>71.427505839999995</v>
      </c>
      <c r="H32" s="110">
        <v>1.41393970298564</v>
      </c>
      <c r="I32" s="110">
        <v>3.3386337506186199</v>
      </c>
      <c r="J32" s="110">
        <v>0.82440757377555396</v>
      </c>
      <c r="K32" s="110">
        <v>69.531131200000004</v>
      </c>
      <c r="L32" s="110">
        <v>2.11803337267609</v>
      </c>
      <c r="M32" s="110">
        <v>4.9686845215596698</v>
      </c>
      <c r="N32" s="110">
        <v>1.21967502974063</v>
      </c>
      <c r="O32" s="110">
        <v>70.471694200000002</v>
      </c>
      <c r="P32" s="110">
        <v>1.6347696252410699</v>
      </c>
      <c r="Q32" s="110">
        <v>7.0633517591105299</v>
      </c>
      <c r="R32" s="110">
        <v>1.7209034688402001</v>
      </c>
      <c r="S32" s="110">
        <v>60.536332469999998</v>
      </c>
      <c r="T32" s="110">
        <v>1.9175512586677701</v>
      </c>
      <c r="U32" s="110">
        <v>7.2581026939285902</v>
      </c>
      <c r="V32" s="110">
        <v>1.7671301696414501</v>
      </c>
      <c r="W32" s="110">
        <v>69.336019539999995</v>
      </c>
      <c r="X32" s="110">
        <v>1.93242941263432</v>
      </c>
      <c r="Y32" s="110">
        <v>5.6070820318329604</v>
      </c>
      <c r="Z32" s="110">
        <v>1.3732244816103201</v>
      </c>
    </row>
    <row r="33" spans="1:26">
      <c r="B33" s="109" t="s">
        <v>646</v>
      </c>
      <c r="C33" s="110">
        <v>76.155771250000001</v>
      </c>
      <c r="D33" s="110">
        <v>0.98646656506586905</v>
      </c>
      <c r="E33" s="110">
        <v>3.0857838549238199</v>
      </c>
      <c r="F33" s="110">
        <v>0.76267638707396801</v>
      </c>
      <c r="G33" s="110">
        <v>72.372403539999993</v>
      </c>
      <c r="H33" s="110">
        <v>1.32287651498935</v>
      </c>
      <c r="I33" s="110">
        <v>4.1403473049388904</v>
      </c>
      <c r="J33" s="110">
        <v>1.0193931876890701</v>
      </c>
      <c r="K33" s="110">
        <v>70.691434020000003</v>
      </c>
      <c r="L33" s="110">
        <v>1.66875297435114</v>
      </c>
      <c r="M33" s="110">
        <v>6.4176491542929899</v>
      </c>
      <c r="N33" s="110">
        <v>1.5671848441615801</v>
      </c>
      <c r="O33" s="110">
        <v>71.455643660000007</v>
      </c>
      <c r="P33" s="110">
        <v>1.39623358168108</v>
      </c>
      <c r="Q33" s="110">
        <v>6.0023646860669002</v>
      </c>
      <c r="R33" s="110">
        <v>1.46795050484574</v>
      </c>
      <c r="S33" s="110">
        <v>61.670230650000001</v>
      </c>
      <c r="T33" s="110">
        <v>1.8730870102874599</v>
      </c>
      <c r="U33" s="110">
        <v>7.1171316340061601</v>
      </c>
      <c r="V33" s="110">
        <v>1.73367512971496</v>
      </c>
      <c r="W33" s="110">
        <v>70.421700049999998</v>
      </c>
      <c r="X33" s="110">
        <v>1.56582468564361</v>
      </c>
      <c r="Y33" s="110">
        <v>6.1299919496542197</v>
      </c>
      <c r="Z33" s="110">
        <v>1.4984786775601899</v>
      </c>
    </row>
    <row r="34" spans="1:26">
      <c r="B34" s="109" t="s">
        <v>644</v>
      </c>
      <c r="C34" s="110">
        <v>76.457605830000006</v>
      </c>
      <c r="D34" s="110">
        <v>0.39633841932893399</v>
      </c>
      <c r="E34" s="110">
        <v>2.76690897326288</v>
      </c>
      <c r="F34" s="110">
        <v>0.68466362951138404</v>
      </c>
      <c r="G34" s="110">
        <v>73.075973309999995</v>
      </c>
      <c r="H34" s="110">
        <v>0.97215200212488195</v>
      </c>
      <c r="I34" s="110">
        <v>4.5870140179320202</v>
      </c>
      <c r="J34" s="110">
        <v>1.12753956897567</v>
      </c>
      <c r="K34" s="110">
        <v>71.428970509999999</v>
      </c>
      <c r="L34" s="110">
        <v>1.04331804867805</v>
      </c>
      <c r="M34" s="110">
        <v>6.5392378569814902</v>
      </c>
      <c r="N34" s="110">
        <v>1.59618410937441</v>
      </c>
      <c r="O34" s="110">
        <v>72.251092909999997</v>
      </c>
      <c r="P34" s="110">
        <v>1.1132070320223999</v>
      </c>
      <c r="Q34" s="110">
        <v>5.4994801714039596</v>
      </c>
      <c r="R34" s="110">
        <v>1.3473926018611</v>
      </c>
      <c r="S34" s="110">
        <v>62.795988620000003</v>
      </c>
      <c r="T34" s="110">
        <v>1.82544796433317</v>
      </c>
      <c r="U34" s="110">
        <v>7.1635216338363596</v>
      </c>
      <c r="V34" s="110">
        <v>1.7446879780803199</v>
      </c>
      <c r="W34" s="110">
        <v>71.186199560000006</v>
      </c>
      <c r="X34" s="110">
        <v>1.0856021786710599</v>
      </c>
      <c r="Y34" s="110">
        <v>5.94531781651619</v>
      </c>
      <c r="Z34" s="110">
        <v>1.45429609841827</v>
      </c>
    </row>
    <row r="35" spans="1:26">
      <c r="B35" s="109" t="s">
        <v>671</v>
      </c>
      <c r="C35" s="110">
        <v>76.488733690000004</v>
      </c>
      <c r="D35" s="110">
        <v>4.0712574847301397E-2</v>
      </c>
      <c r="E35" s="110">
        <v>2.3558674412014402</v>
      </c>
      <c r="F35" s="110">
        <v>0.58383399849613005</v>
      </c>
      <c r="G35" s="110">
        <v>73.594687070000006</v>
      </c>
      <c r="H35" s="110">
        <v>0.70982805497443702</v>
      </c>
      <c r="I35" s="110">
        <v>4.4909390185852196</v>
      </c>
      <c r="J35" s="110">
        <v>1.10430729417677</v>
      </c>
      <c r="K35" s="110">
        <v>71.934564480000006</v>
      </c>
      <c r="L35" s="110">
        <v>0.70782760326808503</v>
      </c>
      <c r="M35" s="110">
        <v>5.6478749797408598</v>
      </c>
      <c r="N35" s="110">
        <v>1.3830124468543299</v>
      </c>
      <c r="O35" s="110">
        <v>72.745110609999998</v>
      </c>
      <c r="P35" s="110">
        <v>0.68375117953631803</v>
      </c>
      <c r="Q35" s="110">
        <v>4.9135066517249903</v>
      </c>
      <c r="R35" s="110">
        <v>1.2063706157541501</v>
      </c>
      <c r="S35" s="110">
        <v>63.712702380000003</v>
      </c>
      <c r="T35" s="110">
        <v>1.4598285338691701</v>
      </c>
      <c r="U35" s="110">
        <v>7.2652132314069604</v>
      </c>
      <c r="V35" s="110">
        <v>1.7688167578487499</v>
      </c>
      <c r="W35" s="110">
        <v>71.759843720000006</v>
      </c>
      <c r="X35" s="110">
        <v>0.80583619233176595</v>
      </c>
      <c r="Y35" s="110">
        <v>5.4957474221712701</v>
      </c>
      <c r="Z35" s="110">
        <v>1.34649612962054</v>
      </c>
    </row>
    <row r="36" spans="1:26">
      <c r="A36" s="109">
        <v>2012</v>
      </c>
      <c r="B36" s="109" t="s">
        <v>645</v>
      </c>
      <c r="C36" s="110">
        <v>76.339368980000003</v>
      </c>
      <c r="D36" s="110">
        <v>-0.195276745730111</v>
      </c>
      <c r="E36" s="110">
        <v>1.2299265907178101</v>
      </c>
      <c r="F36" s="110">
        <v>0.306073562769482</v>
      </c>
      <c r="G36" s="110">
        <v>73.905828740000004</v>
      </c>
      <c r="H36" s="110">
        <v>0.42277735307720798</v>
      </c>
      <c r="I36" s="110">
        <v>3.4697038218743499</v>
      </c>
      <c r="J36" s="110">
        <v>0.85636266387776305</v>
      </c>
      <c r="K36" s="110">
        <v>72.103647100000003</v>
      </c>
      <c r="L36" s="110">
        <v>0.235050592468666</v>
      </c>
      <c r="M36" s="110">
        <v>3.69980446974232</v>
      </c>
      <c r="N36" s="110">
        <v>0.91238820858288205</v>
      </c>
      <c r="O36" s="110">
        <v>73.12374835</v>
      </c>
      <c r="P36" s="110">
        <v>0.52049922919210601</v>
      </c>
      <c r="Q36" s="110">
        <v>3.7632898997339601</v>
      </c>
      <c r="R36" s="110">
        <v>0.92782940478541898</v>
      </c>
      <c r="S36" s="110">
        <v>64.585703839999994</v>
      </c>
      <c r="T36" s="110">
        <v>1.37021571427496</v>
      </c>
      <c r="U36" s="110">
        <v>6.6891587329092701</v>
      </c>
      <c r="V36" s="110">
        <v>1.6319065302103899</v>
      </c>
      <c r="W36" s="110">
        <v>72.153617499999996</v>
      </c>
      <c r="X36" s="110">
        <v>0.54873834666704402</v>
      </c>
      <c r="Y36" s="110">
        <v>4.06368577067584</v>
      </c>
      <c r="Z36" s="110">
        <v>1.0007970320794499</v>
      </c>
    </row>
    <row r="37" spans="1:26">
      <c r="B37" s="109" t="s">
        <v>646</v>
      </c>
      <c r="C37" s="110">
        <v>76.467885670000001</v>
      </c>
      <c r="D37" s="110">
        <v>0.16834916468024799</v>
      </c>
      <c r="E37" s="110">
        <v>0.409836857899326</v>
      </c>
      <c r="F37" s="110">
        <v>0.10230212151984799</v>
      </c>
      <c r="G37" s="110">
        <v>74.110347009999998</v>
      </c>
      <c r="H37" s="110">
        <v>0.27672820058548497</v>
      </c>
      <c r="I37" s="110">
        <v>2.4013897355771099</v>
      </c>
      <c r="J37" s="110">
        <v>0.59501568148629902</v>
      </c>
      <c r="K37" s="110">
        <v>72.308608770000006</v>
      </c>
      <c r="L37" s="110">
        <v>0.28425978191608497</v>
      </c>
      <c r="M37" s="110">
        <v>2.2876530550257002</v>
      </c>
      <c r="N37" s="110">
        <v>0.567071452109147</v>
      </c>
      <c r="O37" s="110">
        <v>73.434423240000001</v>
      </c>
      <c r="P37" s="110">
        <v>0.424861822609235</v>
      </c>
      <c r="Q37" s="110">
        <v>2.7692418382170301</v>
      </c>
      <c r="R37" s="110">
        <v>0.68523502385922097</v>
      </c>
      <c r="S37" s="110">
        <v>65.278700220000005</v>
      </c>
      <c r="T37" s="110">
        <v>1.0729872693139499</v>
      </c>
      <c r="U37" s="110">
        <v>5.85123410755397</v>
      </c>
      <c r="V37" s="110">
        <v>1.4317647185373601</v>
      </c>
      <c r="W37" s="110">
        <v>72.579566990000004</v>
      </c>
      <c r="X37" s="110">
        <v>0.59033698483657004</v>
      </c>
      <c r="Y37" s="110">
        <v>3.0642073941241201</v>
      </c>
      <c r="Z37" s="110">
        <v>0.75740341799597199</v>
      </c>
    </row>
    <row r="38" spans="1:26">
      <c r="B38" s="109" t="s">
        <v>644</v>
      </c>
      <c r="C38" s="110">
        <v>76.973255839999993</v>
      </c>
      <c r="D38" s="110">
        <v>0.66089204058934503</v>
      </c>
      <c r="E38" s="110">
        <v>0.67442604879168799</v>
      </c>
      <c r="F38" s="110">
        <v>0.16818175972945801</v>
      </c>
      <c r="G38" s="110">
        <v>74.664357030000005</v>
      </c>
      <c r="H38" s="110">
        <v>0.74754746449270404</v>
      </c>
      <c r="I38" s="110">
        <v>2.1736059720502499</v>
      </c>
      <c r="J38" s="110">
        <v>0.53902754993069302</v>
      </c>
      <c r="K38" s="110">
        <v>72.837043949999995</v>
      </c>
      <c r="L38" s="110">
        <v>0.73080534806144704</v>
      </c>
      <c r="M38" s="110">
        <v>1.9712918021167001</v>
      </c>
      <c r="N38" s="110">
        <v>0.48922116706424701</v>
      </c>
      <c r="O38" s="110">
        <v>73.924904380000001</v>
      </c>
      <c r="P38" s="110">
        <v>0.66791719517833603</v>
      </c>
      <c r="Q38" s="110">
        <v>2.3166590325284</v>
      </c>
      <c r="R38" s="110">
        <v>0.57420021100216301</v>
      </c>
      <c r="S38" s="110">
        <v>66.123111640000005</v>
      </c>
      <c r="T38" s="110">
        <v>1.29354815147085</v>
      </c>
      <c r="U38" s="110">
        <v>5.2983050241211398</v>
      </c>
      <c r="V38" s="110">
        <v>1.2990436139702899</v>
      </c>
      <c r="W38" s="110">
        <v>73.229009230000003</v>
      </c>
      <c r="X38" s="110">
        <v>0.894800378306848</v>
      </c>
      <c r="Y38" s="110">
        <v>2.8696709230532802</v>
      </c>
      <c r="Z38" s="110">
        <v>0.70982414796896298</v>
      </c>
    </row>
    <row r="39" spans="1:26">
      <c r="B39" s="109" t="s">
        <v>671</v>
      </c>
      <c r="C39" s="110">
        <v>77.500343020000003</v>
      </c>
      <c r="D39" s="110">
        <v>0.68476664296965895</v>
      </c>
      <c r="E39" s="110">
        <v>1.3225599133330299</v>
      </c>
      <c r="F39" s="110">
        <v>0.32901267377079002</v>
      </c>
      <c r="G39" s="110">
        <v>75.108071469999999</v>
      </c>
      <c r="H39" s="110">
        <v>0.594278793322633</v>
      </c>
      <c r="I39" s="110">
        <v>2.0563772471245501</v>
      </c>
      <c r="J39" s="110">
        <v>0.51017681027720796</v>
      </c>
      <c r="K39" s="110">
        <v>73.572862830000005</v>
      </c>
      <c r="L39" s="110">
        <v>1.0102261707725499</v>
      </c>
      <c r="M39" s="110">
        <v>2.27748421338603</v>
      </c>
      <c r="N39" s="110">
        <v>0.56457191105956395</v>
      </c>
      <c r="O39" s="110">
        <v>74.491458199999997</v>
      </c>
      <c r="P39" s="110">
        <v>0.76639100821518402</v>
      </c>
      <c r="Q39" s="110">
        <v>2.4006391293601701</v>
      </c>
      <c r="R39" s="110">
        <v>0.59483133962356904</v>
      </c>
      <c r="S39" s="110">
        <v>66.746725150000003</v>
      </c>
      <c r="T39" s="110">
        <v>0.94310974564415495</v>
      </c>
      <c r="U39" s="110">
        <v>4.7620374849339298</v>
      </c>
      <c r="V39" s="110">
        <v>1.16982157717282</v>
      </c>
      <c r="W39" s="110">
        <v>73.754061199999995</v>
      </c>
      <c r="X39" s="110">
        <v>0.71699996425036405</v>
      </c>
      <c r="Y39" s="110">
        <v>2.7790159184031</v>
      </c>
      <c r="Z39" s="110">
        <v>0.68762890759028705</v>
      </c>
    </row>
    <row r="40" spans="1:26">
      <c r="A40" s="109">
        <v>2013</v>
      </c>
      <c r="B40" s="109" t="s">
        <v>645</v>
      </c>
      <c r="C40" s="110">
        <v>78.613611199999994</v>
      </c>
      <c r="D40" s="110">
        <v>1.4364687130645299</v>
      </c>
      <c r="E40" s="110">
        <v>2.97912106215577</v>
      </c>
      <c r="F40" s="110">
        <v>0.73660149876608705</v>
      </c>
      <c r="G40" s="110">
        <v>76.259948969999996</v>
      </c>
      <c r="H40" s="110">
        <v>1.5336267826555601</v>
      </c>
      <c r="I40" s="110">
        <v>3.1852971140906301</v>
      </c>
      <c r="J40" s="110">
        <v>0.78698525417071297</v>
      </c>
      <c r="K40" s="110">
        <v>74.866237339999998</v>
      </c>
      <c r="L40" s="110">
        <v>1.75795050002132</v>
      </c>
      <c r="M40" s="110">
        <v>3.8314154014547701</v>
      </c>
      <c r="N40" s="110">
        <v>0.94439129970689295</v>
      </c>
      <c r="O40" s="110">
        <v>75.561649939999995</v>
      </c>
      <c r="P40" s="110">
        <v>1.43666370059057</v>
      </c>
      <c r="Q40" s="110">
        <v>3.33393958188686</v>
      </c>
      <c r="R40" s="110">
        <v>0.82326256433757905</v>
      </c>
      <c r="S40" s="110">
        <v>67.844734410000001</v>
      </c>
      <c r="T40" s="110">
        <v>1.6450384008090999</v>
      </c>
      <c r="U40" s="110">
        <v>5.0460556690280702</v>
      </c>
      <c r="V40" s="110">
        <v>1.2383218258905599</v>
      </c>
      <c r="W40" s="110">
        <v>74.881929999999997</v>
      </c>
      <c r="X40" s="110">
        <v>1.52922941686091</v>
      </c>
      <c r="Y40" s="110">
        <v>3.78125531959641</v>
      </c>
      <c r="Z40" s="110">
        <v>0.93219774429757996</v>
      </c>
    </row>
    <row r="41" spans="1:26">
      <c r="B41" s="109" t="s">
        <v>646</v>
      </c>
      <c r="C41" s="110">
        <v>80.178655770000006</v>
      </c>
      <c r="D41" s="110">
        <v>1.99080610356188</v>
      </c>
      <c r="E41" s="110">
        <v>4.8527170164138802</v>
      </c>
      <c r="F41" s="110">
        <v>1.1917070233093101</v>
      </c>
      <c r="G41" s="110">
        <v>77.565571219999995</v>
      </c>
      <c r="H41" s="110">
        <v>1.7120680876846901</v>
      </c>
      <c r="I41" s="110">
        <v>4.6622696416922302</v>
      </c>
      <c r="J41" s="110">
        <v>1.14572625179057</v>
      </c>
      <c r="K41" s="110">
        <v>76.423405889999998</v>
      </c>
      <c r="L41" s="110">
        <v>2.0799343005956299</v>
      </c>
      <c r="M41" s="110">
        <v>5.69060474263636</v>
      </c>
      <c r="N41" s="110">
        <v>1.3932620973843499</v>
      </c>
      <c r="O41" s="110">
        <v>76.803794159999995</v>
      </c>
      <c r="P41" s="110">
        <v>1.6438818117210601</v>
      </c>
      <c r="Q41" s="110">
        <v>4.5882717822786496</v>
      </c>
      <c r="R41" s="110">
        <v>1.12784360777369</v>
      </c>
      <c r="S41" s="110">
        <v>69.29233533</v>
      </c>
      <c r="T41" s="110">
        <v>2.1336967895722698</v>
      </c>
      <c r="U41" s="110">
        <v>6.1484605184744403</v>
      </c>
      <c r="V41" s="110">
        <v>1.5028940395386501</v>
      </c>
      <c r="W41" s="110">
        <v>76.277425289999996</v>
      </c>
      <c r="X41" s="110">
        <v>1.8635941808657901</v>
      </c>
      <c r="Y41" s="110">
        <v>5.0949026748940103</v>
      </c>
      <c r="Z41" s="110">
        <v>1.2500888712467599</v>
      </c>
    </row>
    <row r="42" spans="1:26">
      <c r="B42" s="109" t="s">
        <v>644</v>
      </c>
      <c r="C42" s="110">
        <v>81.131739899999999</v>
      </c>
      <c r="D42" s="110">
        <v>1.1887005598272899</v>
      </c>
      <c r="E42" s="110">
        <v>5.4025050839008504</v>
      </c>
      <c r="F42" s="110">
        <v>1.32409494713037</v>
      </c>
      <c r="G42" s="110">
        <v>78.332642070000006</v>
      </c>
      <c r="H42" s="110">
        <v>0.98893212276405196</v>
      </c>
      <c r="I42" s="110">
        <v>4.9130337230736298</v>
      </c>
      <c r="J42" s="110">
        <v>1.20625656115145</v>
      </c>
      <c r="K42" s="110">
        <v>77.683127010000007</v>
      </c>
      <c r="L42" s="110">
        <v>1.6483446469438801</v>
      </c>
      <c r="M42" s="110">
        <v>6.6533219872660903</v>
      </c>
      <c r="N42" s="110">
        <v>1.6233709496273501</v>
      </c>
      <c r="O42" s="110">
        <v>78.309227070000006</v>
      </c>
      <c r="P42" s="110">
        <v>1.9601022663852301</v>
      </c>
      <c r="Q42" s="110">
        <v>5.9307789800620503</v>
      </c>
      <c r="R42" s="110">
        <v>1.45081528548201</v>
      </c>
      <c r="S42" s="110">
        <v>70.610593350000002</v>
      </c>
      <c r="T42" s="110">
        <v>1.90245863950449</v>
      </c>
      <c r="U42" s="110">
        <v>6.7865555608326504</v>
      </c>
      <c r="V42" s="110">
        <v>1.65509360599179</v>
      </c>
      <c r="W42" s="110">
        <v>77.406730249999995</v>
      </c>
      <c r="X42" s="110">
        <v>1.48052317668887</v>
      </c>
      <c r="Y42" s="110">
        <v>5.70500825277926</v>
      </c>
      <c r="Z42" s="110">
        <v>1.3967163879853099</v>
      </c>
    </row>
    <row r="43" spans="1:26">
      <c r="B43" s="109" t="s">
        <v>671</v>
      </c>
      <c r="C43" s="110">
        <v>81.575412249999999</v>
      </c>
      <c r="D43" s="110">
        <v>0.546854228131743</v>
      </c>
      <c r="E43" s="110">
        <v>5.25813057233613</v>
      </c>
      <c r="F43" s="110">
        <v>1.2893800777675799</v>
      </c>
      <c r="G43" s="110">
        <v>78.611663539999995</v>
      </c>
      <c r="H43" s="110">
        <v>0.35620076461948502</v>
      </c>
      <c r="I43" s="110">
        <v>4.6647344305723797</v>
      </c>
      <c r="J43" s="110">
        <v>1.1463217401661101</v>
      </c>
      <c r="K43" s="110">
        <v>78.250593440000003</v>
      </c>
      <c r="L43" s="110">
        <v>0.73048865544116404</v>
      </c>
      <c r="M43" s="110">
        <v>6.3579564938345898</v>
      </c>
      <c r="N43" s="110">
        <v>1.5529388726384801</v>
      </c>
      <c r="O43" s="110">
        <v>79.266904060000002</v>
      </c>
      <c r="P43" s="110">
        <v>1.22294271803236</v>
      </c>
      <c r="Q43" s="110">
        <v>6.41072946535499</v>
      </c>
      <c r="R43" s="110">
        <v>1.56553373067374</v>
      </c>
      <c r="S43" s="110">
        <v>71.603163570000007</v>
      </c>
      <c r="T43" s="110">
        <v>1.40569590610868</v>
      </c>
      <c r="U43" s="110">
        <v>7.2759201430274301</v>
      </c>
      <c r="V43" s="110">
        <v>1.77135623199391</v>
      </c>
      <c r="W43" s="110">
        <v>78.077993140000004</v>
      </c>
      <c r="X43" s="110">
        <v>0.86718931006648503</v>
      </c>
      <c r="Y43" s="110">
        <v>5.8626357242548703</v>
      </c>
      <c r="Z43" s="110">
        <v>1.4344960031601199</v>
      </c>
    </row>
    <row r="44" spans="1:26">
      <c r="A44" s="109">
        <v>2014</v>
      </c>
      <c r="B44" s="109" t="s">
        <v>645</v>
      </c>
      <c r="C44" s="110">
        <v>82.624888010000006</v>
      </c>
      <c r="D44" s="110">
        <v>1.28650990666617</v>
      </c>
      <c r="E44" s="110">
        <v>5.1025220044846398</v>
      </c>
      <c r="F44" s="110">
        <v>1.2519239669687601</v>
      </c>
      <c r="G44" s="110">
        <v>79.409260939999996</v>
      </c>
      <c r="H44" s="110">
        <v>1.0146044035744799</v>
      </c>
      <c r="I44" s="110">
        <v>4.1297063695110898</v>
      </c>
      <c r="J44" s="110">
        <v>1.0168125787831399</v>
      </c>
      <c r="K44" s="110">
        <v>79.158491929999997</v>
      </c>
      <c r="L44" s="110">
        <v>1.16024486216344</v>
      </c>
      <c r="M44" s="110">
        <v>5.73323135034423</v>
      </c>
      <c r="N44" s="110">
        <v>1.4034839077605299</v>
      </c>
      <c r="O44" s="110">
        <v>80.492720480000003</v>
      </c>
      <c r="P44" s="110">
        <v>1.54644165119926</v>
      </c>
      <c r="Q44" s="110">
        <v>6.5258905065142603</v>
      </c>
      <c r="R44" s="110">
        <v>1.5930019400284701</v>
      </c>
      <c r="S44" s="110">
        <v>72.968265209999998</v>
      </c>
      <c r="T44" s="110">
        <v>1.9064823004160301</v>
      </c>
      <c r="U44" s="110">
        <v>7.5518473829338397</v>
      </c>
      <c r="V44" s="110">
        <v>1.8367354056902701</v>
      </c>
      <c r="W44" s="110">
        <v>79.147626540000005</v>
      </c>
      <c r="X44" s="110">
        <v>1.3699550372434199</v>
      </c>
      <c r="Y44" s="110">
        <v>5.6965632963787298</v>
      </c>
      <c r="Z44" s="110">
        <v>1.39469113743578</v>
      </c>
    </row>
    <row r="45" spans="1:26">
      <c r="B45" s="109" t="s">
        <v>646</v>
      </c>
      <c r="C45" s="110">
        <v>82.162883370000003</v>
      </c>
      <c r="D45" s="110">
        <v>-0.55915917240830804</v>
      </c>
      <c r="E45" s="110">
        <v>2.4747578778221602</v>
      </c>
      <c r="F45" s="110">
        <v>0.61302932195912396</v>
      </c>
      <c r="G45" s="110">
        <v>79.448517510000002</v>
      </c>
      <c r="H45" s="110">
        <v>4.9435757914517701E-2</v>
      </c>
      <c r="I45" s="110">
        <v>2.42755421043621</v>
      </c>
      <c r="J45" s="110">
        <v>0.60144079840671605</v>
      </c>
      <c r="K45" s="110">
        <v>79.368303030000007</v>
      </c>
      <c r="L45" s="110">
        <v>0.26505191658470201</v>
      </c>
      <c r="M45" s="110">
        <v>3.8533968824142</v>
      </c>
      <c r="N45" s="110">
        <v>0.94973344753379596</v>
      </c>
      <c r="O45" s="110">
        <v>81.084847300000007</v>
      </c>
      <c r="P45" s="110">
        <v>0.73562778903357695</v>
      </c>
      <c r="Q45" s="110">
        <v>5.57401256906864</v>
      </c>
      <c r="R45" s="110">
        <v>1.3652876280047199</v>
      </c>
      <c r="S45" s="110">
        <v>73.801244269999998</v>
      </c>
      <c r="T45" s="110">
        <v>1.14156346954764</v>
      </c>
      <c r="U45" s="110">
        <v>6.50708179847976</v>
      </c>
      <c r="V45" s="110">
        <v>1.5885172095197799</v>
      </c>
      <c r="W45" s="110">
        <v>79.484378969999995</v>
      </c>
      <c r="X45" s="110">
        <v>0.42547381990007999</v>
      </c>
      <c r="Y45" s="110">
        <v>4.2043286959509301</v>
      </c>
      <c r="Z45" s="110">
        <v>1.03490560169173</v>
      </c>
    </row>
    <row r="46" spans="1:26">
      <c r="B46" s="109" t="s">
        <v>644</v>
      </c>
      <c r="C46" s="110">
        <v>82.074155279999999</v>
      </c>
      <c r="D46" s="110">
        <v>-0.10799047740381899</v>
      </c>
      <c r="E46" s="110">
        <v>1.1615865518989099</v>
      </c>
      <c r="F46" s="110">
        <v>0.28914018822945298</v>
      </c>
      <c r="G46" s="110">
        <v>79.837317299999995</v>
      </c>
      <c r="H46" s="110">
        <v>0.48937324721138897</v>
      </c>
      <c r="I46" s="110">
        <v>1.9208789468065901</v>
      </c>
      <c r="J46" s="110">
        <v>0.47679882754456698</v>
      </c>
      <c r="K46" s="110">
        <v>79.818049579999993</v>
      </c>
      <c r="L46" s="110">
        <v>0.56665763639924804</v>
      </c>
      <c r="M46" s="110">
        <v>2.7482448920022899</v>
      </c>
      <c r="N46" s="110">
        <v>0.68009183991570898</v>
      </c>
      <c r="O46" s="110">
        <v>81.550898970000006</v>
      </c>
      <c r="P46" s="110">
        <v>0.57477036156421402</v>
      </c>
      <c r="Q46" s="110">
        <v>4.1395784651306702</v>
      </c>
      <c r="R46" s="110">
        <v>1.0192067375092799</v>
      </c>
      <c r="S46" s="110">
        <v>74.665291819999993</v>
      </c>
      <c r="T46" s="110">
        <v>1.1707763988895601</v>
      </c>
      <c r="U46" s="110">
        <v>5.7423373429278604</v>
      </c>
      <c r="V46" s="110">
        <v>1.40566711341117</v>
      </c>
      <c r="W46" s="110">
        <v>80.000284050000005</v>
      </c>
      <c r="X46" s="110">
        <v>0.64906474289083704</v>
      </c>
      <c r="Y46" s="110">
        <v>3.3505533583754601</v>
      </c>
      <c r="Z46" s="110">
        <v>0.82731484903133501</v>
      </c>
    </row>
    <row r="47" spans="1:26">
      <c r="B47" s="109" t="s">
        <v>671</v>
      </c>
      <c r="C47" s="110">
        <v>82.753421290000006</v>
      </c>
      <c r="D47" s="110">
        <v>0.82762473482993504</v>
      </c>
      <c r="E47" s="110">
        <v>1.4440736583589899</v>
      </c>
      <c r="F47" s="110">
        <v>0.359079706983567</v>
      </c>
      <c r="G47" s="110">
        <v>80.819997290000003</v>
      </c>
      <c r="H47" s="110">
        <v>1.23085296855285</v>
      </c>
      <c r="I47" s="110">
        <v>2.8091680681408699</v>
      </c>
      <c r="J47" s="110">
        <v>0.69501274586443196</v>
      </c>
      <c r="K47" s="110">
        <v>80.632689839999998</v>
      </c>
      <c r="L47" s="110">
        <v>1.0206216066248399</v>
      </c>
      <c r="M47" s="110">
        <v>3.0441895649347499</v>
      </c>
      <c r="N47" s="110">
        <v>0.752510615094093</v>
      </c>
      <c r="O47" s="110">
        <v>82.338163699999996</v>
      </c>
      <c r="P47" s="110">
        <v>0.96536609644193305</v>
      </c>
      <c r="Q47" s="110">
        <v>3.8745800361715199</v>
      </c>
      <c r="R47" s="110">
        <v>0.95488077598318</v>
      </c>
      <c r="S47" s="110">
        <v>76.167365770000004</v>
      </c>
      <c r="T47" s="110">
        <v>2.0117432255152101</v>
      </c>
      <c r="U47" s="110">
        <v>6.3743024364251601</v>
      </c>
      <c r="V47" s="110">
        <v>1.55684051503191</v>
      </c>
      <c r="W47" s="110">
        <v>81.077445339999997</v>
      </c>
      <c r="X47" s="110">
        <v>1.34644683177221</v>
      </c>
      <c r="Y47" s="110">
        <v>3.8416102660601599</v>
      </c>
      <c r="Z47" s="110">
        <v>0.94686905778271802</v>
      </c>
    </row>
    <row r="48" spans="1:26">
      <c r="A48" s="109">
        <v>2015</v>
      </c>
      <c r="B48" s="109" t="s">
        <v>645</v>
      </c>
      <c r="C48" s="110">
        <v>83.937807840000005</v>
      </c>
      <c r="D48" s="110">
        <v>1.43122366608801</v>
      </c>
      <c r="E48" s="110">
        <v>1.58901253801529</v>
      </c>
      <c r="F48" s="110">
        <v>0.39490768851915298</v>
      </c>
      <c r="G48" s="110">
        <v>82.274677609999998</v>
      </c>
      <c r="H48" s="110">
        <v>1.7999014708949701</v>
      </c>
      <c r="I48" s="110">
        <v>3.60841624274157</v>
      </c>
      <c r="J48" s="110">
        <v>0.89014792182795499</v>
      </c>
      <c r="K48" s="110">
        <v>82.128221530000005</v>
      </c>
      <c r="L48" s="110">
        <v>1.85474612463952</v>
      </c>
      <c r="M48" s="110">
        <v>3.75162478161679</v>
      </c>
      <c r="N48" s="110">
        <v>0.92499269661670003</v>
      </c>
      <c r="O48" s="110">
        <v>83.616207869999997</v>
      </c>
      <c r="P48" s="110">
        <v>1.55218930392542</v>
      </c>
      <c r="Q48" s="110">
        <v>3.8804594643761399</v>
      </c>
      <c r="R48" s="110">
        <v>0.95630928807708404</v>
      </c>
      <c r="S48" s="110">
        <v>77.845195799999999</v>
      </c>
      <c r="T48" s="110">
        <v>2.2028200831658999</v>
      </c>
      <c r="U48" s="110">
        <v>6.6836323653363099</v>
      </c>
      <c r="V48" s="110">
        <v>1.6305904026171001</v>
      </c>
      <c r="W48" s="110">
        <v>82.56545002</v>
      </c>
      <c r="X48" s="110">
        <v>1.8352880677974199</v>
      </c>
      <c r="Y48" s="110">
        <v>4.3182892897902301</v>
      </c>
      <c r="Z48" s="110">
        <v>1.0625178875511001</v>
      </c>
    </row>
    <row r="49" spans="1:27">
      <c r="B49" s="109" t="s">
        <v>646</v>
      </c>
      <c r="C49" s="110">
        <v>86.341756439999997</v>
      </c>
      <c r="D49" s="110">
        <v>2.8639640012785699</v>
      </c>
      <c r="E49" s="110">
        <v>5.0860837626419197</v>
      </c>
      <c r="F49" s="110">
        <v>1.2479647345714899</v>
      </c>
      <c r="G49" s="110">
        <v>85.224864589999996</v>
      </c>
      <c r="H49" s="110">
        <v>3.5857776240516301</v>
      </c>
      <c r="I49" s="110">
        <v>7.2705536377981401</v>
      </c>
      <c r="J49" s="110">
        <v>1.7700834236120699</v>
      </c>
      <c r="K49" s="110">
        <v>85.079311500000003</v>
      </c>
      <c r="L49" s="110">
        <v>3.5932714906312899</v>
      </c>
      <c r="M49" s="110">
        <v>7.1955784009156902</v>
      </c>
      <c r="N49" s="110">
        <v>1.75229607060301</v>
      </c>
      <c r="O49" s="110">
        <v>86.484497770000004</v>
      </c>
      <c r="P49" s="110">
        <v>3.4303037330506698</v>
      </c>
      <c r="Q49" s="110">
        <v>6.65925959017006</v>
      </c>
      <c r="R49" s="110">
        <v>1.6247853139773201</v>
      </c>
      <c r="S49" s="110">
        <v>81.214137710000003</v>
      </c>
      <c r="T49" s="110">
        <v>4.3277454380813696</v>
      </c>
      <c r="U49" s="110">
        <v>10.0444017080256</v>
      </c>
      <c r="V49" s="110">
        <v>2.4217019801481099</v>
      </c>
      <c r="W49" s="110">
        <v>85.57127036</v>
      </c>
      <c r="X49" s="110">
        <v>3.6405304389086401</v>
      </c>
      <c r="Y49" s="110">
        <v>7.6579718793517797</v>
      </c>
      <c r="Z49" s="110">
        <v>1.8618474233953499</v>
      </c>
    </row>
    <row r="50" spans="1:27">
      <c r="B50" s="109" t="s">
        <v>644</v>
      </c>
      <c r="C50" s="110">
        <v>88.7935509</v>
      </c>
      <c r="D50" s="110">
        <v>2.83963931368918</v>
      </c>
      <c r="E50" s="110">
        <v>8.1869811478125598</v>
      </c>
      <c r="F50" s="110">
        <v>1.98674957895899</v>
      </c>
      <c r="G50" s="110">
        <v>87.835871589999996</v>
      </c>
      <c r="H50" s="110">
        <v>3.0636681120715701</v>
      </c>
      <c r="I50" s="110">
        <v>10.0185659544951</v>
      </c>
      <c r="J50" s="110">
        <v>2.4156899186346101</v>
      </c>
      <c r="K50" s="110">
        <v>87.984998959999999</v>
      </c>
      <c r="L50" s="110">
        <v>3.41526912803003</v>
      </c>
      <c r="M50" s="110">
        <v>10.2319580883951</v>
      </c>
      <c r="N50" s="110">
        <v>2.4653152349649399</v>
      </c>
      <c r="O50" s="110">
        <v>89.088589279999994</v>
      </c>
      <c r="P50" s="110">
        <v>3.0110500461312699</v>
      </c>
      <c r="Q50" s="110">
        <v>9.2429273069974105</v>
      </c>
      <c r="R50" s="110">
        <v>2.2347012609627499</v>
      </c>
      <c r="S50" s="110">
        <v>84.405362299999993</v>
      </c>
      <c r="T50" s="110">
        <v>3.92939539836676</v>
      </c>
      <c r="U50" s="110">
        <v>13.044977448800401</v>
      </c>
      <c r="V50" s="110">
        <v>3.1128564413609401</v>
      </c>
      <c r="W50" s="110">
        <v>88.257309550000002</v>
      </c>
      <c r="X50" s="110">
        <v>3.1389497651487202</v>
      </c>
      <c r="Y50" s="110">
        <v>10.3212452281286</v>
      </c>
      <c r="Z50" s="110">
        <v>2.4860579883704901</v>
      </c>
    </row>
    <row r="51" spans="1:27">
      <c r="B51" s="109" t="s">
        <v>671</v>
      </c>
      <c r="C51" s="110">
        <v>89.845349839999997</v>
      </c>
      <c r="D51" s="110">
        <v>1.1845442932950601</v>
      </c>
      <c r="E51" s="110">
        <v>8.5699520810712304</v>
      </c>
      <c r="F51" s="110">
        <v>2.0768857004665402</v>
      </c>
      <c r="G51" s="110">
        <v>88.754655690000007</v>
      </c>
      <c r="H51" s="110">
        <v>1.04602377521648</v>
      </c>
      <c r="I51" s="110">
        <v>9.8176919896800996</v>
      </c>
      <c r="J51" s="110">
        <v>2.3689097541761002</v>
      </c>
      <c r="K51" s="110">
        <v>89.262596939999995</v>
      </c>
      <c r="L51" s="110">
        <v>1.4520634143336399</v>
      </c>
      <c r="M51" s="110">
        <v>10.702739939749501</v>
      </c>
      <c r="N51" s="110">
        <v>2.5745434165129502</v>
      </c>
      <c r="O51" s="110">
        <v>90.067372950000006</v>
      </c>
      <c r="P51" s="110">
        <v>1.0986633393910401</v>
      </c>
      <c r="Q51" s="110">
        <v>9.3871528130763995</v>
      </c>
      <c r="R51" s="110">
        <v>2.26842783152768</v>
      </c>
      <c r="S51" s="110">
        <v>86.311519709999999</v>
      </c>
      <c r="T51" s="110">
        <v>2.2583368616143198</v>
      </c>
      <c r="U51" s="110">
        <v>13.318241792202601</v>
      </c>
      <c r="V51" s="110">
        <v>3.1751138750347998</v>
      </c>
      <c r="W51" s="110">
        <v>89.364508040000004</v>
      </c>
      <c r="X51" s="110">
        <v>1.2545119442744199</v>
      </c>
      <c r="Y51" s="110">
        <v>10.221168988795901</v>
      </c>
      <c r="Z51" s="110">
        <v>2.46280791066174</v>
      </c>
    </row>
    <row r="52" spans="1:27">
      <c r="A52" s="109">
        <v>2016</v>
      </c>
      <c r="B52" s="109" t="s">
        <v>645</v>
      </c>
      <c r="C52" s="110">
        <v>90.439870139999996</v>
      </c>
      <c r="D52" s="110">
        <v>0.66171515950324</v>
      </c>
      <c r="E52" s="110">
        <v>7.7462855741885104</v>
      </c>
      <c r="F52" s="110">
        <v>1.88273075882719</v>
      </c>
      <c r="G52" s="110">
        <v>89.707165259999996</v>
      </c>
      <c r="H52" s="110">
        <v>1.07319392159764</v>
      </c>
      <c r="I52" s="110">
        <v>9.0337487376512406</v>
      </c>
      <c r="J52" s="110">
        <v>2.1857262792735099</v>
      </c>
      <c r="K52" s="110">
        <v>90.441459140000006</v>
      </c>
      <c r="L52" s="110">
        <v>1.32066760369118</v>
      </c>
      <c r="M52" s="110">
        <v>10.1222666887573</v>
      </c>
      <c r="N52" s="110">
        <v>2.4398150065345598</v>
      </c>
      <c r="O52" s="110">
        <v>90.975987750000002</v>
      </c>
      <c r="P52" s="110">
        <v>1.00881681150444</v>
      </c>
      <c r="Q52" s="110">
        <v>8.8018579979642499</v>
      </c>
      <c r="R52" s="110">
        <v>2.1313512671586401</v>
      </c>
      <c r="S52" s="110">
        <v>87.966872960000003</v>
      </c>
      <c r="T52" s="110">
        <v>1.9178821732740401</v>
      </c>
      <c r="U52" s="110">
        <v>13.002314472950401</v>
      </c>
      <c r="V52" s="110">
        <v>3.1031264115080299</v>
      </c>
      <c r="W52" s="110">
        <v>90.459310400000007</v>
      </c>
      <c r="X52" s="110">
        <v>1.2250975068423899</v>
      </c>
      <c r="Y52" s="110">
        <v>9.5607307633978298</v>
      </c>
      <c r="Z52" s="110">
        <v>2.3089741621367601</v>
      </c>
    </row>
    <row r="53" spans="1:27">
      <c r="B53" s="109" t="s">
        <v>646</v>
      </c>
      <c r="C53" s="110">
        <v>91.978040870000001</v>
      </c>
      <c r="D53" s="110">
        <v>1.70076618599622</v>
      </c>
      <c r="E53" s="110">
        <v>6.5278778917553497</v>
      </c>
      <c r="F53" s="110">
        <v>1.5934757755889</v>
      </c>
      <c r="G53" s="110">
        <v>91.466491739999995</v>
      </c>
      <c r="H53" s="110">
        <v>1.96118835647177</v>
      </c>
      <c r="I53" s="110">
        <v>7.3237161244282802</v>
      </c>
      <c r="J53" s="110">
        <v>1.78269020456905</v>
      </c>
      <c r="K53" s="110">
        <v>92.287175739999995</v>
      </c>
      <c r="L53" s="110">
        <v>2.04078595983606</v>
      </c>
      <c r="M53" s="110">
        <v>8.4719353188465796</v>
      </c>
      <c r="N53" s="110">
        <v>2.0538391882943601</v>
      </c>
      <c r="O53" s="110">
        <v>92.642371359999999</v>
      </c>
      <c r="P53" s="110">
        <v>1.8316741056763099</v>
      </c>
      <c r="Q53" s="110">
        <v>7.1202050642376102</v>
      </c>
      <c r="R53" s="110">
        <v>1.7344048635674401</v>
      </c>
      <c r="S53" s="110">
        <v>90.109675249999995</v>
      </c>
      <c r="T53" s="110">
        <v>2.4359195887005698</v>
      </c>
      <c r="U53" s="110">
        <v>10.9531884359399</v>
      </c>
      <c r="V53" s="110">
        <v>2.63250917746785</v>
      </c>
      <c r="W53" s="110">
        <v>92.237719310000003</v>
      </c>
      <c r="X53" s="110">
        <v>1.9659766387076101</v>
      </c>
      <c r="Y53" s="110">
        <v>7.7905223586772996</v>
      </c>
      <c r="Z53" s="110">
        <v>1.89318650364994</v>
      </c>
    </row>
    <row r="54" spans="1:27">
      <c r="B54" s="109" t="s">
        <v>644</v>
      </c>
      <c r="C54" s="110">
        <v>93.006714459999998</v>
      </c>
      <c r="D54" s="110">
        <v>1.1183904117439301</v>
      </c>
      <c r="E54" s="110">
        <v>4.7448981567872002</v>
      </c>
      <c r="F54" s="110">
        <v>1.1656834150966899</v>
      </c>
      <c r="G54" s="110">
        <v>92.906004300000006</v>
      </c>
      <c r="H54" s="110">
        <v>1.57381411773387</v>
      </c>
      <c r="I54" s="110">
        <v>5.77228029758317</v>
      </c>
      <c r="J54" s="110">
        <v>1.41284508723143</v>
      </c>
      <c r="K54" s="110">
        <v>93.584890150000007</v>
      </c>
      <c r="L54" s="110">
        <v>1.4061698167642001</v>
      </c>
      <c r="M54" s="110">
        <v>6.3645976657291898</v>
      </c>
      <c r="N54" s="110">
        <v>1.5545241201226201</v>
      </c>
      <c r="O54" s="110">
        <v>93.759521820000003</v>
      </c>
      <c r="P54" s="110">
        <v>1.2058742059385199</v>
      </c>
      <c r="Q54" s="110">
        <v>5.2430199846576802</v>
      </c>
      <c r="R54" s="110">
        <v>1.2857446710479199</v>
      </c>
      <c r="S54" s="110">
        <v>91.96773881</v>
      </c>
      <c r="T54" s="110">
        <v>2.06200228204685</v>
      </c>
      <c r="U54" s="110">
        <v>8.9595924997291299</v>
      </c>
      <c r="V54" s="110">
        <v>2.1683471591679999</v>
      </c>
      <c r="W54" s="110">
        <v>93.631838950000002</v>
      </c>
      <c r="X54" s="110">
        <v>1.5114420113907301</v>
      </c>
      <c r="Y54" s="110">
        <v>6.0896139111913401</v>
      </c>
      <c r="Z54" s="110">
        <v>1.48882331472648</v>
      </c>
    </row>
    <row r="55" spans="1:27">
      <c r="B55" s="109" t="s">
        <v>671</v>
      </c>
      <c r="C55" s="110">
        <v>93.547579970000001</v>
      </c>
      <c r="D55" s="110">
        <v>0.58153383133710002</v>
      </c>
      <c r="E55" s="110">
        <v>4.1206697248027604</v>
      </c>
      <c r="F55" s="110">
        <v>1.014620882519</v>
      </c>
      <c r="G55" s="110">
        <v>94.007634289999999</v>
      </c>
      <c r="H55" s="110">
        <v>1.18574681830332</v>
      </c>
      <c r="I55" s="110">
        <v>5.9185386492258703</v>
      </c>
      <c r="J55" s="110">
        <v>1.4478844910358999</v>
      </c>
      <c r="K55" s="110">
        <v>94.454400730000003</v>
      </c>
      <c r="L55" s="110">
        <v>0.92911428181015099</v>
      </c>
      <c r="M55" s="110">
        <v>5.8163261746572399</v>
      </c>
      <c r="N55" s="110">
        <v>1.4234010673409301</v>
      </c>
      <c r="O55" s="110">
        <v>94.681014970000007</v>
      </c>
      <c r="P55" s="110">
        <v>0.98282620486172001</v>
      </c>
      <c r="Q55" s="110">
        <v>5.1224343165434902</v>
      </c>
      <c r="R55" s="110">
        <v>1.2567193245011099</v>
      </c>
      <c r="S55" s="110">
        <v>93.398721420000001</v>
      </c>
      <c r="T55" s="110">
        <v>1.5559615018439601</v>
      </c>
      <c r="U55" s="110">
        <v>8.2111886499188493</v>
      </c>
      <c r="V55" s="110">
        <v>1.9924541408640399</v>
      </c>
      <c r="W55" s="110">
        <v>94.608908099999994</v>
      </c>
      <c r="X55" s="110">
        <v>1.0435223327417</v>
      </c>
      <c r="Y55" s="110">
        <v>5.8685491309956799</v>
      </c>
      <c r="Z55" s="110">
        <v>1.4359124870405999</v>
      </c>
    </row>
    <row r="56" spans="1:27">
      <c r="A56" s="109">
        <v>2017</v>
      </c>
      <c r="B56" s="109" t="s">
        <v>645</v>
      </c>
      <c r="C56" s="110">
        <v>96.315118299999995</v>
      </c>
      <c r="D56" s="110">
        <v>2.9584285674600301</v>
      </c>
      <c r="E56" s="110">
        <v>6.4963031801186499</v>
      </c>
      <c r="F56" s="110">
        <v>1.5859468982412701</v>
      </c>
      <c r="G56" s="110">
        <v>96.741157509999994</v>
      </c>
      <c r="H56" s="110">
        <v>2.9077672687384899</v>
      </c>
      <c r="I56" s="110">
        <v>7.8410595515009804</v>
      </c>
      <c r="J56" s="110">
        <v>1.9051274665364999</v>
      </c>
      <c r="K56" s="110">
        <v>96.969936759999996</v>
      </c>
      <c r="L56" s="110">
        <v>2.66322798150052</v>
      </c>
      <c r="M56" s="110">
        <v>7.2184567587461697</v>
      </c>
      <c r="N56" s="110">
        <v>1.7577247906637601</v>
      </c>
      <c r="O56" s="110">
        <v>97.160604989999996</v>
      </c>
      <c r="P56" s="110">
        <v>2.6188882964400602</v>
      </c>
      <c r="Q56" s="110">
        <v>6.7980764957399398</v>
      </c>
      <c r="R56" s="110">
        <v>1.65783532364205</v>
      </c>
      <c r="S56" s="110">
        <v>96.356020270000002</v>
      </c>
      <c r="T56" s="110">
        <v>3.1663162033037699</v>
      </c>
      <c r="U56" s="110">
        <v>9.5367119777176601</v>
      </c>
      <c r="V56" s="110">
        <v>2.3033664518028201</v>
      </c>
      <c r="W56" s="110">
        <v>97.12105511</v>
      </c>
      <c r="X56" s="110">
        <v>2.6552964836510999</v>
      </c>
      <c r="Y56" s="110">
        <v>7.3643549575412202</v>
      </c>
      <c r="Z56" s="110">
        <v>1.7923240084868799</v>
      </c>
    </row>
    <row r="57" spans="1:27">
      <c r="B57" s="109" t="s">
        <v>646</v>
      </c>
      <c r="C57" s="110">
        <v>98.696539200000004</v>
      </c>
      <c r="D57" s="110">
        <v>2.4725307324883401</v>
      </c>
      <c r="E57" s="110">
        <v>7.3044590496288198</v>
      </c>
      <c r="F57" s="110">
        <v>1.7781241849450999</v>
      </c>
      <c r="G57" s="110">
        <v>99.006128419999996</v>
      </c>
      <c r="H57" s="110">
        <v>2.3412691850062601</v>
      </c>
      <c r="I57" s="110">
        <v>8.2430587820422296</v>
      </c>
      <c r="J57" s="110">
        <v>1.99996296248157</v>
      </c>
      <c r="K57" s="110">
        <v>99.039047659999994</v>
      </c>
      <c r="L57" s="110">
        <v>2.1337653391700502</v>
      </c>
      <c r="M57" s="110">
        <v>7.3161540223335004</v>
      </c>
      <c r="N57" s="110">
        <v>1.7808972377840699</v>
      </c>
      <c r="O57" s="110">
        <v>98.99856321</v>
      </c>
      <c r="P57" s="110">
        <v>1.8916702095352</v>
      </c>
      <c r="Q57" s="110">
        <v>6.8609986517944401</v>
      </c>
      <c r="R57" s="110">
        <v>1.67280543741624</v>
      </c>
      <c r="S57" s="110">
        <v>98.923447609999997</v>
      </c>
      <c r="T57" s="110">
        <v>2.6645219808848299</v>
      </c>
      <c r="U57" s="110">
        <v>9.7811609414273093</v>
      </c>
      <c r="V57" s="110">
        <v>2.3603953925458701</v>
      </c>
      <c r="W57" s="110">
        <v>99.138611749999995</v>
      </c>
      <c r="X57" s="110">
        <v>2.0773627692933299</v>
      </c>
      <c r="Y57" s="110">
        <v>7.48163819706655</v>
      </c>
      <c r="Z57" s="110">
        <v>1.8201117367394199</v>
      </c>
    </row>
    <row r="58" spans="1:27">
      <c r="B58" s="109" t="s">
        <v>644</v>
      </c>
      <c r="C58" s="110">
        <v>101.3264188</v>
      </c>
      <c r="D58" s="110">
        <v>2.6646117698927401</v>
      </c>
      <c r="E58" s="110">
        <v>8.9452728099304295</v>
      </c>
      <c r="F58" s="110">
        <v>2.1649902010680599</v>
      </c>
      <c r="G58" s="110">
        <v>101.0660733</v>
      </c>
      <c r="H58" s="110">
        <v>2.0806236067139099</v>
      </c>
      <c r="I58" s="110">
        <v>8.7831449231747794</v>
      </c>
      <c r="J58" s="110">
        <v>2.12695953403834</v>
      </c>
      <c r="K58" s="110">
        <v>100.99189130000001</v>
      </c>
      <c r="L58" s="110">
        <v>1.97179161769012</v>
      </c>
      <c r="M58" s="110">
        <v>7.9147404438129696</v>
      </c>
      <c r="N58" s="110">
        <v>1.92252932106096</v>
      </c>
      <c r="O58" s="110">
        <v>101.0500273</v>
      </c>
      <c r="P58" s="110">
        <v>2.0722160236288798</v>
      </c>
      <c r="Q58" s="110">
        <v>7.7757494262783702</v>
      </c>
      <c r="R58" s="110">
        <v>1.8896951518788001</v>
      </c>
      <c r="S58" s="110">
        <v>101.38608000000001</v>
      </c>
      <c r="T58" s="110">
        <v>2.4894324343696499</v>
      </c>
      <c r="U58" s="110">
        <v>10.2409185132384</v>
      </c>
      <c r="V58" s="110">
        <v>2.46739744593705</v>
      </c>
      <c r="W58" s="110">
        <v>101.0276468</v>
      </c>
      <c r="X58" s="110">
        <v>1.90544835826794</v>
      </c>
      <c r="Y58" s="110">
        <v>7.8988172537649302</v>
      </c>
      <c r="Z58" s="110">
        <v>1.9187693583196701</v>
      </c>
    </row>
    <row r="59" spans="1:27">
      <c r="B59" s="109" t="s">
        <v>671</v>
      </c>
      <c r="C59" s="110">
        <v>103.6619237</v>
      </c>
      <c r="D59" s="110">
        <v>2.3049318506063599</v>
      </c>
      <c r="E59" s="110">
        <v>10.811977961635799</v>
      </c>
      <c r="F59" s="110">
        <v>2.5998384008904001</v>
      </c>
      <c r="G59" s="110">
        <v>103.18664080000001</v>
      </c>
      <c r="H59" s="110">
        <v>2.0981991589852398</v>
      </c>
      <c r="I59" s="110">
        <v>9.7641075422492793</v>
      </c>
      <c r="J59" s="110">
        <v>2.3564199964897701</v>
      </c>
      <c r="K59" s="110">
        <v>102.99912430000001</v>
      </c>
      <c r="L59" s="110">
        <v>1.98751897222862</v>
      </c>
      <c r="M59" s="110">
        <v>9.0464007012497802</v>
      </c>
      <c r="N59" s="110">
        <v>2.1886904849689501</v>
      </c>
      <c r="O59" s="110">
        <v>102.79080449999999</v>
      </c>
      <c r="P59" s="110">
        <v>1.7226885004513</v>
      </c>
      <c r="Q59" s="110">
        <v>8.56538085546463</v>
      </c>
      <c r="R59" s="110">
        <v>2.0758112230618901</v>
      </c>
      <c r="S59" s="110">
        <v>103.33445209999999</v>
      </c>
      <c r="T59" s="110">
        <v>1.92173531119852</v>
      </c>
      <c r="U59" s="110">
        <v>10.6379729068458</v>
      </c>
      <c r="V59" s="110">
        <v>2.5595372231932898</v>
      </c>
      <c r="W59" s="110">
        <v>102.7126863</v>
      </c>
      <c r="X59" s="110">
        <v>1.66789938533933</v>
      </c>
      <c r="Y59" s="110">
        <v>8.5655551498749603</v>
      </c>
      <c r="Z59" s="110">
        <v>2.07585219199802</v>
      </c>
    </row>
    <row r="60" spans="1:27">
      <c r="A60" s="109">
        <v>2018</v>
      </c>
      <c r="B60" s="109" t="s">
        <v>645</v>
      </c>
      <c r="C60" s="110">
        <v>106.9015704</v>
      </c>
      <c r="D60" s="110">
        <v>3.12520411002173</v>
      </c>
      <c r="E60" s="110">
        <v>10.991474948954099</v>
      </c>
      <c r="F60" s="110">
        <v>2.6413618580055398</v>
      </c>
      <c r="G60" s="110">
        <v>106.0212976</v>
      </c>
      <c r="H60" s="110">
        <v>2.7471160782278199</v>
      </c>
      <c r="I60" s="110">
        <v>9.5927527940119308</v>
      </c>
      <c r="J60" s="110">
        <v>2.31644897100283</v>
      </c>
      <c r="K60" s="110">
        <v>105.82976739999999</v>
      </c>
      <c r="L60" s="110">
        <v>2.74822054967703</v>
      </c>
      <c r="M60" s="110">
        <v>9.1366777539806208</v>
      </c>
      <c r="N60" s="110">
        <v>2.20983384938256</v>
      </c>
      <c r="O60" s="110">
        <v>105.4717515</v>
      </c>
      <c r="P60" s="110">
        <v>2.60815839805981</v>
      </c>
      <c r="Q60" s="110">
        <v>8.5540291879156101</v>
      </c>
      <c r="R60" s="110">
        <v>2.0731428399605001</v>
      </c>
      <c r="S60" s="110">
        <v>105.87624820000001</v>
      </c>
      <c r="T60" s="110">
        <v>2.4597760459795599</v>
      </c>
      <c r="U60" s="110">
        <v>9.8802627000609693</v>
      </c>
      <c r="V60" s="110">
        <v>2.3834882960439798</v>
      </c>
      <c r="W60" s="110">
        <v>105.3066668</v>
      </c>
      <c r="X60" s="110">
        <v>2.5254723573518301</v>
      </c>
      <c r="Y60" s="110">
        <v>8.4282565512997305</v>
      </c>
      <c r="Z60" s="110">
        <v>2.0435640439194098</v>
      </c>
    </row>
    <row r="61" spans="1:27">
      <c r="B61" s="109" t="s">
        <v>646</v>
      </c>
      <c r="C61" s="110">
        <v>109.9802801</v>
      </c>
      <c r="D61" s="110">
        <v>2.8799480573393099</v>
      </c>
      <c r="E61" s="110">
        <v>11.432762477248</v>
      </c>
      <c r="F61" s="110">
        <v>2.7432322436426602</v>
      </c>
      <c r="G61" s="110">
        <v>108.536235</v>
      </c>
      <c r="H61" s="110">
        <v>2.3721058475330499</v>
      </c>
      <c r="I61" s="110">
        <v>9.6257744162783201</v>
      </c>
      <c r="J61" s="110">
        <v>2.3241553962668</v>
      </c>
      <c r="K61" s="110">
        <v>108.3647764</v>
      </c>
      <c r="L61" s="110">
        <v>2.3953648035703901</v>
      </c>
      <c r="M61" s="110">
        <v>9.4162140694396896</v>
      </c>
      <c r="N61" s="110">
        <v>2.27521965504318</v>
      </c>
      <c r="O61" s="110">
        <v>108.03163600000001</v>
      </c>
      <c r="P61" s="110">
        <v>2.42708067666821</v>
      </c>
      <c r="Q61" s="110">
        <v>9.1244483728906793</v>
      </c>
      <c r="R61" s="110">
        <v>2.2069704317786698</v>
      </c>
      <c r="S61" s="110">
        <v>108.44320089999999</v>
      </c>
      <c r="T61" s="110">
        <v>2.4244840024469001</v>
      </c>
      <c r="U61" s="110">
        <v>9.6233537346282798</v>
      </c>
      <c r="V61" s="110">
        <v>2.3235905285208198</v>
      </c>
      <c r="W61" s="110">
        <v>107.73332190000001</v>
      </c>
      <c r="X61" s="110">
        <v>2.3043698692018602</v>
      </c>
      <c r="Y61" s="110">
        <v>8.6693872329718396</v>
      </c>
      <c r="Z61" s="110">
        <v>2.1002497765520798</v>
      </c>
    </row>
    <row r="62" spans="1:27">
      <c r="B62" s="109" t="s">
        <v>644</v>
      </c>
      <c r="C62" s="110">
        <v>112.80265609999999</v>
      </c>
      <c r="D62" s="110">
        <v>2.5662564210909</v>
      </c>
      <c r="E62" s="110">
        <v>11.326007013681201</v>
      </c>
      <c r="F62" s="110">
        <v>2.7186157308447298</v>
      </c>
      <c r="G62" s="110">
        <v>111.21094720000001</v>
      </c>
      <c r="H62" s="110">
        <v>2.4643495326699001</v>
      </c>
      <c r="I62" s="110">
        <v>10.0378629234822</v>
      </c>
      <c r="J62" s="110">
        <v>2.42018048438208</v>
      </c>
      <c r="K62" s="110">
        <v>110.6512326</v>
      </c>
      <c r="L62" s="110">
        <v>2.10996255052487</v>
      </c>
      <c r="M62" s="110">
        <v>9.5644721330216296</v>
      </c>
      <c r="N62" s="110">
        <v>2.3098475836260199</v>
      </c>
      <c r="O62" s="110">
        <v>110.2349275</v>
      </c>
      <c r="P62" s="110">
        <v>2.0394873035154202</v>
      </c>
      <c r="Q62" s="110">
        <v>9.0894584053219791</v>
      </c>
      <c r="R62" s="110">
        <v>2.19877646442592</v>
      </c>
      <c r="S62" s="110">
        <v>111.2562612</v>
      </c>
      <c r="T62" s="110">
        <v>2.5940402686877899</v>
      </c>
      <c r="U62" s="110">
        <v>9.7352429445935602</v>
      </c>
      <c r="V62" s="110">
        <v>2.3496901821112899</v>
      </c>
      <c r="W62" s="110">
        <v>110.1686119</v>
      </c>
      <c r="X62" s="110">
        <v>2.26047981910413</v>
      </c>
      <c r="Y62" s="110">
        <v>9.04798378417739</v>
      </c>
      <c r="Z62" s="110">
        <v>2.1890613644513599</v>
      </c>
      <c r="AA62" s="110">
        <f>AVERAGE(W60:W62)</f>
        <v>107.7362002</v>
      </c>
    </row>
    <row r="63" spans="1:27">
      <c r="B63" s="109" t="s">
        <v>671</v>
      </c>
      <c r="C63" s="110">
        <v>115.60531760000001</v>
      </c>
      <c r="D63" s="110">
        <v>2.48457048521573</v>
      </c>
      <c r="E63" s="110">
        <v>11.521485878039901</v>
      </c>
      <c r="F63" s="110">
        <v>2.7636773270399901</v>
      </c>
      <c r="G63" s="110">
        <v>113.4340825</v>
      </c>
      <c r="H63" s="110">
        <v>1.99902559592622</v>
      </c>
      <c r="I63" s="110">
        <v>9.9309771309078307</v>
      </c>
      <c r="J63" s="110">
        <v>2.3952998392918801</v>
      </c>
      <c r="K63" s="110">
        <v>112.79402</v>
      </c>
      <c r="L63" s="110">
        <v>1.93652375093381</v>
      </c>
      <c r="M63" s="110">
        <v>9.5096883265443495</v>
      </c>
      <c r="N63" s="110">
        <v>2.2970560873466699</v>
      </c>
      <c r="O63" s="110">
        <v>111.5973683</v>
      </c>
      <c r="P63" s="110">
        <v>1.2359429365071299</v>
      </c>
      <c r="Q63" s="110">
        <v>8.5674626663710995</v>
      </c>
      <c r="R63" s="110">
        <v>2.0763005618533099</v>
      </c>
      <c r="S63" s="110">
        <v>113.6780017</v>
      </c>
      <c r="T63" s="110">
        <v>2.1767228863160701</v>
      </c>
      <c r="U63" s="110">
        <v>10.009778336067599</v>
      </c>
      <c r="V63" s="110">
        <v>2.4136447707211701</v>
      </c>
      <c r="W63" s="110">
        <v>112.2814187</v>
      </c>
      <c r="X63" s="110">
        <v>1.91779379222623</v>
      </c>
      <c r="Y63" s="110">
        <v>9.3160180545292608</v>
      </c>
      <c r="Z63" s="110">
        <v>2.25179741727219</v>
      </c>
    </row>
    <row r="64" spans="1:27">
      <c r="A64" s="109">
        <v>2019</v>
      </c>
      <c r="B64" s="109" t="s">
        <v>645</v>
      </c>
      <c r="C64" s="110">
        <v>118.8858577</v>
      </c>
      <c r="D64" s="110">
        <v>2.8377069222289801</v>
      </c>
      <c r="E64" s="110">
        <v>11.210581149704099</v>
      </c>
      <c r="F64" s="110">
        <v>2.6919800013322601</v>
      </c>
      <c r="G64" s="110">
        <v>115.987815</v>
      </c>
      <c r="H64" s="110">
        <v>2.25129206647394</v>
      </c>
      <c r="I64" s="110">
        <v>9.4004861528878401</v>
      </c>
      <c r="J64" s="110">
        <v>2.2715440964213398</v>
      </c>
      <c r="K64" s="110">
        <v>115.14339080000001</v>
      </c>
      <c r="L64" s="110">
        <v>2.0828859544149698</v>
      </c>
      <c r="M64" s="110">
        <v>8.8005706039187697</v>
      </c>
      <c r="N64" s="110">
        <v>2.13104914943907</v>
      </c>
      <c r="O64" s="110">
        <v>113.5609444</v>
      </c>
      <c r="P64" s="110">
        <v>1.75951828426764</v>
      </c>
      <c r="Q64" s="110">
        <v>7.6695350034079901</v>
      </c>
      <c r="R64" s="110">
        <v>1.8645824594556399</v>
      </c>
      <c r="S64" s="110">
        <v>116.64235619999999</v>
      </c>
      <c r="T64" s="110">
        <v>2.60767646833115</v>
      </c>
      <c r="U64" s="110">
        <v>10.1685771672442</v>
      </c>
      <c r="V64" s="110">
        <v>2.4505832395045299</v>
      </c>
      <c r="W64" s="110">
        <v>114.8188581</v>
      </c>
      <c r="X64" s="110">
        <v>2.2598925355402399</v>
      </c>
      <c r="Y64" s="110">
        <v>9.0328481463245698</v>
      </c>
      <c r="Z64" s="110">
        <v>2.18551527152384</v>
      </c>
    </row>
    <row r="65" spans="2:30">
      <c r="B65" s="109" t="s">
        <v>646</v>
      </c>
      <c r="C65" s="110">
        <v>122.556510748512</v>
      </c>
      <c r="D65" s="110">
        <v>3.0875439009529799</v>
      </c>
      <c r="E65" s="110">
        <v>11.4349869240895</v>
      </c>
      <c r="F65" s="110">
        <v>2.7437449859065</v>
      </c>
      <c r="G65" s="110">
        <v>118.86711821207901</v>
      </c>
      <c r="H65" s="110">
        <v>2.4824187024119699</v>
      </c>
      <c r="I65" s="110">
        <v>9.5183725620102901</v>
      </c>
      <c r="J65" s="110">
        <v>2.2990840935418899</v>
      </c>
      <c r="K65" s="110">
        <v>117.680956979936</v>
      </c>
      <c r="L65" s="110">
        <v>2.2038313812936501</v>
      </c>
      <c r="M65" s="110">
        <v>8.5970560632615296</v>
      </c>
      <c r="N65" s="110">
        <v>2.08325585875511</v>
      </c>
      <c r="O65" s="110">
        <v>115.88561694397301</v>
      </c>
      <c r="P65" s="110">
        <v>2.04707045741424</v>
      </c>
      <c r="Q65" s="110">
        <v>7.2700749843064498</v>
      </c>
      <c r="R65" s="110">
        <v>1.7699698959811301</v>
      </c>
      <c r="S65" s="110">
        <v>119.80894679838801</v>
      </c>
      <c r="T65" s="110">
        <v>2.7147862076435199</v>
      </c>
      <c r="U65" s="110">
        <v>10.480828492759899</v>
      </c>
      <c r="V65" s="110">
        <v>2.5231002538038698</v>
      </c>
      <c r="W65" s="110">
        <v>117.621465033443</v>
      </c>
      <c r="X65" s="110">
        <v>2.44089427452945</v>
      </c>
      <c r="Y65" s="110">
        <v>9.1783516548587905</v>
      </c>
      <c r="Z65" s="110">
        <v>2.2195896729423801</v>
      </c>
    </row>
    <row r="66" spans="2:30">
      <c r="B66" s="109" t="s">
        <v>644</v>
      </c>
      <c r="C66" s="111">
        <v>125.333050545421</v>
      </c>
      <c r="D66" s="110">
        <v>2.2655179883560099</v>
      </c>
      <c r="E66" s="110">
        <v>11.108244148358301</v>
      </c>
      <c r="F66" s="111">
        <v>2.6683473181163202</v>
      </c>
      <c r="G66" s="111">
        <v>120.811948454259</v>
      </c>
      <c r="H66" s="111">
        <v>1.6361381275434601</v>
      </c>
      <c r="I66" s="110">
        <v>8.6331440348158299</v>
      </c>
      <c r="J66" s="111">
        <v>2.0917356435014698</v>
      </c>
      <c r="K66" s="110">
        <v>119.968659720167</v>
      </c>
      <c r="L66" s="110">
        <v>1.94398719974809</v>
      </c>
      <c r="M66" s="110">
        <v>8.4205362210913108</v>
      </c>
      <c r="N66" s="110">
        <v>2.0417475639003402</v>
      </c>
      <c r="O66" s="110">
        <v>117.54076792832301</v>
      </c>
      <c r="P66" s="110">
        <v>1.4282626507051499</v>
      </c>
      <c r="Q66" s="110">
        <v>6.6275186948555804</v>
      </c>
      <c r="R66" s="110">
        <v>1.6172238005172299</v>
      </c>
      <c r="S66" s="110">
        <v>120.991318700805</v>
      </c>
      <c r="T66" s="110">
        <v>0.98688114202911703</v>
      </c>
      <c r="U66" s="110">
        <v>8.7501210231258497</v>
      </c>
      <c r="V66" s="110">
        <v>2.1192078402502998</v>
      </c>
      <c r="W66" s="110">
        <v>119.469101405668</v>
      </c>
      <c r="X66" s="110">
        <v>1.5708326466599101</v>
      </c>
      <c r="Y66" s="110">
        <v>8.4420501858642396</v>
      </c>
      <c r="Z66" s="110">
        <v>2.0468092415598198</v>
      </c>
      <c r="AA66" s="110">
        <f>AVERAGE(W64:W66)</f>
        <v>117.303141513037</v>
      </c>
      <c r="AB66" s="112">
        <f>AA66/AA62-1</f>
        <v>8.8799691239129119E-2</v>
      </c>
      <c r="AC66" s="112">
        <f>((AVERAGE(C64:C66)/(AVERAGE(C60:C62))-1))</f>
        <v>0.11250426286769599</v>
      </c>
      <c r="AD66" s="110"/>
    </row>
    <row r="67" spans="2:30">
      <c r="B67" s="109" t="s">
        <v>671</v>
      </c>
      <c r="C67" s="111">
        <v>127.5</v>
      </c>
      <c r="E67" s="110">
        <f>(C67/C63-1)*100</f>
        <v>10.289044351018672</v>
      </c>
      <c r="F67" s="111"/>
      <c r="G67" s="111">
        <v>122.6</v>
      </c>
      <c r="I67" s="110">
        <f>(G67/G63-1)*100</f>
        <v>8.0803910940964165</v>
      </c>
      <c r="J67" s="111"/>
      <c r="K67" s="111">
        <v>121.8</v>
      </c>
      <c r="M67" s="110">
        <f>(K67/K63-1)*100</f>
        <v>7.9844481116995381</v>
      </c>
      <c r="N67" s="111"/>
      <c r="O67" s="111">
        <v>119.2</v>
      </c>
      <c r="Q67" s="110">
        <f>(O67/O63-1)*100</f>
        <v>6.8125546469539833</v>
      </c>
      <c r="R67" s="111"/>
      <c r="S67" s="111">
        <v>121.6</v>
      </c>
      <c r="U67" s="110">
        <f>(S67/S63-1)*100</f>
        <v>6.9688050295838355</v>
      </c>
      <c r="W67" s="110">
        <v>120.9</v>
      </c>
      <c r="Y67" s="110">
        <f>(W67/W63-1)*100</f>
        <v>7.6758749575721152</v>
      </c>
    </row>
    <row r="68" spans="2:30">
      <c r="C68" s="111"/>
      <c r="D68" s="111"/>
      <c r="E68" s="111"/>
      <c r="F68" s="111"/>
      <c r="G68" s="111"/>
      <c r="H68" s="111"/>
      <c r="I68" s="111"/>
      <c r="J68" s="111"/>
      <c r="K68" s="111"/>
      <c r="L68" s="111"/>
      <c r="M68" s="111"/>
      <c r="N68" s="111"/>
      <c r="O68" s="111"/>
      <c r="P68" s="111"/>
      <c r="Q68" s="111"/>
      <c r="R68" s="111"/>
      <c r="S68" s="111"/>
      <c r="T68" s="111"/>
    </row>
    <row r="69" spans="2:30">
      <c r="C69" s="111"/>
      <c r="D69" s="111"/>
      <c r="E69" s="111"/>
      <c r="F69" s="111"/>
      <c r="G69" s="111"/>
      <c r="H69" s="111"/>
      <c r="I69" s="111"/>
      <c r="J69" s="111"/>
      <c r="K69" s="111"/>
      <c r="L69" s="111"/>
      <c r="M69" s="111"/>
      <c r="N69" s="111"/>
      <c r="O69" s="111"/>
      <c r="P69" s="111"/>
      <c r="Q69" s="111"/>
      <c r="R69" s="111"/>
      <c r="S69" s="111"/>
      <c r="T69" s="111"/>
    </row>
    <row r="70" spans="2:30">
      <c r="C70" s="111"/>
      <c r="D70" s="111"/>
      <c r="E70" s="111"/>
      <c r="F70" s="111"/>
      <c r="G70" s="111"/>
      <c r="H70" s="111"/>
      <c r="I70" s="111"/>
      <c r="J70" s="111"/>
      <c r="K70" s="111"/>
      <c r="L70" s="111"/>
      <c r="M70" s="111"/>
      <c r="N70" s="111"/>
      <c r="O70" s="111"/>
      <c r="P70" s="111"/>
      <c r="Q70" s="111"/>
      <c r="R70" s="111"/>
      <c r="S70" s="111"/>
      <c r="T70" s="111"/>
    </row>
    <row r="71" spans="2:30">
      <c r="B71" s="109">
        <f>122.6/113.4-1</f>
        <v>8.1128747795414347E-2</v>
      </c>
      <c r="C71" s="111"/>
      <c r="D71" s="111"/>
      <c r="E71" s="111"/>
      <c r="F71" s="111"/>
      <c r="G71" s="111"/>
      <c r="H71" s="111"/>
      <c r="I71" s="111"/>
      <c r="J71" s="111"/>
      <c r="K71" s="111"/>
      <c r="L71" s="111"/>
      <c r="M71" s="111"/>
      <c r="N71" s="111"/>
      <c r="O71" s="111"/>
      <c r="P71" s="111"/>
      <c r="Q71" s="111"/>
      <c r="R71" s="111"/>
      <c r="S71" s="111"/>
      <c r="T71" s="111"/>
    </row>
    <row r="72" spans="2:30">
      <c r="C72" s="111"/>
      <c r="D72" s="111"/>
      <c r="E72" s="111"/>
      <c r="F72" s="111"/>
      <c r="G72" s="111"/>
      <c r="H72" s="111"/>
      <c r="I72" s="111"/>
      <c r="J72" s="111"/>
      <c r="K72" s="111"/>
      <c r="L72" s="111"/>
      <c r="M72" s="111"/>
      <c r="N72" s="111"/>
      <c r="O72" s="111"/>
      <c r="P72" s="111"/>
      <c r="Q72" s="111"/>
      <c r="R72" s="111"/>
      <c r="S72" s="111"/>
      <c r="T72" s="111"/>
    </row>
    <row r="73" spans="2:30">
      <c r="C73" s="111"/>
      <c r="D73" s="111"/>
      <c r="E73" s="111"/>
      <c r="F73" s="111"/>
      <c r="G73" s="111"/>
      <c r="H73" s="111"/>
      <c r="I73" s="111"/>
      <c r="J73" s="111"/>
      <c r="K73" s="111"/>
      <c r="L73" s="111"/>
      <c r="M73" s="111"/>
      <c r="N73" s="111"/>
      <c r="O73" s="111"/>
      <c r="P73" s="111"/>
      <c r="Q73" s="111"/>
      <c r="R73" s="111"/>
      <c r="S73" s="111"/>
      <c r="T73" s="111"/>
    </row>
    <row r="74" spans="2:30">
      <c r="C74" s="111"/>
      <c r="D74" s="111"/>
      <c r="E74" s="111"/>
      <c r="F74" s="111"/>
      <c r="G74" s="111"/>
      <c r="H74" s="111"/>
      <c r="I74" s="111"/>
      <c r="J74" s="111"/>
      <c r="K74" s="111"/>
      <c r="L74" s="111"/>
      <c r="M74" s="111"/>
      <c r="N74" s="111"/>
      <c r="O74" s="111"/>
      <c r="P74" s="111"/>
      <c r="Q74" s="111"/>
      <c r="R74" s="111"/>
      <c r="S74" s="111"/>
      <c r="T74" s="111"/>
    </row>
    <row r="75" spans="2:30">
      <c r="C75" s="111"/>
      <c r="D75" s="111"/>
      <c r="E75" s="111"/>
      <c r="F75" s="111"/>
      <c r="G75" s="111"/>
      <c r="H75" s="111"/>
      <c r="I75" s="111"/>
      <c r="J75" s="111"/>
      <c r="K75" s="111"/>
      <c r="L75" s="111"/>
      <c r="M75" s="111"/>
      <c r="N75" s="111"/>
      <c r="O75" s="111"/>
      <c r="P75" s="111"/>
      <c r="Q75" s="111"/>
      <c r="R75" s="111"/>
      <c r="S75" s="111"/>
      <c r="T75" s="111"/>
    </row>
    <row r="76" spans="2:30">
      <c r="C76" s="111"/>
      <c r="D76" s="111"/>
      <c r="E76" s="111"/>
      <c r="F76" s="111"/>
      <c r="G76" s="111"/>
      <c r="H76" s="111"/>
      <c r="I76" s="111"/>
      <c r="J76" s="111"/>
      <c r="K76" s="111"/>
      <c r="L76" s="111"/>
      <c r="M76" s="111"/>
      <c r="N76" s="111"/>
      <c r="O76" s="111"/>
      <c r="P76" s="111"/>
      <c r="Q76" s="111"/>
      <c r="R76" s="111"/>
      <c r="S76" s="111"/>
      <c r="T76" s="111"/>
    </row>
    <row r="77" spans="2:30">
      <c r="C77" s="111"/>
      <c r="D77" s="111"/>
      <c r="E77" s="111"/>
      <c r="F77" s="111"/>
      <c r="G77" s="111"/>
      <c r="H77" s="111"/>
      <c r="I77" s="111"/>
      <c r="J77" s="111"/>
      <c r="K77" s="111"/>
      <c r="L77" s="111"/>
      <c r="M77" s="111"/>
      <c r="N77" s="111"/>
      <c r="O77" s="111"/>
      <c r="P77" s="111"/>
      <c r="Q77" s="111"/>
      <c r="R77" s="111"/>
      <c r="S77" s="111"/>
      <c r="T77" s="111"/>
    </row>
    <row r="78" spans="2:30">
      <c r="C78" s="111"/>
      <c r="D78" s="111"/>
      <c r="E78" s="111"/>
      <c r="F78" s="111"/>
      <c r="G78" s="111"/>
      <c r="H78" s="111"/>
      <c r="I78" s="111"/>
      <c r="J78" s="111"/>
      <c r="K78" s="111"/>
      <c r="L78" s="111"/>
      <c r="M78" s="111"/>
      <c r="N78" s="111"/>
      <c r="O78" s="111"/>
      <c r="P78" s="111"/>
      <c r="Q78" s="111"/>
      <c r="R78" s="111"/>
      <c r="S78" s="111"/>
      <c r="T78" s="111"/>
    </row>
    <row r="79" spans="2:30">
      <c r="C79" s="111"/>
      <c r="D79" s="111"/>
      <c r="E79" s="111"/>
      <c r="F79" s="111"/>
      <c r="G79" s="111"/>
      <c r="H79" s="111"/>
      <c r="I79" s="111"/>
      <c r="J79" s="111"/>
      <c r="K79" s="111"/>
      <c r="L79" s="111"/>
      <c r="M79" s="111"/>
      <c r="N79" s="111"/>
      <c r="O79" s="111"/>
      <c r="P79" s="111"/>
      <c r="Q79" s="111"/>
      <c r="R79" s="111"/>
      <c r="S79" s="111"/>
      <c r="T79" s="111"/>
    </row>
    <row r="80" spans="2:30">
      <c r="C80" s="111"/>
      <c r="D80" s="111"/>
      <c r="E80" s="111"/>
      <c r="F80" s="111"/>
      <c r="G80" s="111"/>
      <c r="H80" s="111"/>
      <c r="I80" s="111"/>
      <c r="J80" s="111"/>
      <c r="K80" s="111"/>
      <c r="L80" s="111"/>
      <c r="M80" s="111"/>
      <c r="N80" s="111"/>
      <c r="O80" s="111"/>
      <c r="P80" s="111"/>
      <c r="Q80" s="111"/>
      <c r="R80" s="111"/>
      <c r="S80" s="111"/>
      <c r="T80" s="111"/>
    </row>
    <row r="81" spans="3:20">
      <c r="C81" s="111"/>
      <c r="D81" s="111"/>
      <c r="E81" s="111"/>
      <c r="F81" s="111"/>
      <c r="G81" s="111"/>
      <c r="H81" s="111"/>
      <c r="I81" s="111"/>
      <c r="J81" s="111"/>
      <c r="K81" s="111"/>
      <c r="L81" s="111"/>
      <c r="M81" s="111"/>
      <c r="N81" s="111"/>
      <c r="O81" s="111"/>
      <c r="P81" s="111"/>
      <c r="Q81" s="111"/>
      <c r="R81" s="111"/>
      <c r="S81" s="111"/>
      <c r="T81" s="111"/>
    </row>
    <row r="82" spans="3:20">
      <c r="C82" s="111"/>
      <c r="D82" s="111"/>
      <c r="E82" s="111"/>
      <c r="F82" s="111"/>
      <c r="G82" s="111"/>
      <c r="H82" s="111"/>
      <c r="I82" s="111"/>
      <c r="J82" s="111"/>
      <c r="K82" s="111"/>
      <c r="L82" s="111"/>
      <c r="M82" s="111"/>
      <c r="N82" s="111"/>
      <c r="O82" s="111"/>
      <c r="P82" s="111"/>
      <c r="Q82" s="111"/>
      <c r="R82" s="111"/>
      <c r="S82" s="111"/>
      <c r="T82" s="111"/>
    </row>
    <row r="83" spans="3:20">
      <c r="C83" s="111"/>
      <c r="D83" s="111"/>
      <c r="E83" s="111"/>
      <c r="F83" s="111"/>
      <c r="G83" s="111"/>
      <c r="H83" s="111"/>
      <c r="I83" s="111"/>
      <c r="J83" s="111"/>
      <c r="K83" s="111"/>
      <c r="L83" s="111"/>
      <c r="M83" s="111"/>
      <c r="N83" s="111"/>
      <c r="O83" s="111"/>
      <c r="P83" s="111"/>
      <c r="Q83" s="111"/>
      <c r="R83" s="111"/>
      <c r="S83" s="111"/>
      <c r="T83" s="111"/>
    </row>
    <row r="84" spans="3:20">
      <c r="C84" s="111"/>
      <c r="D84" s="111"/>
      <c r="E84" s="111"/>
      <c r="F84" s="111"/>
      <c r="G84" s="111"/>
      <c r="H84" s="111"/>
      <c r="I84" s="111"/>
      <c r="J84" s="111"/>
      <c r="K84" s="111"/>
      <c r="L84" s="111"/>
      <c r="M84" s="111"/>
      <c r="N84" s="111"/>
      <c r="O84" s="111"/>
      <c r="P84" s="111"/>
      <c r="Q84" s="111"/>
      <c r="R84" s="111"/>
      <c r="S84" s="111"/>
      <c r="T84" s="111"/>
    </row>
    <row r="85" spans="3:20">
      <c r="C85" s="111"/>
      <c r="D85" s="111"/>
      <c r="E85" s="111"/>
      <c r="F85" s="111"/>
      <c r="G85" s="111"/>
      <c r="H85" s="111"/>
      <c r="I85" s="111"/>
      <c r="J85" s="111"/>
      <c r="K85" s="111"/>
      <c r="L85" s="111"/>
      <c r="M85" s="111"/>
      <c r="N85" s="111"/>
      <c r="O85" s="111"/>
      <c r="P85" s="111"/>
      <c r="Q85" s="111"/>
      <c r="R85" s="111"/>
      <c r="S85" s="111"/>
      <c r="T85" s="111"/>
    </row>
    <row r="86" spans="3:20">
      <c r="C86" s="111"/>
      <c r="D86" s="111"/>
      <c r="E86" s="111"/>
      <c r="F86" s="111"/>
      <c r="G86" s="111"/>
      <c r="H86" s="111"/>
      <c r="I86" s="111"/>
      <c r="J86" s="111"/>
      <c r="K86" s="111"/>
      <c r="L86" s="111"/>
      <c r="M86" s="111"/>
      <c r="N86" s="111"/>
      <c r="O86" s="111"/>
      <c r="P86" s="111"/>
      <c r="Q86" s="111"/>
      <c r="R86" s="111"/>
      <c r="S86" s="111"/>
      <c r="T86" s="111"/>
    </row>
    <row r="87" spans="3:20">
      <c r="C87" s="111"/>
      <c r="D87" s="111"/>
      <c r="E87" s="111"/>
      <c r="F87" s="111"/>
      <c r="G87" s="111"/>
      <c r="H87" s="111"/>
      <c r="I87" s="111"/>
      <c r="J87" s="111"/>
      <c r="K87" s="111"/>
      <c r="L87" s="111"/>
      <c r="M87" s="111"/>
      <c r="N87" s="111"/>
      <c r="O87" s="111"/>
      <c r="P87" s="111"/>
      <c r="Q87" s="111"/>
      <c r="R87" s="111"/>
      <c r="S87" s="111"/>
      <c r="T87" s="111"/>
    </row>
    <row r="88" spans="3:20">
      <c r="C88" s="111"/>
      <c r="D88" s="111"/>
      <c r="E88" s="111"/>
      <c r="F88" s="111"/>
      <c r="G88" s="111"/>
      <c r="H88" s="111"/>
      <c r="I88" s="111"/>
      <c r="J88" s="111"/>
      <c r="K88" s="111"/>
      <c r="L88" s="111"/>
      <c r="M88" s="111"/>
      <c r="N88" s="111"/>
      <c r="O88" s="111"/>
      <c r="P88" s="111"/>
      <c r="Q88" s="111"/>
      <c r="R88" s="111"/>
      <c r="S88" s="111"/>
      <c r="T88" s="111"/>
    </row>
    <row r="89" spans="3:20">
      <c r="C89" s="111"/>
      <c r="D89" s="111"/>
      <c r="E89" s="111"/>
      <c r="F89" s="111"/>
      <c r="G89" s="111"/>
      <c r="H89" s="111"/>
      <c r="I89" s="111"/>
      <c r="J89" s="111"/>
      <c r="K89" s="111"/>
      <c r="L89" s="111"/>
      <c r="M89" s="111"/>
      <c r="N89" s="111"/>
      <c r="O89" s="111"/>
      <c r="P89" s="111"/>
      <c r="Q89" s="111"/>
      <c r="R89" s="111"/>
      <c r="S89" s="111"/>
      <c r="T89" s="111"/>
    </row>
    <row r="90" spans="3:20">
      <c r="C90" s="111"/>
      <c r="D90" s="111"/>
      <c r="E90" s="111"/>
      <c r="F90" s="111"/>
      <c r="G90" s="111"/>
      <c r="H90" s="111"/>
      <c r="I90" s="111"/>
      <c r="J90" s="111"/>
      <c r="K90" s="111"/>
      <c r="L90" s="111"/>
      <c r="M90" s="111"/>
      <c r="N90" s="111"/>
      <c r="O90" s="111"/>
      <c r="P90" s="111"/>
      <c r="Q90" s="111"/>
      <c r="R90" s="111"/>
      <c r="S90" s="111"/>
      <c r="T90" s="111"/>
    </row>
    <row r="91" spans="3:20">
      <c r="C91" s="111"/>
      <c r="D91" s="111"/>
      <c r="E91" s="111"/>
      <c r="F91" s="111"/>
      <c r="G91" s="111"/>
      <c r="H91" s="111"/>
      <c r="I91" s="111"/>
      <c r="J91" s="111"/>
      <c r="K91" s="111"/>
      <c r="L91" s="111"/>
      <c r="M91" s="111"/>
      <c r="N91" s="111"/>
      <c r="O91" s="111"/>
      <c r="P91" s="111"/>
      <c r="Q91" s="111"/>
      <c r="R91" s="111"/>
      <c r="S91" s="111"/>
      <c r="T91" s="111"/>
    </row>
    <row r="92" spans="3:20">
      <c r="C92" s="111"/>
      <c r="D92" s="111"/>
      <c r="E92" s="111"/>
      <c r="F92" s="111"/>
      <c r="G92" s="111"/>
      <c r="H92" s="111"/>
      <c r="I92" s="111"/>
      <c r="J92" s="111"/>
      <c r="K92" s="111"/>
      <c r="L92" s="111"/>
      <c r="M92" s="111"/>
      <c r="N92" s="111"/>
      <c r="O92" s="111"/>
      <c r="P92" s="111"/>
      <c r="Q92" s="111"/>
      <c r="R92" s="111"/>
      <c r="S92" s="111"/>
      <c r="T92" s="111"/>
    </row>
    <row r="93" spans="3:20">
      <c r="C93" s="111"/>
      <c r="D93" s="111"/>
      <c r="E93" s="111"/>
      <c r="F93" s="111"/>
      <c r="G93" s="111"/>
      <c r="H93" s="111"/>
      <c r="I93" s="111"/>
      <c r="J93" s="111"/>
      <c r="K93" s="111"/>
      <c r="L93" s="111"/>
      <c r="M93" s="111"/>
      <c r="N93" s="111"/>
      <c r="O93" s="111"/>
      <c r="P93" s="111"/>
      <c r="Q93" s="111"/>
      <c r="R93" s="111"/>
      <c r="S93" s="111"/>
      <c r="T93" s="111"/>
    </row>
    <row r="94" spans="3:20">
      <c r="C94" s="111"/>
      <c r="D94" s="111"/>
      <c r="E94" s="111"/>
      <c r="F94" s="111"/>
      <c r="G94" s="111"/>
      <c r="H94" s="111"/>
      <c r="I94" s="111"/>
      <c r="J94" s="111"/>
      <c r="K94" s="111"/>
      <c r="L94" s="111"/>
      <c r="M94" s="111"/>
      <c r="N94" s="111"/>
      <c r="O94" s="111"/>
      <c r="P94" s="111"/>
      <c r="Q94" s="111"/>
      <c r="R94" s="111"/>
      <c r="S94" s="111"/>
      <c r="T94" s="111"/>
    </row>
    <row r="95" spans="3:20">
      <c r="C95" s="111"/>
      <c r="D95" s="111"/>
      <c r="E95" s="111"/>
      <c r="F95" s="111"/>
      <c r="G95" s="111"/>
      <c r="H95" s="111"/>
      <c r="I95" s="111"/>
      <c r="J95" s="111"/>
      <c r="K95" s="111"/>
      <c r="L95" s="111"/>
      <c r="M95" s="111"/>
      <c r="N95" s="111"/>
      <c r="O95" s="111"/>
      <c r="P95" s="111"/>
      <c r="Q95" s="111"/>
      <c r="R95" s="111"/>
      <c r="S95" s="111"/>
      <c r="T95" s="111"/>
    </row>
    <row r="96" spans="3:20">
      <c r="C96" s="111"/>
      <c r="D96" s="111"/>
      <c r="E96" s="111"/>
      <c r="F96" s="111"/>
      <c r="G96" s="111"/>
      <c r="H96" s="111"/>
      <c r="I96" s="111"/>
      <c r="J96" s="111"/>
      <c r="K96" s="111"/>
      <c r="L96" s="111"/>
      <c r="M96" s="111"/>
      <c r="N96" s="111"/>
      <c r="O96" s="111"/>
      <c r="P96" s="111"/>
      <c r="Q96" s="111"/>
      <c r="R96" s="111"/>
      <c r="S96" s="111"/>
      <c r="T96" s="111"/>
    </row>
    <row r="97" spans="3:20">
      <c r="C97" s="111"/>
      <c r="D97" s="111"/>
      <c r="E97" s="111"/>
      <c r="F97" s="111"/>
      <c r="G97" s="111"/>
      <c r="H97" s="111"/>
      <c r="I97" s="111"/>
      <c r="J97" s="111"/>
      <c r="K97" s="111"/>
      <c r="L97" s="111"/>
      <c r="M97" s="111"/>
      <c r="N97" s="111"/>
      <c r="O97" s="111"/>
      <c r="P97" s="111"/>
      <c r="Q97" s="111"/>
      <c r="R97" s="111"/>
      <c r="S97" s="111"/>
      <c r="T97" s="111"/>
    </row>
    <row r="98" spans="3:20">
      <c r="C98" s="111"/>
      <c r="D98" s="111"/>
      <c r="E98" s="111"/>
      <c r="F98" s="111"/>
      <c r="G98" s="111"/>
      <c r="H98" s="111"/>
      <c r="I98" s="111"/>
      <c r="J98" s="111"/>
      <c r="K98" s="111"/>
      <c r="L98" s="111"/>
      <c r="M98" s="111"/>
      <c r="N98" s="111"/>
      <c r="O98" s="111"/>
      <c r="P98" s="111"/>
      <c r="Q98" s="111"/>
      <c r="R98" s="111"/>
      <c r="S98" s="111"/>
      <c r="T98" s="111"/>
    </row>
    <row r="99" spans="3:20">
      <c r="C99" s="111"/>
      <c r="D99" s="111"/>
      <c r="E99" s="111"/>
      <c r="F99" s="111"/>
      <c r="G99" s="111"/>
      <c r="H99" s="111"/>
      <c r="I99" s="111"/>
      <c r="J99" s="111"/>
      <c r="K99" s="111"/>
      <c r="L99" s="111"/>
      <c r="M99" s="111"/>
      <c r="N99" s="111"/>
      <c r="O99" s="111"/>
      <c r="P99" s="111"/>
      <c r="Q99" s="111"/>
      <c r="R99" s="111"/>
      <c r="S99" s="111"/>
      <c r="T99" s="111"/>
    </row>
    <row r="100" spans="3:20">
      <c r="C100" s="111"/>
      <c r="D100" s="111"/>
      <c r="E100" s="111"/>
      <c r="F100" s="111"/>
      <c r="G100" s="111"/>
      <c r="H100" s="111"/>
      <c r="I100" s="111"/>
      <c r="J100" s="111"/>
      <c r="K100" s="111"/>
      <c r="L100" s="111"/>
      <c r="M100" s="111"/>
      <c r="N100" s="111"/>
      <c r="O100" s="111"/>
      <c r="P100" s="111"/>
      <c r="Q100" s="111"/>
      <c r="R100" s="111"/>
      <c r="S100" s="111"/>
      <c r="T100" s="111"/>
    </row>
    <row r="101" spans="3:20">
      <c r="C101" s="111"/>
      <c r="D101" s="111"/>
      <c r="E101" s="111"/>
      <c r="F101" s="111"/>
      <c r="G101" s="111"/>
      <c r="H101" s="111"/>
      <c r="I101" s="111"/>
      <c r="J101" s="111"/>
      <c r="K101" s="111"/>
      <c r="L101" s="111"/>
      <c r="M101" s="111"/>
      <c r="N101" s="111"/>
      <c r="O101" s="111"/>
      <c r="P101" s="111"/>
      <c r="Q101" s="111"/>
      <c r="R101" s="111"/>
      <c r="S101" s="111"/>
      <c r="T101" s="111"/>
    </row>
    <row r="102" spans="3:20">
      <c r="C102" s="111"/>
      <c r="D102" s="111"/>
      <c r="E102" s="111"/>
      <c r="F102" s="111"/>
      <c r="G102" s="111"/>
      <c r="H102" s="111"/>
      <c r="I102" s="111"/>
      <c r="J102" s="111"/>
      <c r="K102" s="111"/>
      <c r="L102" s="111"/>
      <c r="M102" s="111"/>
      <c r="N102" s="111"/>
      <c r="O102" s="111"/>
      <c r="P102" s="111"/>
      <c r="Q102" s="111"/>
      <c r="R102" s="111"/>
      <c r="S102" s="111"/>
      <c r="T102" s="111"/>
    </row>
    <row r="103" spans="3:20">
      <c r="C103" s="111"/>
      <c r="D103" s="111"/>
      <c r="E103" s="111"/>
      <c r="F103" s="111"/>
      <c r="G103" s="111"/>
      <c r="H103" s="111"/>
      <c r="I103" s="111"/>
      <c r="J103" s="111"/>
      <c r="K103" s="111"/>
      <c r="L103" s="111"/>
      <c r="M103" s="111"/>
      <c r="N103" s="111"/>
      <c r="O103" s="111"/>
      <c r="P103" s="111"/>
      <c r="Q103" s="111"/>
      <c r="R103" s="111"/>
      <c r="S103" s="111"/>
      <c r="T103" s="111"/>
    </row>
    <row r="104" spans="3:20">
      <c r="C104" s="111"/>
      <c r="D104" s="111"/>
      <c r="E104" s="111"/>
      <c r="F104" s="111"/>
      <c r="G104" s="111"/>
      <c r="H104" s="111"/>
      <c r="I104" s="111"/>
      <c r="J104" s="111"/>
      <c r="K104" s="111"/>
      <c r="L104" s="111"/>
      <c r="M104" s="111"/>
      <c r="N104" s="111"/>
      <c r="O104" s="111"/>
      <c r="P104" s="111"/>
      <c r="Q104" s="111"/>
      <c r="R104" s="111"/>
      <c r="S104" s="111"/>
      <c r="T104" s="111"/>
    </row>
    <row r="105" spans="3:20">
      <c r="C105" s="111"/>
      <c r="D105" s="111"/>
      <c r="E105" s="111"/>
      <c r="F105" s="111"/>
      <c r="G105" s="111"/>
      <c r="H105" s="111"/>
      <c r="I105" s="111"/>
      <c r="J105" s="111"/>
      <c r="K105" s="111"/>
      <c r="L105" s="111"/>
      <c r="M105" s="111"/>
      <c r="N105" s="111"/>
      <c r="O105" s="111"/>
      <c r="P105" s="111"/>
      <c r="Q105" s="111"/>
      <c r="R105" s="111"/>
      <c r="S105" s="111"/>
      <c r="T105" s="111"/>
    </row>
    <row r="106" spans="3:20">
      <c r="C106" s="111"/>
      <c r="D106" s="111"/>
      <c r="E106" s="111"/>
      <c r="F106" s="111"/>
      <c r="G106" s="111"/>
      <c r="H106" s="111"/>
      <c r="I106" s="111"/>
      <c r="J106" s="111"/>
      <c r="K106" s="111"/>
      <c r="L106" s="111"/>
      <c r="M106" s="111"/>
      <c r="N106" s="111"/>
      <c r="O106" s="111"/>
      <c r="P106" s="111"/>
      <c r="Q106" s="111"/>
      <c r="R106" s="111"/>
      <c r="S106" s="111"/>
      <c r="T106" s="111"/>
    </row>
    <row r="107" spans="3:20">
      <c r="C107" s="111"/>
      <c r="D107" s="111"/>
      <c r="E107" s="111"/>
      <c r="F107" s="111"/>
      <c r="G107" s="111"/>
      <c r="H107" s="111"/>
      <c r="I107" s="111"/>
      <c r="J107" s="111"/>
      <c r="K107" s="111"/>
      <c r="L107" s="111"/>
      <c r="M107" s="111"/>
      <c r="N107" s="111"/>
      <c r="O107" s="111"/>
      <c r="P107" s="111"/>
      <c r="Q107" s="111"/>
      <c r="R107" s="111"/>
      <c r="S107" s="111"/>
      <c r="T107" s="111"/>
    </row>
    <row r="108" spans="3:20">
      <c r="C108" s="111"/>
      <c r="D108" s="111"/>
      <c r="E108" s="111"/>
      <c r="F108" s="111"/>
      <c r="G108" s="111"/>
      <c r="H108" s="111"/>
      <c r="I108" s="111"/>
      <c r="J108" s="111"/>
      <c r="K108" s="111"/>
      <c r="L108" s="111"/>
      <c r="M108" s="111"/>
      <c r="N108" s="111"/>
      <c r="O108" s="111"/>
      <c r="P108" s="111"/>
      <c r="Q108" s="111"/>
      <c r="R108" s="111"/>
      <c r="S108" s="111"/>
      <c r="T108" s="111"/>
    </row>
    <row r="109" spans="3:20">
      <c r="C109" s="111"/>
      <c r="D109" s="111"/>
      <c r="E109" s="111"/>
      <c r="F109" s="111"/>
      <c r="G109" s="111"/>
      <c r="H109" s="111"/>
      <c r="I109" s="111"/>
      <c r="J109" s="111"/>
      <c r="K109" s="111"/>
      <c r="L109" s="111"/>
      <c r="M109" s="111"/>
      <c r="N109" s="111"/>
      <c r="O109" s="111"/>
      <c r="P109" s="111"/>
      <c r="Q109" s="111"/>
      <c r="R109" s="111"/>
      <c r="S109" s="111"/>
      <c r="T109" s="111"/>
    </row>
    <row r="110" spans="3:20">
      <c r="C110" s="111"/>
      <c r="D110" s="111"/>
      <c r="E110" s="111"/>
      <c r="F110" s="111"/>
      <c r="G110" s="111"/>
      <c r="H110" s="111"/>
      <c r="I110" s="111"/>
      <c r="J110" s="111"/>
      <c r="K110" s="111"/>
      <c r="L110" s="111"/>
      <c r="M110" s="111"/>
      <c r="N110" s="111"/>
      <c r="O110" s="111"/>
      <c r="P110" s="111"/>
      <c r="Q110" s="111"/>
      <c r="R110" s="111"/>
      <c r="S110" s="111"/>
      <c r="T110" s="111"/>
    </row>
    <row r="111" spans="3:20">
      <c r="C111" s="111"/>
      <c r="D111" s="111"/>
      <c r="E111" s="111"/>
      <c r="F111" s="111"/>
      <c r="G111" s="111"/>
      <c r="H111" s="111"/>
      <c r="I111" s="111"/>
      <c r="J111" s="111"/>
      <c r="K111" s="111"/>
      <c r="L111" s="111"/>
      <c r="M111" s="111"/>
      <c r="N111" s="111"/>
      <c r="O111" s="111"/>
      <c r="P111" s="111"/>
      <c r="Q111" s="111"/>
      <c r="R111" s="111"/>
      <c r="S111" s="111"/>
      <c r="T111" s="111"/>
    </row>
    <row r="112" spans="3:20">
      <c r="C112" s="111"/>
      <c r="D112" s="111"/>
      <c r="E112" s="111"/>
      <c r="F112" s="111"/>
      <c r="G112" s="111"/>
      <c r="H112" s="111"/>
      <c r="I112" s="111"/>
      <c r="J112" s="111"/>
      <c r="K112" s="111"/>
      <c r="L112" s="111"/>
      <c r="M112" s="111"/>
      <c r="N112" s="111"/>
      <c r="O112" s="111"/>
      <c r="P112" s="111"/>
      <c r="Q112" s="111"/>
      <c r="R112" s="111"/>
      <c r="S112" s="111"/>
      <c r="T112" s="111"/>
    </row>
    <row r="113" spans="3:20">
      <c r="C113" s="111"/>
      <c r="D113" s="111"/>
      <c r="E113" s="111"/>
      <c r="F113" s="111"/>
      <c r="G113" s="111"/>
      <c r="H113" s="111"/>
      <c r="I113" s="111"/>
      <c r="J113" s="111"/>
      <c r="K113" s="111"/>
      <c r="L113" s="111"/>
      <c r="M113" s="111"/>
      <c r="N113" s="111"/>
      <c r="O113" s="111"/>
      <c r="P113" s="111"/>
      <c r="Q113" s="111"/>
      <c r="R113" s="111"/>
      <c r="S113" s="111"/>
      <c r="T113" s="111"/>
    </row>
    <row r="114" spans="3:20">
      <c r="C114" s="111"/>
      <c r="D114" s="111"/>
      <c r="E114" s="111"/>
      <c r="F114" s="111"/>
      <c r="G114" s="111"/>
      <c r="H114" s="111"/>
      <c r="I114" s="111"/>
      <c r="J114" s="111"/>
      <c r="K114" s="111"/>
      <c r="L114" s="111"/>
      <c r="M114" s="111"/>
      <c r="N114" s="111"/>
      <c r="O114" s="111"/>
      <c r="P114" s="111"/>
      <c r="Q114" s="111"/>
      <c r="R114" s="111"/>
      <c r="S114" s="111"/>
      <c r="T114" s="111"/>
    </row>
    <row r="115" spans="3:20">
      <c r="C115" s="111"/>
      <c r="D115" s="111"/>
      <c r="E115" s="111"/>
      <c r="F115" s="111"/>
      <c r="G115" s="111"/>
      <c r="H115" s="111"/>
      <c r="I115" s="111"/>
      <c r="J115" s="111"/>
      <c r="K115" s="111"/>
      <c r="L115" s="111"/>
      <c r="M115" s="111"/>
      <c r="N115" s="111"/>
      <c r="O115" s="111"/>
      <c r="P115" s="111"/>
      <c r="Q115" s="111"/>
      <c r="R115" s="111"/>
      <c r="S115" s="111"/>
      <c r="T115" s="111"/>
    </row>
    <row r="116" spans="3:20">
      <c r="C116" s="111"/>
      <c r="D116" s="111"/>
      <c r="E116" s="111"/>
      <c r="F116" s="111"/>
      <c r="G116" s="111"/>
      <c r="H116" s="111"/>
      <c r="I116" s="111"/>
      <c r="J116" s="111"/>
      <c r="K116" s="111"/>
      <c r="L116" s="111"/>
      <c r="M116" s="111"/>
      <c r="N116" s="111"/>
      <c r="O116" s="111"/>
      <c r="P116" s="111"/>
      <c r="Q116" s="111"/>
      <c r="R116" s="111"/>
      <c r="S116" s="111"/>
      <c r="T116" s="111"/>
    </row>
    <row r="117" spans="3:20">
      <c r="C117" s="111"/>
      <c r="D117" s="111"/>
      <c r="E117" s="111"/>
      <c r="F117" s="111"/>
      <c r="G117" s="111"/>
      <c r="H117" s="111"/>
      <c r="I117" s="111"/>
      <c r="J117" s="111"/>
      <c r="K117" s="111"/>
      <c r="L117" s="111"/>
      <c r="M117" s="111"/>
      <c r="N117" s="111"/>
      <c r="O117" s="111"/>
      <c r="P117" s="111"/>
      <c r="Q117" s="111"/>
      <c r="R117" s="111"/>
      <c r="S117" s="111"/>
      <c r="T117" s="111"/>
    </row>
    <row r="118" spans="3:20">
      <c r="C118" s="111"/>
      <c r="D118" s="111"/>
      <c r="E118" s="111"/>
      <c r="F118" s="111"/>
      <c r="G118" s="111"/>
      <c r="H118" s="111"/>
      <c r="I118" s="111"/>
      <c r="J118" s="111"/>
      <c r="K118" s="111"/>
      <c r="L118" s="111"/>
      <c r="M118" s="111"/>
      <c r="N118" s="111"/>
      <c r="O118" s="111"/>
      <c r="P118" s="111"/>
      <c r="Q118" s="111"/>
      <c r="R118" s="111"/>
      <c r="S118" s="111"/>
      <c r="T118" s="111"/>
    </row>
    <row r="119" spans="3:20">
      <c r="C119" s="111"/>
      <c r="D119" s="111"/>
      <c r="E119" s="111"/>
      <c r="F119" s="111"/>
      <c r="G119" s="111"/>
      <c r="H119" s="111"/>
      <c r="I119" s="111"/>
      <c r="J119" s="111"/>
      <c r="K119" s="111"/>
      <c r="L119" s="111"/>
      <c r="M119" s="111"/>
      <c r="N119" s="111"/>
      <c r="O119" s="111"/>
      <c r="P119" s="111"/>
      <c r="Q119" s="111"/>
      <c r="R119" s="111"/>
      <c r="S119" s="111"/>
      <c r="T119" s="111"/>
    </row>
    <row r="120" spans="3:20">
      <c r="C120" s="111"/>
      <c r="D120" s="111"/>
      <c r="E120" s="111"/>
      <c r="F120" s="111"/>
      <c r="G120" s="111"/>
      <c r="H120" s="111"/>
      <c r="I120" s="111"/>
      <c r="J120" s="111"/>
      <c r="K120" s="111"/>
      <c r="L120" s="111"/>
      <c r="M120" s="111"/>
      <c r="N120" s="111"/>
      <c r="O120" s="111"/>
      <c r="P120" s="111"/>
      <c r="Q120" s="111"/>
      <c r="R120" s="111"/>
      <c r="S120" s="111"/>
      <c r="T120" s="111"/>
    </row>
    <row r="121" spans="3:20">
      <c r="C121" s="111"/>
      <c r="D121" s="111"/>
      <c r="E121" s="111"/>
      <c r="F121" s="111"/>
      <c r="G121" s="111"/>
      <c r="H121" s="111"/>
      <c r="I121" s="111"/>
      <c r="J121" s="111"/>
      <c r="K121" s="111"/>
      <c r="L121" s="111"/>
      <c r="M121" s="111"/>
      <c r="N121" s="111"/>
      <c r="O121" s="111"/>
      <c r="P121" s="111"/>
      <c r="Q121" s="111"/>
      <c r="R121" s="111"/>
      <c r="S121" s="111"/>
      <c r="T121" s="111"/>
    </row>
    <row r="122" spans="3:20">
      <c r="C122" s="111"/>
      <c r="D122" s="111"/>
      <c r="E122" s="111"/>
      <c r="F122" s="111"/>
      <c r="G122" s="111"/>
      <c r="H122" s="111"/>
      <c r="I122" s="111"/>
      <c r="J122" s="111"/>
      <c r="K122" s="111"/>
      <c r="L122" s="111"/>
      <c r="M122" s="111"/>
      <c r="N122" s="111"/>
      <c r="O122" s="111"/>
      <c r="P122" s="111"/>
      <c r="Q122" s="111"/>
      <c r="R122" s="111"/>
      <c r="S122" s="111"/>
      <c r="T122" s="111"/>
    </row>
    <row r="123" spans="3:20">
      <c r="C123" s="111"/>
      <c r="D123" s="111"/>
      <c r="E123" s="111"/>
      <c r="F123" s="111"/>
      <c r="G123" s="111"/>
      <c r="H123" s="111"/>
      <c r="I123" s="111"/>
      <c r="J123" s="111"/>
      <c r="K123" s="111"/>
      <c r="L123" s="111"/>
      <c r="M123" s="111"/>
      <c r="N123" s="111"/>
      <c r="O123" s="111"/>
      <c r="P123" s="111"/>
      <c r="Q123" s="111"/>
      <c r="R123" s="111"/>
      <c r="S123" s="111"/>
      <c r="T123" s="111"/>
    </row>
    <row r="124" spans="3:20">
      <c r="C124" s="111"/>
      <c r="D124" s="111"/>
      <c r="E124" s="111"/>
      <c r="F124" s="111"/>
      <c r="G124" s="111"/>
      <c r="H124" s="111"/>
      <c r="I124" s="111"/>
      <c r="J124" s="111"/>
      <c r="K124" s="111"/>
      <c r="L124" s="111"/>
      <c r="M124" s="111"/>
      <c r="N124" s="111"/>
      <c r="O124" s="111"/>
      <c r="P124" s="111"/>
      <c r="Q124" s="111"/>
      <c r="R124" s="111"/>
      <c r="S124" s="111"/>
      <c r="T124" s="111"/>
    </row>
    <row r="125" spans="3:20">
      <c r="C125" s="111"/>
      <c r="D125" s="111"/>
      <c r="E125" s="111"/>
      <c r="F125" s="111"/>
      <c r="G125" s="111"/>
      <c r="H125" s="111"/>
      <c r="I125" s="111"/>
      <c r="J125" s="111"/>
      <c r="K125" s="111"/>
      <c r="L125" s="111"/>
      <c r="M125" s="111"/>
      <c r="N125" s="111"/>
      <c r="O125" s="111"/>
      <c r="P125" s="111"/>
      <c r="Q125" s="111"/>
      <c r="R125" s="111"/>
      <c r="S125" s="111"/>
      <c r="T125" s="111"/>
    </row>
    <row r="126" spans="3:20">
      <c r="C126" s="111"/>
      <c r="D126" s="111"/>
      <c r="E126" s="111"/>
      <c r="F126" s="111"/>
      <c r="G126" s="111"/>
      <c r="H126" s="111"/>
      <c r="I126" s="111"/>
      <c r="J126" s="111"/>
      <c r="K126" s="111"/>
      <c r="L126" s="111"/>
      <c r="M126" s="111"/>
      <c r="N126" s="111"/>
      <c r="O126" s="111"/>
      <c r="P126" s="111"/>
      <c r="Q126" s="111"/>
      <c r="R126" s="111"/>
      <c r="S126" s="111"/>
      <c r="T126" s="111"/>
    </row>
    <row r="127" spans="3:20">
      <c r="C127" s="111"/>
      <c r="D127" s="111"/>
      <c r="E127" s="111"/>
      <c r="F127" s="111"/>
      <c r="G127" s="111"/>
      <c r="H127" s="111"/>
      <c r="I127" s="111"/>
      <c r="J127" s="111"/>
      <c r="K127" s="111"/>
      <c r="L127" s="111"/>
      <c r="M127" s="111"/>
      <c r="N127" s="111"/>
      <c r="O127" s="111"/>
      <c r="P127" s="111"/>
      <c r="Q127" s="111"/>
      <c r="R127" s="111"/>
      <c r="S127" s="111"/>
      <c r="T127" s="111"/>
    </row>
    <row r="128" spans="3:20">
      <c r="C128" s="111"/>
      <c r="D128" s="111"/>
      <c r="E128" s="111"/>
      <c r="F128" s="111"/>
      <c r="G128" s="111"/>
      <c r="H128" s="111"/>
      <c r="I128" s="111"/>
      <c r="J128" s="111"/>
      <c r="K128" s="111"/>
      <c r="L128" s="111"/>
      <c r="M128" s="111"/>
      <c r="N128" s="111"/>
      <c r="O128" s="111"/>
      <c r="P128" s="111"/>
      <c r="Q128" s="111"/>
      <c r="R128" s="111"/>
      <c r="S128" s="111"/>
      <c r="T128" s="111"/>
    </row>
    <row r="129" spans="3:20">
      <c r="C129" s="111"/>
      <c r="D129" s="111"/>
      <c r="E129" s="111"/>
      <c r="F129" s="111"/>
      <c r="G129" s="111"/>
      <c r="H129" s="111"/>
      <c r="I129" s="111"/>
      <c r="J129" s="111"/>
      <c r="K129" s="111"/>
      <c r="L129" s="111"/>
      <c r="M129" s="111"/>
      <c r="N129" s="111"/>
      <c r="O129" s="111"/>
      <c r="P129" s="111"/>
      <c r="Q129" s="111"/>
      <c r="R129" s="111"/>
      <c r="S129" s="111"/>
      <c r="T129" s="111"/>
    </row>
    <row r="130" spans="3:20">
      <c r="C130" s="111"/>
      <c r="D130" s="111"/>
      <c r="E130" s="111"/>
      <c r="F130" s="111"/>
      <c r="G130" s="111"/>
      <c r="H130" s="111"/>
      <c r="I130" s="111"/>
      <c r="J130" s="111"/>
      <c r="K130" s="111"/>
      <c r="L130" s="111"/>
      <c r="M130" s="111"/>
      <c r="N130" s="111"/>
      <c r="O130" s="111"/>
      <c r="P130" s="111"/>
      <c r="Q130" s="111"/>
      <c r="R130" s="111"/>
      <c r="S130" s="111"/>
      <c r="T130" s="111"/>
    </row>
    <row r="131" spans="3:20">
      <c r="C131" s="111"/>
      <c r="D131" s="111"/>
      <c r="E131" s="111"/>
      <c r="F131" s="111"/>
      <c r="G131" s="111"/>
      <c r="H131" s="111"/>
      <c r="I131" s="111"/>
      <c r="J131" s="111"/>
      <c r="K131" s="111"/>
      <c r="L131" s="111"/>
      <c r="M131" s="111"/>
      <c r="N131" s="111"/>
      <c r="O131" s="111"/>
      <c r="P131" s="111"/>
      <c r="Q131" s="111"/>
      <c r="R131" s="111"/>
      <c r="S131" s="111"/>
      <c r="T131" s="111"/>
    </row>
    <row r="132" spans="3:20">
      <c r="C132" s="111"/>
      <c r="D132" s="111"/>
      <c r="E132" s="111"/>
      <c r="F132" s="111"/>
      <c r="G132" s="111"/>
      <c r="H132" s="111"/>
      <c r="I132" s="111"/>
      <c r="J132" s="111"/>
      <c r="K132" s="111"/>
      <c r="L132" s="111"/>
      <c r="M132" s="111"/>
      <c r="N132" s="111"/>
      <c r="O132" s="111"/>
      <c r="P132" s="111"/>
      <c r="Q132" s="111"/>
      <c r="R132" s="111"/>
      <c r="S132" s="111"/>
      <c r="T132" s="111"/>
    </row>
    <row r="133" spans="3:20">
      <c r="C133" s="111"/>
      <c r="D133" s="111"/>
      <c r="E133" s="111"/>
      <c r="F133" s="111"/>
      <c r="G133" s="111"/>
      <c r="H133" s="111"/>
      <c r="I133" s="111"/>
      <c r="J133" s="111"/>
      <c r="K133" s="111"/>
      <c r="L133" s="111"/>
      <c r="M133" s="111"/>
      <c r="N133" s="111"/>
      <c r="O133" s="111"/>
      <c r="P133" s="111"/>
      <c r="Q133" s="111"/>
      <c r="R133" s="111"/>
      <c r="S133" s="111"/>
      <c r="T133" s="111"/>
    </row>
    <row r="134" spans="3:20">
      <c r="C134" s="111"/>
      <c r="D134" s="111"/>
      <c r="E134" s="111"/>
      <c r="F134" s="111"/>
      <c r="G134" s="111"/>
      <c r="H134" s="111"/>
      <c r="I134" s="111"/>
      <c r="J134" s="111"/>
      <c r="K134" s="111"/>
      <c r="L134" s="111"/>
      <c r="M134" s="111"/>
      <c r="N134" s="111"/>
      <c r="O134" s="111"/>
      <c r="P134" s="111"/>
      <c r="Q134" s="111"/>
      <c r="R134" s="111"/>
      <c r="S134" s="111"/>
      <c r="T134" s="111"/>
    </row>
    <row r="135" spans="3:20">
      <c r="C135" s="111"/>
      <c r="D135" s="111"/>
      <c r="E135" s="111"/>
      <c r="F135" s="111"/>
      <c r="G135" s="111"/>
      <c r="H135" s="111"/>
      <c r="I135" s="111"/>
      <c r="J135" s="111"/>
      <c r="K135" s="111"/>
      <c r="L135" s="111"/>
      <c r="M135" s="111"/>
      <c r="N135" s="111"/>
      <c r="O135" s="111"/>
      <c r="P135" s="111"/>
      <c r="Q135" s="111"/>
      <c r="R135" s="111"/>
      <c r="S135" s="111"/>
      <c r="T135" s="111"/>
    </row>
    <row r="136" spans="3:20">
      <c r="C136" s="111"/>
      <c r="D136" s="111"/>
      <c r="E136" s="111"/>
      <c r="F136" s="111"/>
      <c r="G136" s="111"/>
      <c r="H136" s="111"/>
      <c r="I136" s="111"/>
      <c r="J136" s="111"/>
      <c r="K136" s="111"/>
      <c r="L136" s="111"/>
      <c r="M136" s="111"/>
      <c r="N136" s="111"/>
      <c r="O136" s="111"/>
      <c r="P136" s="111"/>
      <c r="Q136" s="111"/>
      <c r="R136" s="111"/>
      <c r="S136" s="111"/>
      <c r="T136" s="111"/>
    </row>
    <row r="137" spans="3:20">
      <c r="C137" s="111"/>
      <c r="D137" s="111"/>
      <c r="E137" s="111"/>
      <c r="F137" s="111"/>
      <c r="G137" s="111"/>
      <c r="H137" s="111"/>
      <c r="I137" s="111"/>
      <c r="J137" s="111"/>
      <c r="K137" s="111"/>
      <c r="L137" s="111"/>
      <c r="M137" s="111"/>
      <c r="N137" s="111"/>
      <c r="O137" s="111"/>
      <c r="P137" s="111"/>
      <c r="Q137" s="111"/>
      <c r="R137" s="111"/>
      <c r="S137" s="111"/>
      <c r="T137" s="111"/>
    </row>
    <row r="138" spans="3:20">
      <c r="C138" s="111"/>
      <c r="D138" s="111"/>
      <c r="E138" s="111"/>
      <c r="F138" s="111"/>
      <c r="G138" s="111"/>
      <c r="H138" s="111"/>
      <c r="I138" s="111"/>
      <c r="J138" s="111"/>
      <c r="K138" s="111"/>
      <c r="L138" s="111"/>
      <c r="M138" s="111"/>
      <c r="N138" s="111"/>
      <c r="O138" s="111"/>
      <c r="P138" s="111"/>
      <c r="Q138" s="111"/>
      <c r="R138" s="111"/>
      <c r="S138" s="111"/>
      <c r="T138" s="111"/>
    </row>
    <row r="139" spans="3:20">
      <c r="C139" s="111"/>
      <c r="D139" s="111"/>
      <c r="E139" s="111"/>
      <c r="F139" s="111"/>
      <c r="G139" s="111"/>
      <c r="H139" s="111"/>
      <c r="I139" s="111"/>
      <c r="J139" s="111"/>
      <c r="K139" s="111"/>
      <c r="L139" s="111"/>
      <c r="M139" s="111"/>
      <c r="N139" s="111"/>
      <c r="O139" s="111"/>
      <c r="P139" s="111"/>
      <c r="Q139" s="111"/>
      <c r="R139" s="111"/>
      <c r="S139" s="111"/>
      <c r="T139" s="111"/>
    </row>
    <row r="140" spans="3:20">
      <c r="C140" s="111"/>
      <c r="D140" s="111"/>
      <c r="E140" s="111"/>
      <c r="F140" s="111"/>
      <c r="G140" s="111"/>
      <c r="H140" s="111"/>
      <c r="I140" s="111"/>
      <c r="J140" s="111"/>
      <c r="K140" s="111"/>
      <c r="L140" s="111"/>
      <c r="M140" s="111"/>
      <c r="N140" s="111"/>
      <c r="O140" s="111"/>
      <c r="P140" s="111"/>
      <c r="Q140" s="111"/>
      <c r="R140" s="111"/>
      <c r="S140" s="111"/>
      <c r="T140" s="111"/>
    </row>
    <row r="141" spans="3:20">
      <c r="C141" s="111"/>
      <c r="D141" s="111"/>
      <c r="E141" s="111"/>
      <c r="F141" s="111"/>
      <c r="G141" s="111"/>
      <c r="H141" s="111"/>
      <c r="I141" s="111"/>
      <c r="J141" s="111"/>
      <c r="K141" s="111"/>
      <c r="L141" s="111"/>
      <c r="M141" s="111"/>
      <c r="N141" s="111"/>
      <c r="O141" s="111"/>
      <c r="P141" s="111"/>
      <c r="Q141" s="111"/>
      <c r="R141" s="111"/>
      <c r="S141" s="111"/>
      <c r="T141" s="111"/>
    </row>
    <row r="142" spans="3:20">
      <c r="C142" s="111"/>
      <c r="D142" s="111"/>
      <c r="E142" s="111"/>
      <c r="F142" s="111"/>
      <c r="G142" s="111"/>
      <c r="H142" s="111"/>
      <c r="I142" s="111"/>
      <c r="J142" s="111"/>
      <c r="K142" s="111"/>
      <c r="L142" s="111"/>
      <c r="M142" s="111"/>
      <c r="N142" s="111"/>
      <c r="O142" s="111"/>
      <c r="P142" s="111"/>
      <c r="Q142" s="111"/>
      <c r="R142" s="111"/>
      <c r="S142" s="111"/>
      <c r="T142" s="111"/>
    </row>
    <row r="143" spans="3:20">
      <c r="C143" s="111"/>
      <c r="D143" s="111"/>
      <c r="E143" s="111"/>
      <c r="F143" s="111"/>
      <c r="G143" s="111"/>
      <c r="H143" s="111"/>
      <c r="I143" s="111"/>
      <c r="J143" s="111"/>
      <c r="K143" s="111"/>
      <c r="L143" s="111"/>
      <c r="M143" s="111"/>
      <c r="N143" s="111"/>
      <c r="O143" s="111"/>
      <c r="P143" s="111"/>
      <c r="Q143" s="111"/>
      <c r="R143" s="111"/>
      <c r="S143" s="111"/>
      <c r="T143" s="111"/>
    </row>
    <row r="144" spans="3:20">
      <c r="C144" s="111"/>
      <c r="D144" s="111"/>
      <c r="E144" s="111"/>
      <c r="F144" s="111"/>
      <c r="G144" s="111"/>
      <c r="H144" s="111"/>
      <c r="I144" s="111"/>
      <c r="J144" s="111"/>
      <c r="K144" s="111"/>
      <c r="L144" s="111"/>
      <c r="M144" s="111"/>
      <c r="N144" s="111"/>
      <c r="O144" s="111"/>
      <c r="P144" s="111"/>
      <c r="Q144" s="111"/>
      <c r="R144" s="111"/>
      <c r="S144" s="111"/>
      <c r="T144" s="111"/>
    </row>
    <row r="145" spans="3:20">
      <c r="C145" s="111"/>
      <c r="D145" s="111"/>
      <c r="E145" s="111"/>
      <c r="F145" s="111"/>
      <c r="G145" s="111"/>
      <c r="H145" s="111"/>
      <c r="I145" s="111"/>
      <c r="J145" s="111"/>
      <c r="K145" s="111"/>
      <c r="L145" s="111"/>
      <c r="M145" s="111"/>
      <c r="N145" s="111"/>
      <c r="O145" s="111"/>
      <c r="P145" s="111"/>
      <c r="Q145" s="111"/>
      <c r="R145" s="111"/>
      <c r="S145" s="111"/>
      <c r="T145" s="111"/>
    </row>
    <row r="146" spans="3:20">
      <c r="C146" s="111"/>
      <c r="D146" s="111"/>
      <c r="E146" s="111"/>
      <c r="F146" s="111"/>
      <c r="G146" s="111"/>
      <c r="H146" s="111"/>
      <c r="I146" s="111"/>
      <c r="J146" s="111"/>
      <c r="K146" s="111"/>
      <c r="L146" s="111"/>
      <c r="M146" s="111"/>
      <c r="N146" s="111"/>
      <c r="O146" s="111"/>
      <c r="P146" s="111"/>
      <c r="Q146" s="111"/>
      <c r="R146" s="111"/>
      <c r="S146" s="111"/>
      <c r="T146" s="111"/>
    </row>
    <row r="147" spans="3:20">
      <c r="C147" s="111"/>
      <c r="D147" s="111"/>
      <c r="E147" s="111"/>
      <c r="F147" s="111"/>
      <c r="G147" s="111"/>
      <c r="H147" s="111"/>
      <c r="I147" s="111"/>
      <c r="J147" s="111"/>
      <c r="K147" s="111"/>
      <c r="L147" s="111"/>
      <c r="M147" s="111"/>
      <c r="N147" s="111"/>
      <c r="O147" s="111"/>
      <c r="P147" s="111"/>
      <c r="Q147" s="111"/>
      <c r="R147" s="111"/>
      <c r="S147" s="111"/>
      <c r="T147" s="111"/>
    </row>
    <row r="148" spans="3:20">
      <c r="C148" s="111"/>
      <c r="D148" s="111"/>
      <c r="E148" s="111"/>
      <c r="F148" s="111"/>
      <c r="G148" s="111"/>
      <c r="H148" s="111"/>
      <c r="I148" s="111"/>
      <c r="J148" s="111"/>
      <c r="K148" s="111"/>
      <c r="L148" s="111"/>
      <c r="M148" s="111"/>
      <c r="N148" s="111"/>
      <c r="O148" s="111"/>
      <c r="P148" s="111"/>
      <c r="Q148" s="111"/>
      <c r="R148" s="111"/>
      <c r="S148" s="111"/>
      <c r="T148" s="111"/>
    </row>
    <row r="149" spans="3:20">
      <c r="C149" s="111"/>
      <c r="D149" s="111"/>
      <c r="E149" s="111"/>
      <c r="F149" s="111"/>
      <c r="G149" s="111"/>
      <c r="H149" s="111"/>
      <c r="I149" s="111"/>
      <c r="J149" s="111"/>
      <c r="K149" s="111"/>
      <c r="L149" s="111"/>
      <c r="M149" s="111"/>
      <c r="N149" s="111"/>
      <c r="O149" s="111"/>
      <c r="P149" s="111"/>
      <c r="Q149" s="111"/>
      <c r="R149" s="111"/>
      <c r="S149" s="111"/>
      <c r="T149" s="111"/>
    </row>
    <row r="150" spans="3:20">
      <c r="C150" s="111"/>
      <c r="D150" s="111"/>
      <c r="E150" s="111"/>
      <c r="F150" s="111"/>
      <c r="G150" s="111"/>
      <c r="H150" s="111"/>
      <c r="I150" s="111"/>
      <c r="J150" s="111"/>
      <c r="K150" s="111"/>
      <c r="L150" s="111"/>
      <c r="M150" s="111"/>
      <c r="N150" s="111"/>
      <c r="O150" s="111"/>
      <c r="P150" s="111"/>
      <c r="Q150" s="111"/>
      <c r="R150" s="111"/>
      <c r="S150" s="111"/>
      <c r="T150" s="111"/>
    </row>
    <row r="151" spans="3:20">
      <c r="C151" s="111"/>
      <c r="D151" s="111"/>
      <c r="E151" s="111"/>
      <c r="F151" s="111"/>
      <c r="G151" s="111"/>
      <c r="H151" s="111"/>
      <c r="I151" s="111"/>
      <c r="J151" s="111"/>
      <c r="K151" s="111"/>
      <c r="L151" s="111"/>
      <c r="M151" s="111"/>
      <c r="N151" s="111"/>
      <c r="O151" s="111"/>
      <c r="P151" s="111"/>
      <c r="Q151" s="111"/>
      <c r="R151" s="111"/>
      <c r="S151" s="111"/>
      <c r="T151" s="111"/>
    </row>
    <row r="152" spans="3:20">
      <c r="C152" s="111"/>
      <c r="D152" s="111"/>
      <c r="E152" s="111"/>
      <c r="F152" s="111"/>
      <c r="G152" s="111"/>
      <c r="H152" s="111"/>
      <c r="I152" s="111"/>
      <c r="J152" s="111"/>
      <c r="K152" s="111"/>
      <c r="L152" s="111"/>
      <c r="M152" s="111"/>
      <c r="N152" s="111"/>
      <c r="O152" s="111"/>
      <c r="P152" s="111"/>
      <c r="Q152" s="111"/>
      <c r="R152" s="111"/>
      <c r="S152" s="111"/>
      <c r="T152" s="111"/>
    </row>
    <row r="153" spans="3:20">
      <c r="C153" s="111"/>
      <c r="D153" s="111"/>
      <c r="E153" s="111"/>
      <c r="F153" s="111"/>
      <c r="G153" s="111"/>
      <c r="H153" s="111"/>
      <c r="I153" s="111"/>
      <c r="J153" s="111"/>
      <c r="K153" s="111"/>
      <c r="L153" s="111"/>
      <c r="M153" s="111"/>
      <c r="N153" s="111"/>
      <c r="O153" s="111"/>
      <c r="P153" s="111"/>
      <c r="Q153" s="111"/>
      <c r="R153" s="111"/>
      <c r="S153" s="111"/>
      <c r="T153" s="111"/>
    </row>
    <row r="154" spans="3:20">
      <c r="C154" s="111"/>
      <c r="D154" s="111"/>
      <c r="E154" s="111"/>
      <c r="F154" s="111"/>
      <c r="G154" s="111"/>
      <c r="H154" s="111"/>
      <c r="I154" s="111"/>
      <c r="J154" s="111"/>
      <c r="K154" s="111"/>
      <c r="L154" s="111"/>
      <c r="M154" s="111"/>
      <c r="N154" s="111"/>
      <c r="O154" s="111"/>
      <c r="P154" s="111"/>
      <c r="Q154" s="111"/>
      <c r="R154" s="111"/>
      <c r="S154" s="111"/>
      <c r="T154" s="111"/>
    </row>
    <row r="155" spans="3:20">
      <c r="C155" s="111"/>
      <c r="D155" s="111"/>
      <c r="E155" s="111"/>
      <c r="F155" s="111"/>
      <c r="G155" s="111"/>
      <c r="H155" s="111"/>
      <c r="I155" s="111"/>
      <c r="J155" s="111"/>
      <c r="K155" s="111"/>
      <c r="L155" s="111"/>
      <c r="M155" s="111"/>
      <c r="N155" s="111"/>
      <c r="O155" s="111"/>
      <c r="P155" s="111"/>
      <c r="Q155" s="111"/>
      <c r="R155" s="111"/>
      <c r="S155" s="111"/>
      <c r="T155" s="111"/>
    </row>
    <row r="156" spans="3:20">
      <c r="C156" s="111"/>
      <c r="D156" s="111"/>
      <c r="E156" s="111"/>
      <c r="F156" s="111"/>
      <c r="G156" s="111"/>
      <c r="H156" s="111"/>
      <c r="I156" s="111"/>
      <c r="J156" s="111"/>
      <c r="K156" s="111"/>
      <c r="L156" s="111"/>
      <c r="M156" s="111"/>
      <c r="N156" s="111"/>
      <c r="O156" s="111"/>
      <c r="P156" s="111"/>
      <c r="Q156" s="111"/>
      <c r="R156" s="111"/>
      <c r="S156" s="111"/>
      <c r="T156" s="111"/>
    </row>
    <row r="157" spans="3:20">
      <c r="C157" s="111"/>
      <c r="D157" s="111"/>
      <c r="E157" s="111"/>
      <c r="F157" s="111"/>
      <c r="G157" s="111"/>
      <c r="H157" s="111"/>
      <c r="I157" s="111"/>
      <c r="J157" s="111"/>
      <c r="K157" s="111"/>
      <c r="L157" s="111"/>
      <c r="M157" s="111"/>
      <c r="N157" s="111"/>
      <c r="O157" s="111"/>
      <c r="P157" s="111"/>
      <c r="Q157" s="111"/>
      <c r="R157" s="111"/>
      <c r="S157" s="111"/>
      <c r="T157" s="111"/>
    </row>
    <row r="158" spans="3:20">
      <c r="C158" s="111"/>
      <c r="D158" s="111"/>
      <c r="E158" s="111"/>
      <c r="F158" s="111"/>
      <c r="G158" s="111"/>
      <c r="H158" s="111"/>
      <c r="I158" s="111"/>
      <c r="J158" s="111"/>
      <c r="K158" s="111"/>
      <c r="L158" s="111"/>
      <c r="M158" s="111"/>
      <c r="N158" s="111"/>
      <c r="O158" s="111"/>
      <c r="P158" s="111"/>
      <c r="Q158" s="111"/>
      <c r="R158" s="111"/>
      <c r="S158" s="111"/>
      <c r="T158" s="111"/>
    </row>
    <row r="159" spans="3:20">
      <c r="C159" s="111"/>
      <c r="D159" s="111"/>
      <c r="E159" s="111"/>
      <c r="F159" s="111"/>
      <c r="G159" s="111"/>
      <c r="H159" s="111"/>
      <c r="I159" s="111"/>
      <c r="J159" s="111"/>
      <c r="K159" s="111"/>
      <c r="L159" s="111"/>
      <c r="M159" s="111"/>
      <c r="N159" s="111"/>
      <c r="O159" s="111"/>
      <c r="P159" s="111"/>
      <c r="Q159" s="111"/>
      <c r="R159" s="111"/>
      <c r="S159" s="111"/>
      <c r="T159" s="111"/>
    </row>
    <row r="160" spans="3:20">
      <c r="C160" s="111"/>
      <c r="D160" s="111"/>
      <c r="E160" s="111"/>
      <c r="F160" s="111"/>
      <c r="G160" s="111"/>
      <c r="H160" s="111"/>
      <c r="I160" s="111"/>
      <c r="J160" s="111"/>
      <c r="K160" s="111"/>
      <c r="L160" s="111"/>
      <c r="M160" s="111"/>
      <c r="N160" s="111"/>
      <c r="O160" s="111"/>
      <c r="P160" s="111"/>
      <c r="Q160" s="111"/>
      <c r="R160" s="111"/>
      <c r="S160" s="111"/>
      <c r="T160" s="111"/>
    </row>
    <row r="161" spans="3:20">
      <c r="C161" s="111"/>
      <c r="D161" s="111"/>
      <c r="E161" s="111"/>
      <c r="F161" s="111"/>
      <c r="G161" s="111"/>
      <c r="H161" s="111"/>
      <c r="I161" s="111"/>
      <c r="J161" s="111"/>
      <c r="K161" s="111"/>
      <c r="L161" s="111"/>
      <c r="M161" s="111"/>
      <c r="N161" s="111"/>
      <c r="O161" s="111"/>
      <c r="P161" s="111"/>
      <c r="Q161" s="111"/>
      <c r="R161" s="111"/>
      <c r="S161" s="111"/>
      <c r="T161" s="111"/>
    </row>
    <row r="162" spans="3:20">
      <c r="C162" s="111"/>
      <c r="D162" s="111"/>
      <c r="E162" s="111"/>
      <c r="F162" s="111"/>
      <c r="G162" s="111"/>
      <c r="H162" s="111"/>
      <c r="I162" s="111"/>
      <c r="J162" s="111"/>
      <c r="K162" s="111"/>
      <c r="L162" s="111"/>
      <c r="M162" s="111"/>
      <c r="N162" s="111"/>
      <c r="O162" s="111"/>
      <c r="P162" s="111"/>
      <c r="Q162" s="111"/>
      <c r="R162" s="111"/>
      <c r="S162" s="111"/>
      <c r="T162" s="111"/>
    </row>
    <row r="163" spans="3:20">
      <c r="C163" s="111"/>
      <c r="D163" s="111"/>
      <c r="E163" s="111"/>
      <c r="F163" s="111"/>
      <c r="G163" s="111"/>
      <c r="H163" s="111"/>
      <c r="I163" s="111"/>
      <c r="J163" s="111"/>
      <c r="K163" s="111"/>
      <c r="L163" s="111"/>
      <c r="M163" s="111"/>
      <c r="N163" s="111"/>
      <c r="O163" s="111"/>
      <c r="P163" s="111"/>
      <c r="Q163" s="111"/>
      <c r="R163" s="111"/>
      <c r="S163" s="111"/>
      <c r="T163" s="111"/>
    </row>
    <row r="164" spans="3:20">
      <c r="C164" s="111"/>
      <c r="D164" s="111"/>
      <c r="E164" s="111"/>
      <c r="F164" s="111"/>
      <c r="G164" s="111"/>
      <c r="H164" s="111"/>
      <c r="I164" s="111"/>
      <c r="J164" s="111"/>
      <c r="K164" s="111"/>
      <c r="L164" s="111"/>
      <c r="M164" s="111"/>
      <c r="N164" s="111"/>
      <c r="O164" s="111"/>
      <c r="P164" s="111"/>
      <c r="Q164" s="111"/>
      <c r="R164" s="111"/>
      <c r="S164" s="111"/>
      <c r="T164" s="111"/>
    </row>
    <row r="165" spans="3:20">
      <c r="C165" s="111"/>
      <c r="D165" s="111"/>
      <c r="E165" s="111"/>
      <c r="F165" s="111"/>
      <c r="G165" s="111"/>
      <c r="H165" s="111"/>
      <c r="I165" s="111"/>
      <c r="J165" s="111"/>
      <c r="K165" s="111"/>
      <c r="L165" s="111"/>
      <c r="M165" s="111"/>
      <c r="N165" s="111"/>
      <c r="O165" s="111"/>
      <c r="P165" s="111"/>
      <c r="Q165" s="111"/>
      <c r="R165" s="111"/>
      <c r="S165" s="111"/>
      <c r="T165" s="111"/>
    </row>
    <row r="166" spans="3:20">
      <c r="C166" s="111"/>
      <c r="D166" s="111"/>
      <c r="E166" s="111"/>
      <c r="F166" s="111"/>
      <c r="G166" s="111"/>
      <c r="H166" s="111"/>
      <c r="I166" s="111"/>
      <c r="J166" s="111"/>
      <c r="K166" s="111"/>
      <c r="L166" s="111"/>
      <c r="M166" s="111"/>
      <c r="N166" s="111"/>
      <c r="O166" s="111"/>
      <c r="P166" s="111"/>
      <c r="Q166" s="111"/>
      <c r="R166" s="111"/>
      <c r="S166" s="111"/>
      <c r="T166" s="111"/>
    </row>
    <row r="167" spans="3:20">
      <c r="C167" s="111"/>
      <c r="D167" s="111"/>
      <c r="E167" s="111"/>
      <c r="F167" s="111"/>
      <c r="G167" s="111"/>
      <c r="H167" s="111"/>
      <c r="I167" s="111"/>
      <c r="J167" s="111"/>
      <c r="K167" s="111"/>
      <c r="L167" s="111"/>
      <c r="M167" s="111"/>
      <c r="N167" s="111"/>
      <c r="O167" s="111"/>
      <c r="P167" s="111"/>
      <c r="Q167" s="111"/>
      <c r="R167" s="111"/>
      <c r="S167" s="111"/>
      <c r="T167" s="111"/>
    </row>
    <row r="168" spans="3:20">
      <c r="C168" s="111"/>
      <c r="D168" s="111"/>
      <c r="E168" s="111"/>
      <c r="F168" s="111"/>
      <c r="G168" s="111"/>
      <c r="H168" s="111"/>
      <c r="I168" s="111"/>
      <c r="J168" s="111"/>
      <c r="K168" s="111"/>
      <c r="L168" s="111"/>
      <c r="M168" s="111"/>
      <c r="N168" s="111"/>
      <c r="O168" s="111"/>
      <c r="P168" s="111"/>
      <c r="Q168" s="111"/>
      <c r="R168" s="111"/>
      <c r="S168" s="111"/>
      <c r="T168" s="111"/>
    </row>
    <row r="169" spans="3:20">
      <c r="C169" s="111"/>
      <c r="D169" s="111"/>
      <c r="E169" s="111"/>
      <c r="F169" s="111"/>
      <c r="G169" s="111"/>
      <c r="H169" s="111"/>
      <c r="I169" s="111"/>
      <c r="J169" s="111"/>
      <c r="K169" s="111"/>
      <c r="L169" s="111"/>
      <c r="M169" s="111"/>
      <c r="N169" s="111"/>
      <c r="O169" s="111"/>
      <c r="P169" s="111"/>
      <c r="Q169" s="111"/>
      <c r="R169" s="111"/>
      <c r="S169" s="111"/>
      <c r="T169" s="111"/>
    </row>
    <row r="170" spans="3:20">
      <c r="C170" s="111"/>
      <c r="D170" s="111"/>
      <c r="E170" s="111"/>
      <c r="F170" s="111"/>
      <c r="G170" s="111"/>
      <c r="H170" s="111"/>
      <c r="I170" s="111"/>
      <c r="J170" s="111"/>
      <c r="K170" s="111"/>
      <c r="L170" s="111"/>
      <c r="M170" s="111"/>
      <c r="N170" s="111"/>
      <c r="O170" s="111"/>
      <c r="P170" s="111"/>
      <c r="Q170" s="111"/>
      <c r="R170" s="111"/>
      <c r="S170" s="111"/>
      <c r="T170" s="111"/>
    </row>
    <row r="171" spans="3:20">
      <c r="C171" s="111"/>
      <c r="D171" s="111"/>
      <c r="E171" s="111"/>
      <c r="F171" s="111"/>
      <c r="G171" s="111"/>
      <c r="H171" s="111"/>
      <c r="I171" s="111"/>
      <c r="J171" s="111"/>
      <c r="K171" s="111"/>
      <c r="L171" s="111"/>
      <c r="M171" s="111"/>
      <c r="N171" s="111"/>
      <c r="O171" s="111"/>
      <c r="P171" s="111"/>
      <c r="Q171" s="111"/>
      <c r="R171" s="111"/>
      <c r="S171" s="111"/>
      <c r="T171" s="111"/>
    </row>
    <row r="172" spans="3:20">
      <c r="C172" s="111"/>
      <c r="D172" s="111"/>
      <c r="E172" s="111"/>
      <c r="F172" s="111"/>
      <c r="G172" s="111"/>
      <c r="H172" s="111"/>
      <c r="I172" s="111"/>
      <c r="J172" s="111"/>
      <c r="K172" s="111"/>
      <c r="L172" s="111"/>
      <c r="M172" s="111"/>
      <c r="N172" s="111"/>
      <c r="O172" s="111"/>
      <c r="P172" s="111"/>
      <c r="Q172" s="111"/>
      <c r="R172" s="111"/>
      <c r="S172" s="111"/>
      <c r="T172" s="111"/>
    </row>
    <row r="173" spans="3:20">
      <c r="C173" s="111"/>
      <c r="D173" s="111"/>
      <c r="E173" s="111"/>
      <c r="F173" s="111"/>
      <c r="G173" s="111"/>
      <c r="H173" s="111"/>
      <c r="I173" s="111"/>
      <c r="J173" s="111"/>
      <c r="K173" s="111"/>
      <c r="L173" s="111"/>
      <c r="M173" s="111"/>
      <c r="N173" s="111"/>
      <c r="O173" s="111"/>
      <c r="P173" s="111"/>
      <c r="Q173" s="111"/>
      <c r="R173" s="111"/>
      <c r="S173" s="111"/>
      <c r="T173" s="111"/>
    </row>
    <row r="174" spans="3:20">
      <c r="C174" s="111"/>
      <c r="D174" s="111"/>
      <c r="E174" s="111"/>
      <c r="F174" s="111"/>
      <c r="G174" s="111"/>
      <c r="H174" s="111"/>
      <c r="I174" s="111"/>
      <c r="J174" s="111"/>
      <c r="K174" s="111"/>
      <c r="L174" s="111"/>
      <c r="M174" s="111"/>
      <c r="N174" s="111"/>
      <c r="O174" s="111"/>
      <c r="P174" s="111"/>
      <c r="Q174" s="111"/>
      <c r="R174" s="111"/>
      <c r="S174" s="111"/>
      <c r="T174" s="111"/>
    </row>
    <row r="175" spans="3:20">
      <c r="C175" s="111"/>
      <c r="D175" s="111"/>
      <c r="E175" s="111"/>
      <c r="F175" s="111"/>
      <c r="G175" s="111"/>
      <c r="H175" s="111"/>
      <c r="I175" s="111"/>
      <c r="J175" s="111"/>
      <c r="K175" s="111"/>
      <c r="L175" s="111"/>
      <c r="M175" s="111"/>
      <c r="N175" s="111"/>
      <c r="O175" s="111"/>
      <c r="P175" s="111"/>
      <c r="Q175" s="111"/>
      <c r="R175" s="111"/>
      <c r="S175" s="111"/>
      <c r="T175" s="111"/>
    </row>
    <row r="176" spans="3:20">
      <c r="C176" s="111"/>
      <c r="D176" s="111"/>
      <c r="E176" s="111"/>
      <c r="F176" s="111"/>
      <c r="G176" s="111"/>
      <c r="H176" s="111"/>
      <c r="I176" s="111"/>
      <c r="J176" s="111"/>
      <c r="K176" s="111"/>
      <c r="L176" s="111"/>
      <c r="M176" s="111"/>
      <c r="N176" s="111"/>
      <c r="O176" s="111"/>
      <c r="P176" s="111"/>
      <c r="Q176" s="111"/>
      <c r="R176" s="111"/>
      <c r="S176" s="111"/>
      <c r="T176" s="111"/>
    </row>
    <row r="177" spans="3:20">
      <c r="C177" s="111"/>
      <c r="D177" s="111"/>
      <c r="E177" s="111"/>
      <c r="F177" s="111"/>
      <c r="G177" s="111"/>
      <c r="H177" s="111"/>
      <c r="I177" s="111"/>
      <c r="J177" s="111"/>
      <c r="K177" s="111"/>
      <c r="L177" s="111"/>
      <c r="M177" s="111"/>
      <c r="N177" s="111"/>
      <c r="O177" s="111"/>
      <c r="P177" s="111"/>
      <c r="Q177" s="111"/>
      <c r="R177" s="111"/>
      <c r="S177" s="111"/>
      <c r="T177" s="111"/>
    </row>
    <row r="178" spans="3:20">
      <c r="C178" s="111"/>
      <c r="D178" s="111"/>
      <c r="E178" s="111"/>
      <c r="F178" s="111"/>
      <c r="G178" s="111"/>
      <c r="H178" s="111"/>
      <c r="I178" s="111"/>
      <c r="J178" s="111"/>
      <c r="K178" s="111"/>
      <c r="L178" s="111"/>
      <c r="M178" s="111"/>
      <c r="N178" s="111"/>
      <c r="O178" s="111"/>
      <c r="P178" s="111"/>
      <c r="Q178" s="111"/>
      <c r="R178" s="111"/>
      <c r="S178" s="111"/>
      <c r="T178" s="111"/>
    </row>
    <row r="179" spans="3:20">
      <c r="C179" s="111"/>
      <c r="D179" s="111"/>
      <c r="E179" s="111"/>
      <c r="F179" s="111"/>
      <c r="G179" s="111"/>
      <c r="H179" s="111"/>
      <c r="I179" s="111"/>
      <c r="J179" s="111"/>
      <c r="K179" s="111"/>
      <c r="L179" s="111"/>
      <c r="M179" s="111"/>
      <c r="N179" s="111"/>
      <c r="O179" s="111"/>
      <c r="P179" s="111"/>
      <c r="Q179" s="111"/>
      <c r="R179" s="111"/>
      <c r="S179" s="111"/>
      <c r="T179" s="111"/>
    </row>
    <row r="180" spans="3:20">
      <c r="C180" s="111"/>
      <c r="D180" s="111"/>
      <c r="E180" s="111"/>
      <c r="F180" s="111"/>
      <c r="G180" s="111"/>
      <c r="H180" s="111"/>
      <c r="I180" s="111"/>
      <c r="J180" s="111"/>
      <c r="K180" s="111"/>
      <c r="L180" s="111"/>
      <c r="M180" s="111"/>
      <c r="N180" s="111"/>
      <c r="O180" s="111"/>
      <c r="P180" s="111"/>
      <c r="Q180" s="111"/>
      <c r="R180" s="111"/>
      <c r="S180" s="111"/>
      <c r="T180" s="111"/>
    </row>
    <row r="181" spans="3:20">
      <c r="C181" s="111"/>
      <c r="D181" s="111"/>
      <c r="E181" s="111"/>
      <c r="F181" s="111"/>
      <c r="G181" s="111"/>
      <c r="H181" s="111"/>
      <c r="I181" s="111"/>
      <c r="J181" s="111"/>
      <c r="K181" s="111"/>
      <c r="L181" s="111"/>
      <c r="M181" s="111"/>
      <c r="N181" s="111"/>
      <c r="O181" s="111"/>
      <c r="P181" s="111"/>
      <c r="Q181" s="111"/>
      <c r="R181" s="111"/>
      <c r="S181" s="111"/>
      <c r="T181" s="111"/>
    </row>
    <row r="182" spans="3:20">
      <c r="C182" s="111"/>
      <c r="D182" s="111"/>
      <c r="E182" s="111"/>
      <c r="F182" s="111"/>
      <c r="G182" s="111"/>
      <c r="H182" s="111"/>
      <c r="I182" s="111"/>
      <c r="J182" s="111"/>
      <c r="K182" s="111"/>
      <c r="L182" s="111"/>
      <c r="M182" s="111"/>
      <c r="N182" s="111"/>
      <c r="O182" s="111"/>
      <c r="P182" s="111"/>
      <c r="Q182" s="111"/>
      <c r="R182" s="111"/>
      <c r="S182" s="111"/>
      <c r="T182" s="111"/>
    </row>
    <row r="183" spans="3:20">
      <c r="C183" s="111"/>
      <c r="D183" s="111"/>
      <c r="E183" s="111"/>
      <c r="F183" s="111"/>
      <c r="G183" s="111"/>
      <c r="H183" s="111"/>
      <c r="I183" s="111"/>
      <c r="J183" s="111"/>
      <c r="K183" s="111"/>
      <c r="L183" s="111"/>
      <c r="M183" s="111"/>
      <c r="N183" s="111"/>
      <c r="O183" s="111"/>
      <c r="P183" s="111"/>
      <c r="Q183" s="111"/>
      <c r="R183" s="111"/>
      <c r="S183" s="111"/>
      <c r="T183" s="111"/>
    </row>
    <row r="184" spans="3:20">
      <c r="C184" s="111"/>
      <c r="D184" s="111"/>
      <c r="E184" s="111"/>
      <c r="F184" s="111"/>
      <c r="G184" s="111"/>
      <c r="H184" s="111"/>
      <c r="I184" s="111"/>
      <c r="J184" s="111"/>
      <c r="K184" s="111"/>
      <c r="L184" s="111"/>
      <c r="M184" s="111"/>
      <c r="N184" s="111"/>
      <c r="O184" s="111"/>
      <c r="P184" s="111"/>
      <c r="Q184" s="111"/>
      <c r="R184" s="111"/>
      <c r="S184" s="111"/>
      <c r="T184" s="111"/>
    </row>
    <row r="185" spans="3:20">
      <c r="C185" s="111"/>
      <c r="D185" s="111"/>
      <c r="E185" s="111"/>
      <c r="F185" s="111"/>
      <c r="G185" s="111"/>
      <c r="H185" s="111"/>
      <c r="I185" s="111"/>
      <c r="J185" s="111"/>
      <c r="K185" s="111"/>
      <c r="L185" s="111"/>
      <c r="M185" s="111"/>
      <c r="N185" s="111"/>
      <c r="O185" s="111"/>
      <c r="P185" s="111"/>
      <c r="Q185" s="111"/>
      <c r="R185" s="111"/>
      <c r="S185" s="111"/>
      <c r="T185" s="111"/>
    </row>
    <row r="186" spans="3:20">
      <c r="C186" s="111"/>
      <c r="D186" s="111"/>
      <c r="E186" s="111"/>
      <c r="F186" s="111"/>
      <c r="G186" s="111"/>
      <c r="H186" s="111"/>
      <c r="I186" s="111"/>
      <c r="J186" s="111"/>
      <c r="K186" s="111"/>
      <c r="L186" s="111"/>
      <c r="M186" s="111"/>
      <c r="N186" s="111"/>
      <c r="O186" s="111"/>
      <c r="P186" s="111"/>
      <c r="Q186" s="111"/>
      <c r="R186" s="111"/>
      <c r="S186" s="111"/>
      <c r="T186" s="111"/>
    </row>
    <row r="187" spans="3:20">
      <c r="C187" s="111"/>
      <c r="D187" s="111"/>
      <c r="E187" s="111"/>
      <c r="F187" s="111"/>
      <c r="G187" s="111"/>
      <c r="H187" s="111"/>
      <c r="I187" s="111"/>
      <c r="J187" s="111"/>
      <c r="K187" s="111"/>
      <c r="L187" s="111"/>
      <c r="M187" s="111"/>
      <c r="N187" s="111"/>
      <c r="O187" s="111"/>
      <c r="P187" s="111"/>
      <c r="Q187" s="111"/>
      <c r="R187" s="111"/>
      <c r="S187" s="111"/>
      <c r="T187" s="111"/>
    </row>
    <row r="188" spans="3:20">
      <c r="C188" s="111"/>
      <c r="D188" s="111"/>
      <c r="E188" s="111"/>
      <c r="F188" s="111"/>
      <c r="G188" s="111"/>
      <c r="H188" s="111"/>
      <c r="I188" s="111"/>
      <c r="J188" s="111"/>
      <c r="K188" s="111"/>
      <c r="L188" s="111"/>
      <c r="M188" s="111"/>
      <c r="N188" s="111"/>
      <c r="O188" s="111"/>
      <c r="P188" s="111"/>
      <c r="Q188" s="111"/>
      <c r="R188" s="111"/>
      <c r="S188" s="111"/>
      <c r="T188" s="111"/>
    </row>
    <row r="189" spans="3:20">
      <c r="C189" s="111"/>
      <c r="D189" s="111"/>
      <c r="E189" s="111"/>
      <c r="F189" s="111"/>
      <c r="G189" s="111"/>
      <c r="H189" s="111"/>
      <c r="I189" s="111"/>
      <c r="J189" s="111"/>
      <c r="K189" s="111"/>
      <c r="L189" s="111"/>
      <c r="M189" s="111"/>
      <c r="N189" s="111"/>
      <c r="O189" s="111"/>
      <c r="P189" s="111"/>
      <c r="Q189" s="111"/>
      <c r="R189" s="111"/>
      <c r="S189" s="111"/>
      <c r="T189" s="111"/>
    </row>
    <row r="190" spans="3:20">
      <c r="C190" s="111"/>
      <c r="D190" s="111"/>
      <c r="E190" s="111"/>
      <c r="F190" s="111"/>
      <c r="G190" s="111"/>
      <c r="H190" s="111"/>
      <c r="I190" s="111"/>
      <c r="J190" s="111"/>
      <c r="K190" s="111"/>
      <c r="L190" s="111"/>
      <c r="M190" s="111"/>
      <c r="N190" s="111"/>
      <c r="O190" s="111"/>
      <c r="P190" s="111"/>
      <c r="Q190" s="111"/>
      <c r="R190" s="111"/>
      <c r="S190" s="111"/>
      <c r="T190" s="111"/>
    </row>
    <row r="191" spans="3:20">
      <c r="C191" s="111"/>
      <c r="D191" s="111"/>
      <c r="E191" s="111"/>
      <c r="F191" s="111"/>
      <c r="G191" s="111"/>
      <c r="H191" s="111"/>
      <c r="I191" s="111"/>
      <c r="J191" s="111"/>
      <c r="K191" s="111"/>
      <c r="L191" s="111"/>
      <c r="M191" s="111"/>
      <c r="N191" s="111"/>
      <c r="O191" s="111"/>
      <c r="P191" s="111"/>
      <c r="Q191" s="111"/>
      <c r="R191" s="111"/>
      <c r="S191" s="111"/>
      <c r="T191" s="111"/>
    </row>
    <row r="192" spans="3:20">
      <c r="C192" s="111"/>
      <c r="D192" s="111"/>
      <c r="E192" s="111"/>
      <c r="F192" s="111"/>
      <c r="G192" s="111"/>
      <c r="H192" s="111"/>
      <c r="I192" s="111"/>
      <c r="J192" s="111"/>
      <c r="K192" s="111"/>
      <c r="L192" s="111"/>
      <c r="M192" s="111"/>
      <c r="N192" s="111"/>
      <c r="O192" s="111"/>
      <c r="P192" s="111"/>
      <c r="Q192" s="111"/>
      <c r="R192" s="111"/>
      <c r="S192" s="111"/>
      <c r="T192" s="111"/>
    </row>
    <row r="193" spans="3:20">
      <c r="C193" s="111"/>
      <c r="D193" s="111"/>
      <c r="E193" s="111"/>
      <c r="F193" s="111"/>
      <c r="G193" s="111"/>
      <c r="H193" s="111"/>
      <c r="I193" s="111"/>
      <c r="J193" s="111"/>
      <c r="K193" s="111"/>
      <c r="L193" s="111"/>
      <c r="M193" s="111"/>
      <c r="N193" s="111"/>
      <c r="O193" s="111"/>
      <c r="P193" s="111"/>
      <c r="Q193" s="111"/>
      <c r="R193" s="111"/>
      <c r="S193" s="111"/>
      <c r="T193" s="111"/>
    </row>
    <row r="194" spans="3:20">
      <c r="C194" s="111"/>
      <c r="D194" s="111"/>
      <c r="E194" s="111"/>
      <c r="F194" s="111"/>
      <c r="G194" s="111"/>
      <c r="H194" s="111"/>
      <c r="I194" s="111"/>
      <c r="J194" s="111"/>
      <c r="K194" s="111"/>
      <c r="L194" s="111"/>
      <c r="M194" s="111"/>
      <c r="N194" s="111"/>
      <c r="O194" s="111"/>
      <c r="P194" s="111"/>
      <c r="Q194" s="111"/>
      <c r="R194" s="111"/>
      <c r="S194" s="111"/>
      <c r="T194" s="111"/>
    </row>
    <row r="195" spans="3:20">
      <c r="C195" s="111"/>
      <c r="D195" s="111"/>
      <c r="E195" s="111"/>
      <c r="F195" s="111"/>
      <c r="G195" s="111"/>
      <c r="H195" s="111"/>
      <c r="I195" s="111"/>
      <c r="J195" s="111"/>
      <c r="K195" s="111"/>
      <c r="L195" s="111"/>
      <c r="M195" s="111"/>
      <c r="N195" s="111"/>
      <c r="O195" s="111"/>
      <c r="P195" s="111"/>
      <c r="Q195" s="111"/>
      <c r="R195" s="111"/>
      <c r="S195" s="111"/>
      <c r="T195" s="111"/>
    </row>
    <row r="196" spans="3:20">
      <c r="C196" s="111"/>
      <c r="D196" s="111"/>
      <c r="E196" s="111"/>
      <c r="F196" s="111"/>
      <c r="G196" s="111"/>
      <c r="H196" s="111"/>
      <c r="I196" s="111"/>
      <c r="J196" s="111"/>
      <c r="K196" s="111"/>
      <c r="L196" s="111"/>
      <c r="M196" s="111"/>
      <c r="N196" s="111"/>
      <c r="O196" s="111"/>
      <c r="P196" s="111"/>
      <c r="Q196" s="111"/>
      <c r="R196" s="111"/>
      <c r="S196" s="111"/>
      <c r="T196" s="111"/>
    </row>
    <row r="197" spans="3:20">
      <c r="C197" s="111"/>
      <c r="D197" s="111"/>
      <c r="E197" s="111"/>
      <c r="F197" s="111"/>
      <c r="G197" s="111"/>
      <c r="H197" s="111"/>
      <c r="I197" s="111"/>
      <c r="J197" s="111"/>
      <c r="K197" s="111"/>
      <c r="L197" s="111"/>
      <c r="M197" s="111"/>
      <c r="N197" s="111"/>
      <c r="O197" s="111"/>
      <c r="P197" s="111"/>
      <c r="Q197" s="111"/>
      <c r="R197" s="111"/>
      <c r="S197" s="111"/>
      <c r="T197" s="111"/>
    </row>
    <row r="198" spans="3:20">
      <c r="C198" s="111"/>
      <c r="D198" s="111"/>
      <c r="E198" s="111"/>
      <c r="F198" s="111"/>
      <c r="G198" s="111"/>
      <c r="H198" s="111"/>
      <c r="I198" s="111"/>
      <c r="J198" s="111"/>
      <c r="K198" s="111"/>
      <c r="L198" s="111"/>
      <c r="M198" s="111"/>
      <c r="N198" s="111"/>
      <c r="O198" s="111"/>
      <c r="P198" s="111"/>
      <c r="Q198" s="111"/>
      <c r="R198" s="111"/>
      <c r="S198" s="111"/>
      <c r="T198" s="111"/>
    </row>
    <row r="199" spans="3:20">
      <c r="C199" s="111"/>
      <c r="D199" s="111"/>
      <c r="E199" s="111"/>
      <c r="F199" s="111"/>
      <c r="G199" s="111"/>
      <c r="H199" s="111"/>
      <c r="I199" s="111"/>
      <c r="J199" s="111"/>
      <c r="K199" s="111"/>
      <c r="L199" s="111"/>
      <c r="M199" s="111"/>
      <c r="N199" s="111"/>
      <c r="O199" s="111"/>
      <c r="P199" s="111"/>
      <c r="Q199" s="111"/>
      <c r="R199" s="111"/>
      <c r="S199" s="111"/>
      <c r="T199" s="111"/>
    </row>
    <row r="200" spans="3:20">
      <c r="C200" s="111"/>
      <c r="D200" s="111"/>
      <c r="E200" s="111"/>
      <c r="F200" s="111"/>
      <c r="G200" s="111"/>
      <c r="H200" s="111"/>
      <c r="I200" s="111"/>
      <c r="J200" s="111"/>
      <c r="K200" s="111"/>
      <c r="L200" s="111"/>
      <c r="M200" s="111"/>
      <c r="N200" s="111"/>
      <c r="O200" s="111"/>
      <c r="P200" s="111"/>
      <c r="Q200" s="111"/>
      <c r="R200" s="111"/>
      <c r="S200" s="111"/>
      <c r="T200" s="111"/>
    </row>
    <row r="201" spans="3:20">
      <c r="C201" s="111"/>
      <c r="D201" s="111"/>
      <c r="E201" s="111"/>
      <c r="F201" s="111"/>
      <c r="G201" s="111"/>
      <c r="H201" s="111"/>
      <c r="I201" s="111"/>
      <c r="J201" s="111"/>
      <c r="K201" s="111"/>
      <c r="L201" s="111"/>
      <c r="M201" s="111"/>
      <c r="N201" s="111"/>
      <c r="O201" s="111"/>
      <c r="P201" s="111"/>
      <c r="Q201" s="111"/>
      <c r="R201" s="111"/>
      <c r="S201" s="111"/>
      <c r="T201" s="111"/>
    </row>
    <row r="202" spans="3:20">
      <c r="C202" s="111"/>
      <c r="D202" s="111"/>
      <c r="E202" s="111"/>
      <c r="F202" s="111"/>
      <c r="G202" s="111"/>
      <c r="H202" s="111"/>
      <c r="I202" s="111"/>
      <c r="J202" s="111"/>
      <c r="K202" s="111"/>
      <c r="L202" s="111"/>
      <c r="M202" s="111"/>
      <c r="N202" s="111"/>
      <c r="O202" s="111"/>
      <c r="P202" s="111"/>
      <c r="Q202" s="111"/>
      <c r="R202" s="111"/>
      <c r="S202" s="111"/>
      <c r="T202" s="111"/>
    </row>
    <row r="203" spans="3:20">
      <c r="C203" s="111"/>
      <c r="D203" s="111"/>
      <c r="E203" s="111"/>
      <c r="F203" s="111"/>
      <c r="G203" s="111"/>
      <c r="H203" s="111"/>
      <c r="I203" s="111"/>
      <c r="J203" s="111"/>
      <c r="K203" s="111"/>
      <c r="L203" s="111"/>
      <c r="M203" s="111"/>
      <c r="N203" s="111"/>
      <c r="O203" s="111"/>
      <c r="P203" s="111"/>
      <c r="Q203" s="111"/>
      <c r="R203" s="111"/>
      <c r="S203" s="111"/>
      <c r="T203" s="111"/>
    </row>
    <row r="204" spans="3:20">
      <c r="C204" s="111"/>
      <c r="D204" s="111"/>
      <c r="E204" s="111"/>
      <c r="F204" s="111"/>
      <c r="G204" s="111"/>
      <c r="H204" s="111"/>
      <c r="I204" s="111"/>
      <c r="J204" s="111"/>
      <c r="K204" s="111"/>
      <c r="L204" s="111"/>
      <c r="M204" s="111"/>
      <c r="N204" s="111"/>
      <c r="O204" s="111"/>
      <c r="P204" s="111"/>
      <c r="Q204" s="111"/>
      <c r="R204" s="111"/>
      <c r="S204" s="111"/>
      <c r="T204" s="111"/>
    </row>
    <row r="205" spans="3:20">
      <c r="C205" s="111"/>
      <c r="D205" s="111"/>
      <c r="E205" s="111"/>
      <c r="F205" s="111"/>
      <c r="G205" s="111"/>
      <c r="H205" s="111"/>
      <c r="I205" s="111"/>
      <c r="J205" s="111"/>
      <c r="K205" s="111"/>
      <c r="L205" s="111"/>
      <c r="M205" s="111"/>
      <c r="N205" s="111"/>
      <c r="O205" s="111"/>
      <c r="P205" s="111"/>
      <c r="Q205" s="111"/>
      <c r="R205" s="111"/>
      <c r="S205" s="111"/>
      <c r="T205" s="111"/>
    </row>
    <row r="206" spans="3:20">
      <c r="C206" s="111"/>
      <c r="D206" s="111"/>
      <c r="E206" s="111"/>
      <c r="F206" s="111"/>
      <c r="G206" s="111"/>
      <c r="H206" s="111"/>
      <c r="I206" s="111"/>
      <c r="J206" s="111"/>
      <c r="K206" s="111"/>
      <c r="L206" s="111"/>
      <c r="M206" s="111"/>
      <c r="N206" s="111"/>
      <c r="O206" s="111"/>
      <c r="P206" s="111"/>
      <c r="Q206" s="111"/>
      <c r="R206" s="111"/>
      <c r="S206" s="111"/>
      <c r="T206" s="111"/>
    </row>
    <row r="207" spans="3:20">
      <c r="C207" s="111"/>
      <c r="D207" s="111"/>
      <c r="E207" s="111"/>
      <c r="F207" s="111"/>
      <c r="G207" s="111"/>
      <c r="H207" s="111"/>
      <c r="I207" s="111"/>
      <c r="J207" s="111"/>
      <c r="K207" s="111"/>
      <c r="L207" s="111"/>
      <c r="M207" s="111"/>
      <c r="N207" s="111"/>
      <c r="O207" s="111"/>
      <c r="P207" s="111"/>
      <c r="Q207" s="111"/>
      <c r="R207" s="111"/>
      <c r="S207" s="111"/>
      <c r="T207" s="111"/>
    </row>
    <row r="208" spans="3:20">
      <c r="C208" s="111"/>
      <c r="D208" s="111"/>
      <c r="E208" s="111"/>
      <c r="F208" s="111"/>
      <c r="G208" s="111"/>
      <c r="H208" s="111"/>
      <c r="I208" s="111"/>
      <c r="J208" s="111"/>
      <c r="K208" s="111"/>
      <c r="L208" s="111"/>
      <c r="M208" s="111"/>
      <c r="N208" s="111"/>
      <c r="O208" s="111"/>
      <c r="P208" s="111"/>
      <c r="Q208" s="111"/>
      <c r="R208" s="111"/>
      <c r="S208" s="111"/>
      <c r="T208" s="111"/>
    </row>
    <row r="209" spans="3:20">
      <c r="C209" s="111"/>
      <c r="D209" s="111"/>
      <c r="E209" s="111"/>
      <c r="F209" s="111"/>
      <c r="G209" s="111"/>
      <c r="H209" s="111"/>
      <c r="I209" s="111"/>
      <c r="J209" s="111"/>
      <c r="K209" s="111"/>
      <c r="L209" s="111"/>
      <c r="M209" s="111"/>
      <c r="N209" s="111"/>
      <c r="O209" s="111"/>
      <c r="P209" s="111"/>
      <c r="Q209" s="111"/>
      <c r="R209" s="111"/>
      <c r="S209" s="111"/>
      <c r="T209" s="111"/>
    </row>
    <row r="210" spans="3:20">
      <c r="C210" s="111"/>
      <c r="D210" s="111"/>
      <c r="E210" s="111"/>
      <c r="F210" s="111"/>
      <c r="G210" s="111"/>
      <c r="H210" s="111"/>
      <c r="I210" s="111"/>
      <c r="J210" s="111"/>
      <c r="K210" s="111"/>
      <c r="L210" s="111"/>
      <c r="M210" s="111"/>
      <c r="N210" s="111"/>
      <c r="O210" s="111"/>
      <c r="P210" s="111"/>
      <c r="Q210" s="111"/>
      <c r="R210" s="111"/>
      <c r="S210" s="111"/>
      <c r="T210" s="111"/>
    </row>
    <row r="211" spans="3:20">
      <c r="C211" s="111"/>
      <c r="D211" s="111"/>
      <c r="E211" s="111"/>
      <c r="F211" s="111"/>
      <c r="G211" s="111"/>
      <c r="H211" s="111"/>
      <c r="I211" s="111"/>
      <c r="J211" s="111"/>
      <c r="K211" s="111"/>
      <c r="L211" s="111"/>
      <c r="M211" s="111"/>
      <c r="N211" s="111"/>
      <c r="O211" s="111"/>
      <c r="P211" s="111"/>
      <c r="Q211" s="111"/>
      <c r="R211" s="111"/>
      <c r="S211" s="111"/>
      <c r="T211" s="111"/>
    </row>
    <row r="212" spans="3:20">
      <c r="C212" s="111"/>
      <c r="D212" s="111"/>
      <c r="E212" s="111"/>
      <c r="F212" s="111"/>
      <c r="G212" s="111"/>
      <c r="H212" s="111"/>
      <c r="I212" s="111"/>
      <c r="J212" s="111"/>
      <c r="K212" s="111"/>
      <c r="L212" s="111"/>
      <c r="M212" s="111"/>
      <c r="N212" s="111"/>
      <c r="O212" s="111"/>
      <c r="P212" s="111"/>
      <c r="Q212" s="111"/>
      <c r="R212" s="111"/>
      <c r="S212" s="111"/>
      <c r="T212" s="111"/>
    </row>
    <row r="213" spans="3:20">
      <c r="C213" s="111"/>
      <c r="D213" s="111"/>
      <c r="E213" s="111"/>
      <c r="F213" s="111"/>
      <c r="G213" s="111"/>
      <c r="H213" s="111"/>
      <c r="I213" s="111"/>
      <c r="J213" s="111"/>
      <c r="K213" s="111"/>
      <c r="L213" s="111"/>
      <c r="M213" s="111"/>
      <c r="N213" s="111"/>
      <c r="O213" s="111"/>
      <c r="P213" s="111"/>
      <c r="Q213" s="111"/>
      <c r="R213" s="111"/>
      <c r="S213" s="111"/>
      <c r="T213" s="111"/>
    </row>
    <row r="214" spans="3:20">
      <c r="C214" s="111"/>
      <c r="D214" s="111"/>
      <c r="E214" s="111"/>
      <c r="F214" s="111"/>
      <c r="G214" s="111"/>
      <c r="H214" s="111"/>
      <c r="I214" s="111"/>
      <c r="J214" s="111"/>
      <c r="K214" s="111"/>
      <c r="L214" s="111"/>
      <c r="M214" s="111"/>
      <c r="N214" s="111"/>
      <c r="O214" s="111"/>
      <c r="P214" s="111"/>
      <c r="Q214" s="111"/>
      <c r="R214" s="111"/>
      <c r="S214" s="111"/>
      <c r="T214" s="111"/>
    </row>
    <row r="215" spans="3:20">
      <c r="C215" s="111"/>
      <c r="D215" s="111"/>
      <c r="E215" s="111"/>
      <c r="F215" s="111"/>
      <c r="G215" s="111"/>
      <c r="H215" s="111"/>
      <c r="I215" s="111"/>
      <c r="J215" s="111"/>
      <c r="K215" s="111"/>
      <c r="L215" s="111"/>
      <c r="M215" s="111"/>
      <c r="N215" s="111"/>
      <c r="O215" s="111"/>
      <c r="P215" s="111"/>
      <c r="Q215" s="111"/>
      <c r="R215" s="111"/>
      <c r="S215" s="111"/>
      <c r="T215" s="111"/>
    </row>
    <row r="216" spans="3:20">
      <c r="C216" s="111"/>
      <c r="D216" s="111"/>
      <c r="E216" s="111"/>
      <c r="F216" s="111"/>
      <c r="G216" s="111"/>
      <c r="H216" s="111"/>
      <c r="I216" s="111"/>
      <c r="J216" s="111"/>
      <c r="K216" s="111"/>
      <c r="L216" s="111"/>
      <c r="M216" s="111"/>
      <c r="N216" s="111"/>
      <c r="O216" s="111"/>
      <c r="P216" s="111"/>
      <c r="Q216" s="111"/>
      <c r="R216" s="111"/>
      <c r="S216" s="111"/>
      <c r="T216" s="111"/>
    </row>
    <row r="217" spans="3:20">
      <c r="C217" s="111"/>
      <c r="D217" s="111"/>
      <c r="E217" s="111"/>
      <c r="F217" s="111"/>
      <c r="G217" s="111"/>
      <c r="H217" s="111"/>
      <c r="I217" s="111"/>
      <c r="J217" s="111"/>
      <c r="K217" s="111"/>
      <c r="L217" s="111"/>
      <c r="M217" s="111"/>
      <c r="N217" s="111"/>
      <c r="O217" s="111"/>
      <c r="P217" s="111"/>
      <c r="Q217" s="111"/>
      <c r="R217" s="111"/>
      <c r="S217" s="111"/>
      <c r="T217" s="111"/>
    </row>
    <row r="218" spans="3:20">
      <c r="C218" s="111"/>
      <c r="D218" s="111"/>
      <c r="E218" s="111"/>
      <c r="F218" s="111"/>
      <c r="G218" s="111"/>
      <c r="H218" s="111"/>
      <c r="I218" s="111"/>
      <c r="J218" s="111"/>
      <c r="K218" s="111"/>
      <c r="L218" s="111"/>
      <c r="M218" s="111"/>
      <c r="N218" s="111"/>
      <c r="O218" s="111"/>
      <c r="P218" s="111"/>
      <c r="Q218" s="111"/>
      <c r="R218" s="111"/>
      <c r="S218" s="111"/>
      <c r="T218" s="111"/>
    </row>
    <row r="219" spans="3:20">
      <c r="C219" s="111"/>
      <c r="D219" s="111"/>
      <c r="E219" s="111"/>
      <c r="F219" s="111"/>
      <c r="G219" s="111"/>
      <c r="H219" s="111"/>
      <c r="I219" s="111"/>
      <c r="J219" s="111"/>
      <c r="K219" s="111"/>
      <c r="L219" s="111"/>
      <c r="M219" s="111"/>
      <c r="N219" s="111"/>
      <c r="O219" s="111"/>
      <c r="P219" s="111"/>
      <c r="Q219" s="111"/>
      <c r="R219" s="111"/>
      <c r="S219" s="111"/>
      <c r="T219" s="111"/>
    </row>
    <row r="220" spans="3:20">
      <c r="C220" s="111"/>
      <c r="D220" s="111"/>
      <c r="E220" s="111"/>
      <c r="F220" s="111"/>
      <c r="G220" s="111"/>
      <c r="H220" s="111"/>
      <c r="I220" s="111"/>
      <c r="J220" s="111"/>
      <c r="K220" s="111"/>
      <c r="L220" s="111"/>
      <c r="M220" s="111"/>
      <c r="N220" s="111"/>
      <c r="O220" s="111"/>
      <c r="P220" s="111"/>
      <c r="Q220" s="111"/>
      <c r="R220" s="111"/>
      <c r="S220" s="111"/>
      <c r="T220" s="111"/>
    </row>
    <row r="221" spans="3:20">
      <c r="C221" s="111"/>
      <c r="D221" s="111"/>
      <c r="E221" s="111"/>
      <c r="F221" s="111"/>
      <c r="G221" s="111"/>
      <c r="H221" s="111"/>
      <c r="I221" s="111"/>
      <c r="J221" s="111"/>
      <c r="K221" s="111"/>
      <c r="L221" s="111"/>
      <c r="M221" s="111"/>
      <c r="N221" s="111"/>
      <c r="O221" s="111"/>
      <c r="P221" s="111"/>
      <c r="Q221" s="111"/>
      <c r="R221" s="111"/>
      <c r="S221" s="111"/>
      <c r="T221" s="111"/>
    </row>
    <row r="222" spans="3:20">
      <c r="C222" s="111"/>
      <c r="D222" s="111"/>
      <c r="E222" s="111"/>
      <c r="F222" s="111"/>
      <c r="G222" s="111"/>
      <c r="H222" s="111"/>
      <c r="I222" s="111"/>
      <c r="J222" s="111"/>
      <c r="K222" s="111"/>
      <c r="L222" s="111"/>
      <c r="M222" s="111"/>
      <c r="N222" s="111"/>
      <c r="O222" s="111"/>
      <c r="P222" s="111"/>
      <c r="Q222" s="111"/>
      <c r="R222" s="111"/>
      <c r="S222" s="111"/>
      <c r="T222" s="111"/>
    </row>
    <row r="223" spans="3:20">
      <c r="C223" s="111"/>
      <c r="D223" s="111"/>
      <c r="E223" s="111"/>
      <c r="F223" s="111"/>
      <c r="G223" s="111"/>
      <c r="H223" s="111"/>
      <c r="I223" s="111"/>
      <c r="J223" s="111"/>
      <c r="K223" s="111"/>
      <c r="L223" s="111"/>
      <c r="M223" s="111"/>
      <c r="N223" s="111"/>
      <c r="O223" s="111"/>
      <c r="P223" s="111"/>
      <c r="Q223" s="111"/>
      <c r="R223" s="111"/>
      <c r="S223" s="111"/>
      <c r="T223" s="111"/>
    </row>
    <row r="224" spans="3:20">
      <c r="C224" s="111"/>
      <c r="D224" s="111"/>
      <c r="E224" s="111"/>
      <c r="F224" s="111"/>
      <c r="G224" s="111"/>
      <c r="H224" s="111"/>
      <c r="I224" s="111"/>
      <c r="J224" s="111"/>
      <c r="K224" s="111"/>
      <c r="L224" s="111"/>
      <c r="M224" s="111"/>
      <c r="N224" s="111"/>
      <c r="O224" s="111"/>
      <c r="P224" s="111"/>
      <c r="Q224" s="111"/>
      <c r="R224" s="111"/>
      <c r="S224" s="111"/>
      <c r="T224" s="111"/>
    </row>
    <row r="225" spans="3:20">
      <c r="C225" s="111"/>
      <c r="D225" s="111"/>
      <c r="E225" s="111"/>
      <c r="F225" s="111"/>
      <c r="G225" s="111"/>
      <c r="H225" s="111"/>
      <c r="I225" s="111"/>
      <c r="J225" s="111"/>
      <c r="K225" s="111"/>
      <c r="L225" s="111"/>
      <c r="M225" s="111"/>
      <c r="N225" s="111"/>
      <c r="O225" s="111"/>
      <c r="P225" s="111"/>
      <c r="Q225" s="111"/>
      <c r="R225" s="111"/>
      <c r="S225" s="111"/>
      <c r="T225" s="111"/>
    </row>
    <row r="226" spans="3:20">
      <c r="C226" s="111"/>
      <c r="D226" s="111"/>
      <c r="E226" s="111"/>
      <c r="F226" s="111"/>
      <c r="G226" s="111"/>
      <c r="H226" s="111"/>
      <c r="I226" s="111"/>
      <c r="J226" s="111"/>
      <c r="K226" s="111"/>
      <c r="L226" s="111"/>
      <c r="M226" s="111"/>
      <c r="N226" s="111"/>
      <c r="O226" s="111"/>
      <c r="P226" s="111"/>
      <c r="Q226" s="111"/>
      <c r="R226" s="111"/>
      <c r="S226" s="111"/>
      <c r="T226" s="111"/>
    </row>
    <row r="227" spans="3:20">
      <c r="C227" s="111"/>
      <c r="D227" s="111"/>
      <c r="E227" s="111"/>
      <c r="F227" s="111"/>
      <c r="G227" s="111"/>
      <c r="H227" s="111"/>
      <c r="I227" s="111"/>
      <c r="J227" s="111"/>
      <c r="K227" s="111"/>
      <c r="L227" s="111"/>
      <c r="M227" s="111"/>
      <c r="N227" s="111"/>
      <c r="O227" s="111"/>
      <c r="P227" s="111"/>
      <c r="Q227" s="111"/>
      <c r="R227" s="111"/>
      <c r="S227" s="111"/>
      <c r="T227" s="111"/>
    </row>
    <row r="228" spans="3:20">
      <c r="C228" s="111"/>
      <c r="D228" s="111"/>
      <c r="E228" s="111"/>
      <c r="F228" s="111"/>
      <c r="G228" s="111"/>
      <c r="H228" s="111"/>
      <c r="I228" s="111"/>
      <c r="J228" s="111"/>
      <c r="K228" s="111"/>
      <c r="L228" s="111"/>
      <c r="M228" s="111"/>
      <c r="N228" s="111"/>
      <c r="O228" s="111"/>
      <c r="P228" s="111"/>
      <c r="Q228" s="111"/>
      <c r="R228" s="111"/>
      <c r="S228" s="111"/>
      <c r="T228" s="111"/>
    </row>
    <row r="229" spans="3:20">
      <c r="C229" s="111"/>
      <c r="D229" s="111"/>
      <c r="E229" s="111"/>
      <c r="F229" s="111"/>
      <c r="G229" s="111"/>
      <c r="H229" s="111"/>
      <c r="I229" s="111"/>
      <c r="J229" s="111"/>
      <c r="K229" s="111"/>
      <c r="L229" s="111"/>
      <c r="M229" s="111"/>
      <c r="N229" s="111"/>
      <c r="O229" s="111"/>
      <c r="P229" s="111"/>
      <c r="Q229" s="111"/>
      <c r="R229" s="111"/>
      <c r="S229" s="111"/>
      <c r="T229" s="111"/>
    </row>
    <row r="230" spans="3:20">
      <c r="C230" s="111"/>
      <c r="D230" s="111"/>
      <c r="E230" s="111"/>
      <c r="F230" s="111"/>
      <c r="G230" s="111"/>
      <c r="H230" s="111"/>
      <c r="I230" s="111"/>
      <c r="J230" s="111"/>
      <c r="K230" s="111"/>
      <c r="L230" s="111"/>
      <c r="M230" s="111"/>
      <c r="N230" s="111"/>
      <c r="O230" s="111"/>
      <c r="P230" s="111"/>
      <c r="Q230" s="111"/>
      <c r="R230" s="111"/>
      <c r="S230" s="111"/>
      <c r="T230" s="111"/>
    </row>
    <row r="231" spans="3:20">
      <c r="C231" s="111"/>
      <c r="D231" s="111"/>
      <c r="E231" s="111"/>
      <c r="F231" s="111"/>
      <c r="G231" s="111"/>
      <c r="H231" s="111"/>
      <c r="I231" s="111"/>
      <c r="J231" s="111"/>
      <c r="K231" s="111"/>
      <c r="L231" s="111"/>
      <c r="M231" s="111"/>
      <c r="N231" s="111"/>
      <c r="O231" s="111"/>
      <c r="P231" s="111"/>
      <c r="Q231" s="111"/>
      <c r="R231" s="111"/>
      <c r="S231" s="111"/>
      <c r="T231" s="111"/>
    </row>
    <row r="232" spans="3:20">
      <c r="C232" s="111"/>
      <c r="D232" s="111"/>
      <c r="E232" s="111"/>
      <c r="F232" s="111"/>
      <c r="G232" s="111"/>
      <c r="H232" s="111"/>
      <c r="I232" s="111"/>
      <c r="J232" s="111"/>
      <c r="K232" s="111"/>
      <c r="L232" s="111"/>
      <c r="M232" s="111"/>
      <c r="N232" s="111"/>
      <c r="O232" s="111"/>
      <c r="P232" s="111"/>
      <c r="Q232" s="111"/>
      <c r="R232" s="111"/>
      <c r="S232" s="111"/>
      <c r="T232" s="111"/>
    </row>
    <row r="233" spans="3:20">
      <c r="C233" s="111"/>
      <c r="D233" s="111"/>
      <c r="E233" s="111"/>
      <c r="F233" s="111"/>
      <c r="G233" s="111"/>
      <c r="H233" s="111"/>
      <c r="I233" s="111"/>
      <c r="J233" s="111"/>
      <c r="K233" s="111"/>
      <c r="L233" s="111"/>
      <c r="M233" s="111"/>
      <c r="N233" s="111"/>
      <c r="O233" s="111"/>
      <c r="P233" s="111"/>
      <c r="Q233" s="111"/>
      <c r="R233" s="111"/>
      <c r="S233" s="111"/>
      <c r="T233" s="111"/>
    </row>
    <row r="234" spans="3:20">
      <c r="C234" s="111"/>
      <c r="D234" s="111"/>
      <c r="E234" s="111"/>
      <c r="F234" s="111"/>
      <c r="G234" s="111"/>
      <c r="H234" s="111"/>
      <c r="I234" s="111"/>
      <c r="J234" s="111"/>
      <c r="K234" s="111"/>
      <c r="L234" s="111"/>
      <c r="M234" s="111"/>
      <c r="N234" s="111"/>
      <c r="O234" s="111"/>
      <c r="P234" s="111"/>
      <c r="Q234" s="111"/>
      <c r="R234" s="111"/>
      <c r="S234" s="111"/>
      <c r="T234" s="111"/>
    </row>
    <row r="235" spans="3:20">
      <c r="C235" s="111"/>
      <c r="D235" s="111"/>
      <c r="E235" s="111"/>
      <c r="F235" s="111"/>
      <c r="G235" s="111"/>
      <c r="H235" s="111"/>
      <c r="I235" s="111"/>
      <c r="J235" s="111"/>
      <c r="K235" s="111"/>
      <c r="L235" s="111"/>
      <c r="M235" s="111"/>
      <c r="N235" s="111"/>
      <c r="O235" s="111"/>
      <c r="P235" s="111"/>
      <c r="Q235" s="111"/>
      <c r="R235" s="111"/>
      <c r="S235" s="111"/>
      <c r="T235" s="111"/>
    </row>
    <row r="236" spans="3:20">
      <c r="C236" s="111"/>
      <c r="D236" s="111"/>
      <c r="E236" s="111"/>
      <c r="F236" s="111"/>
      <c r="G236" s="111"/>
      <c r="H236" s="111"/>
      <c r="I236" s="111"/>
      <c r="J236" s="111"/>
      <c r="K236" s="111"/>
      <c r="L236" s="111"/>
      <c r="M236" s="111"/>
      <c r="N236" s="111"/>
      <c r="O236" s="111"/>
      <c r="P236" s="111"/>
      <c r="Q236" s="111"/>
      <c r="R236" s="111"/>
      <c r="S236" s="111"/>
      <c r="T236" s="111"/>
    </row>
    <row r="237" spans="3:20">
      <c r="C237" s="111"/>
      <c r="D237" s="111"/>
      <c r="E237" s="111"/>
      <c r="F237" s="111"/>
      <c r="G237" s="111"/>
      <c r="H237" s="111"/>
      <c r="I237" s="111"/>
      <c r="J237" s="111"/>
      <c r="K237" s="111"/>
      <c r="L237" s="111"/>
      <c r="M237" s="111"/>
      <c r="N237" s="111"/>
      <c r="O237" s="111"/>
      <c r="P237" s="111"/>
      <c r="Q237" s="111"/>
      <c r="R237" s="111"/>
      <c r="S237" s="111"/>
      <c r="T237" s="111"/>
    </row>
    <row r="238" spans="3:20">
      <c r="C238" s="111"/>
      <c r="D238" s="111"/>
      <c r="E238" s="111"/>
      <c r="F238" s="111"/>
      <c r="G238" s="111"/>
      <c r="H238" s="111"/>
      <c r="I238" s="111"/>
      <c r="J238" s="111"/>
      <c r="K238" s="111"/>
      <c r="L238" s="111"/>
      <c r="M238" s="111"/>
      <c r="N238" s="111"/>
      <c r="O238" s="111"/>
      <c r="P238" s="111"/>
      <c r="Q238" s="111"/>
      <c r="R238" s="111"/>
      <c r="S238" s="111"/>
      <c r="T238" s="111"/>
    </row>
    <row r="239" spans="3:20">
      <c r="C239" s="111"/>
      <c r="D239" s="111"/>
      <c r="E239" s="111"/>
      <c r="F239" s="111"/>
      <c r="G239" s="111"/>
      <c r="H239" s="111"/>
      <c r="I239" s="111"/>
      <c r="J239" s="111"/>
      <c r="K239" s="111"/>
      <c r="L239" s="111"/>
      <c r="M239" s="111"/>
      <c r="N239" s="111"/>
      <c r="O239" s="111"/>
      <c r="P239" s="111"/>
      <c r="Q239" s="111"/>
      <c r="R239" s="111"/>
      <c r="S239" s="111"/>
      <c r="T239" s="111"/>
    </row>
    <row r="240" spans="3:20">
      <c r="C240" s="111"/>
      <c r="D240" s="111"/>
      <c r="E240" s="111"/>
      <c r="F240" s="111"/>
      <c r="G240" s="111"/>
      <c r="H240" s="111"/>
      <c r="I240" s="111"/>
      <c r="J240" s="111"/>
      <c r="K240" s="111"/>
      <c r="L240" s="111"/>
      <c r="M240" s="111"/>
      <c r="N240" s="111"/>
      <c r="O240" s="111"/>
      <c r="P240" s="111"/>
      <c r="Q240" s="111"/>
      <c r="R240" s="111"/>
      <c r="S240" s="111"/>
      <c r="T240" s="111"/>
    </row>
    <row r="241" spans="3:20">
      <c r="C241" s="111"/>
      <c r="D241" s="111"/>
      <c r="E241" s="111"/>
      <c r="F241" s="111"/>
      <c r="G241" s="111"/>
      <c r="H241" s="111"/>
      <c r="I241" s="111"/>
      <c r="J241" s="111"/>
      <c r="K241" s="111"/>
      <c r="L241" s="111"/>
      <c r="M241" s="111"/>
      <c r="N241" s="111"/>
      <c r="O241" s="111"/>
      <c r="P241" s="111"/>
      <c r="Q241" s="111"/>
      <c r="R241" s="111"/>
      <c r="S241" s="111"/>
      <c r="T241" s="111"/>
    </row>
    <row r="242" spans="3:20">
      <c r="C242" s="111"/>
      <c r="D242" s="111"/>
      <c r="E242" s="111"/>
      <c r="F242" s="111"/>
      <c r="G242" s="111"/>
      <c r="H242" s="111"/>
      <c r="I242" s="111"/>
      <c r="J242" s="111"/>
      <c r="K242" s="111"/>
      <c r="L242" s="111"/>
      <c r="M242" s="111"/>
      <c r="N242" s="111"/>
      <c r="O242" s="111"/>
      <c r="P242" s="111"/>
      <c r="Q242" s="111"/>
      <c r="R242" s="111"/>
      <c r="S242" s="111"/>
      <c r="T242" s="111"/>
    </row>
    <row r="243" spans="3:20">
      <c r="C243" s="111"/>
      <c r="D243" s="111"/>
      <c r="E243" s="111"/>
      <c r="F243" s="111"/>
      <c r="G243" s="111"/>
      <c r="H243" s="111"/>
      <c r="I243" s="111"/>
      <c r="J243" s="111"/>
      <c r="K243" s="111"/>
      <c r="L243" s="111"/>
      <c r="M243" s="111"/>
      <c r="N243" s="111"/>
      <c r="O243" s="111"/>
      <c r="P243" s="111"/>
      <c r="Q243" s="111"/>
      <c r="R243" s="111"/>
      <c r="S243" s="111"/>
      <c r="T243" s="111"/>
    </row>
    <row r="244" spans="3:20">
      <c r="C244" s="111"/>
      <c r="D244" s="111"/>
      <c r="E244" s="111"/>
      <c r="F244" s="111"/>
      <c r="G244" s="111"/>
      <c r="H244" s="111"/>
      <c r="I244" s="111"/>
      <c r="J244" s="111"/>
      <c r="K244" s="111"/>
      <c r="L244" s="111"/>
      <c r="M244" s="111"/>
      <c r="N244" s="111"/>
      <c r="O244" s="111"/>
      <c r="P244" s="111"/>
      <c r="Q244" s="111"/>
      <c r="R244" s="111"/>
      <c r="S244" s="111"/>
      <c r="T244" s="111"/>
    </row>
    <row r="245" spans="3:20">
      <c r="C245" s="111"/>
      <c r="D245" s="111"/>
      <c r="E245" s="111"/>
      <c r="F245" s="111"/>
      <c r="G245" s="111"/>
      <c r="H245" s="111"/>
      <c r="I245" s="111"/>
      <c r="J245" s="111"/>
      <c r="K245" s="111"/>
      <c r="L245" s="111"/>
      <c r="M245" s="111"/>
      <c r="N245" s="111"/>
      <c r="O245" s="111"/>
      <c r="P245" s="111"/>
      <c r="Q245" s="111"/>
      <c r="R245" s="111"/>
      <c r="S245" s="111"/>
      <c r="T245" s="111"/>
    </row>
    <row r="246" spans="3:20">
      <c r="C246" s="111"/>
      <c r="D246" s="111"/>
      <c r="E246" s="111"/>
      <c r="F246" s="111"/>
      <c r="G246" s="111"/>
      <c r="H246" s="111"/>
      <c r="I246" s="111"/>
      <c r="J246" s="111"/>
      <c r="K246" s="111"/>
      <c r="L246" s="111"/>
      <c r="M246" s="111"/>
      <c r="N246" s="111"/>
      <c r="O246" s="111"/>
      <c r="P246" s="111"/>
      <c r="Q246" s="111"/>
      <c r="R246" s="111"/>
      <c r="S246" s="111"/>
      <c r="T246" s="111"/>
    </row>
    <row r="247" spans="3:20">
      <c r="C247" s="111"/>
      <c r="D247" s="111"/>
      <c r="E247" s="111"/>
      <c r="F247" s="111"/>
      <c r="G247" s="111"/>
      <c r="H247" s="111"/>
      <c r="I247" s="111"/>
      <c r="J247" s="111"/>
      <c r="K247" s="111"/>
      <c r="L247" s="111"/>
      <c r="M247" s="111"/>
      <c r="N247" s="111"/>
      <c r="O247" s="111"/>
      <c r="P247" s="111"/>
      <c r="Q247" s="111"/>
      <c r="R247" s="111"/>
      <c r="S247" s="111"/>
      <c r="T247" s="111"/>
    </row>
    <row r="248" spans="3:20">
      <c r="C248" s="111"/>
      <c r="D248" s="111"/>
      <c r="E248" s="111"/>
      <c r="F248" s="111"/>
      <c r="G248" s="111"/>
      <c r="H248" s="111"/>
      <c r="I248" s="111"/>
      <c r="J248" s="111"/>
      <c r="K248" s="111"/>
      <c r="L248" s="111"/>
      <c r="M248" s="111"/>
      <c r="N248" s="111"/>
      <c r="O248" s="111"/>
      <c r="P248" s="111"/>
      <c r="Q248" s="111"/>
      <c r="R248" s="111"/>
      <c r="S248" s="111"/>
      <c r="T248" s="111"/>
    </row>
    <row r="249" spans="3:20">
      <c r="C249" s="111"/>
      <c r="D249" s="111"/>
      <c r="E249" s="111"/>
      <c r="F249" s="111"/>
      <c r="G249" s="111"/>
      <c r="H249" s="111"/>
      <c r="I249" s="111"/>
      <c r="J249" s="111"/>
      <c r="K249" s="111"/>
      <c r="L249" s="111"/>
      <c r="M249" s="111"/>
      <c r="N249" s="111"/>
      <c r="O249" s="111"/>
      <c r="P249" s="111"/>
      <c r="Q249" s="111"/>
      <c r="R249" s="111"/>
      <c r="S249" s="111"/>
      <c r="T249" s="111"/>
    </row>
    <row r="250" spans="3:20">
      <c r="C250" s="111"/>
      <c r="D250" s="111"/>
      <c r="E250" s="111"/>
      <c r="F250" s="111"/>
      <c r="G250" s="111"/>
      <c r="H250" s="111"/>
      <c r="I250" s="111"/>
      <c r="J250" s="111"/>
      <c r="K250" s="111"/>
      <c r="L250" s="111"/>
      <c r="M250" s="111"/>
      <c r="N250" s="111"/>
      <c r="O250" s="111"/>
      <c r="P250" s="111"/>
      <c r="Q250" s="111"/>
      <c r="R250" s="111"/>
      <c r="S250" s="111"/>
      <c r="T250" s="111"/>
    </row>
    <row r="251" spans="3:20">
      <c r="C251" s="111"/>
      <c r="D251" s="111"/>
      <c r="E251" s="111"/>
      <c r="F251" s="111"/>
      <c r="G251" s="111"/>
      <c r="H251" s="111"/>
      <c r="I251" s="111"/>
      <c r="J251" s="111"/>
      <c r="K251" s="111"/>
      <c r="L251" s="111"/>
      <c r="M251" s="111"/>
      <c r="N251" s="111"/>
      <c r="O251" s="111"/>
      <c r="P251" s="111"/>
      <c r="Q251" s="111"/>
      <c r="R251" s="111"/>
      <c r="S251" s="111"/>
      <c r="T251" s="111"/>
    </row>
    <row r="252" spans="3:20">
      <c r="C252" s="111"/>
      <c r="D252" s="111"/>
      <c r="E252" s="111"/>
      <c r="F252" s="111"/>
      <c r="G252" s="111"/>
      <c r="H252" s="111"/>
      <c r="I252" s="111"/>
      <c r="J252" s="111"/>
      <c r="K252" s="111"/>
      <c r="L252" s="111"/>
      <c r="M252" s="111"/>
      <c r="N252" s="111"/>
      <c r="O252" s="111"/>
      <c r="P252" s="111"/>
      <c r="Q252" s="111"/>
      <c r="R252" s="111"/>
      <c r="S252" s="111"/>
      <c r="T252" s="111"/>
    </row>
    <row r="253" spans="3:20">
      <c r="C253" s="111"/>
      <c r="D253" s="111"/>
      <c r="E253" s="111"/>
      <c r="F253" s="111"/>
      <c r="G253" s="111"/>
      <c r="H253" s="111"/>
      <c r="I253" s="111"/>
      <c r="J253" s="111"/>
      <c r="K253" s="111"/>
      <c r="L253" s="111"/>
      <c r="M253" s="111"/>
      <c r="N253" s="111"/>
      <c r="O253" s="111"/>
      <c r="P253" s="111"/>
      <c r="Q253" s="111"/>
      <c r="R253" s="111"/>
      <c r="S253" s="111"/>
      <c r="T253" s="111"/>
    </row>
    <row r="254" spans="3:20">
      <c r="C254" s="111"/>
      <c r="D254" s="111"/>
      <c r="E254" s="111"/>
      <c r="F254" s="111"/>
      <c r="G254" s="111"/>
      <c r="H254" s="111"/>
      <c r="I254" s="111"/>
      <c r="J254" s="111"/>
      <c r="K254" s="111"/>
      <c r="L254" s="111"/>
      <c r="M254" s="111"/>
      <c r="N254" s="111"/>
      <c r="O254" s="111"/>
      <c r="P254" s="111"/>
      <c r="Q254" s="111"/>
      <c r="R254" s="111"/>
      <c r="S254" s="111"/>
      <c r="T254" s="111"/>
    </row>
    <row r="255" spans="3:20">
      <c r="C255" s="111"/>
      <c r="D255" s="111"/>
      <c r="E255" s="111"/>
      <c r="F255" s="111"/>
      <c r="G255" s="111"/>
      <c r="H255" s="111"/>
      <c r="I255" s="111"/>
      <c r="J255" s="111"/>
      <c r="K255" s="111"/>
      <c r="L255" s="111"/>
      <c r="M255" s="111"/>
      <c r="N255" s="111"/>
      <c r="O255" s="111"/>
      <c r="P255" s="111"/>
      <c r="Q255" s="111"/>
      <c r="R255" s="111"/>
      <c r="S255" s="111"/>
      <c r="T255" s="111"/>
    </row>
    <row r="256" spans="3:20">
      <c r="C256" s="111"/>
      <c r="D256" s="111"/>
      <c r="E256" s="111"/>
      <c r="F256" s="111"/>
      <c r="G256" s="111"/>
      <c r="H256" s="111"/>
      <c r="I256" s="111"/>
      <c r="J256" s="111"/>
      <c r="K256" s="111"/>
      <c r="L256" s="111"/>
      <c r="M256" s="111"/>
      <c r="N256" s="111"/>
      <c r="O256" s="111"/>
      <c r="P256" s="111"/>
      <c r="Q256" s="111"/>
      <c r="R256" s="111"/>
      <c r="S256" s="111"/>
      <c r="T256" s="111"/>
    </row>
    <row r="257" spans="3:20">
      <c r="C257" s="111"/>
      <c r="D257" s="111"/>
      <c r="E257" s="111"/>
      <c r="F257" s="111"/>
      <c r="G257" s="111"/>
      <c r="H257" s="111"/>
      <c r="I257" s="111"/>
      <c r="J257" s="111"/>
      <c r="K257" s="111"/>
      <c r="L257" s="111"/>
      <c r="M257" s="111"/>
      <c r="N257" s="111"/>
      <c r="O257" s="111"/>
      <c r="P257" s="111"/>
      <c r="Q257" s="111"/>
      <c r="R257" s="111"/>
      <c r="S257" s="111"/>
      <c r="T257" s="111"/>
    </row>
    <row r="258" spans="3:20">
      <c r="C258" s="111"/>
      <c r="D258" s="111"/>
      <c r="E258" s="111"/>
      <c r="F258" s="111"/>
      <c r="G258" s="111"/>
      <c r="H258" s="111"/>
      <c r="I258" s="111"/>
      <c r="J258" s="111"/>
      <c r="K258" s="111"/>
      <c r="L258" s="111"/>
      <c r="M258" s="111"/>
      <c r="N258" s="111"/>
      <c r="O258" s="111"/>
      <c r="P258" s="111"/>
      <c r="Q258" s="111"/>
      <c r="R258" s="111"/>
      <c r="S258" s="111"/>
      <c r="T258" s="111"/>
    </row>
    <row r="259" spans="3:20">
      <c r="C259" s="111"/>
      <c r="D259" s="111"/>
      <c r="E259" s="111"/>
      <c r="F259" s="111"/>
      <c r="G259" s="111"/>
      <c r="H259" s="111"/>
      <c r="I259" s="111"/>
      <c r="J259" s="111"/>
      <c r="K259" s="111"/>
      <c r="L259" s="111"/>
      <c r="M259" s="111"/>
      <c r="N259" s="111"/>
      <c r="O259" s="111"/>
      <c r="P259" s="111"/>
      <c r="Q259" s="111"/>
      <c r="R259" s="111"/>
      <c r="S259" s="111"/>
      <c r="T259" s="111"/>
    </row>
    <row r="260" spans="3:20">
      <c r="C260" s="111"/>
      <c r="D260" s="111"/>
      <c r="E260" s="111"/>
      <c r="F260" s="111"/>
      <c r="G260" s="111"/>
      <c r="H260" s="111"/>
      <c r="I260" s="111"/>
      <c r="J260" s="111"/>
      <c r="K260" s="111"/>
      <c r="L260" s="111"/>
      <c r="M260" s="111"/>
      <c r="N260" s="111"/>
      <c r="O260" s="111"/>
      <c r="P260" s="111"/>
      <c r="Q260" s="111"/>
      <c r="R260" s="111"/>
      <c r="S260" s="111"/>
      <c r="T260" s="111"/>
    </row>
    <row r="261" spans="3:20">
      <c r="C261" s="111"/>
      <c r="D261" s="111"/>
      <c r="E261" s="111"/>
      <c r="F261" s="111"/>
      <c r="G261" s="111"/>
      <c r="H261" s="111"/>
      <c r="I261" s="111"/>
      <c r="J261" s="111"/>
      <c r="K261" s="111"/>
      <c r="L261" s="111"/>
      <c r="M261" s="111"/>
      <c r="N261" s="111"/>
      <c r="O261" s="111"/>
      <c r="P261" s="111"/>
      <c r="Q261" s="111"/>
      <c r="R261" s="111"/>
      <c r="S261" s="111"/>
      <c r="T261" s="111"/>
    </row>
    <row r="262" spans="3:20">
      <c r="C262" s="111"/>
      <c r="D262" s="111"/>
      <c r="E262" s="111"/>
      <c r="F262" s="111"/>
      <c r="G262" s="111"/>
      <c r="H262" s="111"/>
      <c r="I262" s="111"/>
      <c r="J262" s="111"/>
      <c r="K262" s="111"/>
      <c r="L262" s="111"/>
      <c r="M262" s="111"/>
      <c r="N262" s="111"/>
      <c r="O262" s="111"/>
      <c r="P262" s="111"/>
      <c r="Q262" s="111"/>
      <c r="R262" s="111"/>
      <c r="S262" s="111"/>
      <c r="T262" s="111"/>
    </row>
    <row r="263" spans="3:20">
      <c r="C263" s="111"/>
      <c r="D263" s="111"/>
      <c r="E263" s="111"/>
      <c r="F263" s="111"/>
      <c r="G263" s="111"/>
      <c r="H263" s="111"/>
      <c r="I263" s="111"/>
      <c r="J263" s="111"/>
      <c r="K263" s="111"/>
      <c r="L263" s="111"/>
      <c r="M263" s="111"/>
      <c r="N263" s="111"/>
      <c r="O263" s="111"/>
      <c r="P263" s="111"/>
      <c r="Q263" s="111"/>
      <c r="R263" s="111"/>
      <c r="S263" s="111"/>
      <c r="T263" s="111"/>
    </row>
    <row r="264" spans="3:20">
      <c r="C264" s="111"/>
      <c r="D264" s="111"/>
      <c r="E264" s="111"/>
      <c r="F264" s="111"/>
      <c r="G264" s="111"/>
      <c r="H264" s="111"/>
      <c r="I264" s="111"/>
      <c r="J264" s="111"/>
      <c r="K264" s="111"/>
      <c r="L264" s="111"/>
      <c r="M264" s="111"/>
      <c r="N264" s="111"/>
      <c r="O264" s="111"/>
      <c r="P264" s="111"/>
      <c r="Q264" s="111"/>
      <c r="R264" s="111"/>
      <c r="S264" s="111"/>
      <c r="T264" s="111"/>
    </row>
    <row r="265" spans="3:20">
      <c r="C265" s="111"/>
      <c r="D265" s="111"/>
      <c r="E265" s="111"/>
      <c r="F265" s="111"/>
      <c r="G265" s="111"/>
      <c r="H265" s="111"/>
      <c r="I265" s="111"/>
      <c r="J265" s="111"/>
      <c r="K265" s="111"/>
      <c r="L265" s="111"/>
      <c r="M265" s="111"/>
      <c r="N265" s="111"/>
      <c r="O265" s="111"/>
      <c r="P265" s="111"/>
      <c r="Q265" s="111"/>
      <c r="R265" s="111"/>
      <c r="S265" s="111"/>
      <c r="T265" s="111"/>
    </row>
    <row r="266" spans="3:20">
      <c r="C266" s="111"/>
      <c r="D266" s="111"/>
      <c r="E266" s="111"/>
      <c r="F266" s="111"/>
      <c r="G266" s="111"/>
      <c r="H266" s="111"/>
      <c r="I266" s="111"/>
      <c r="J266" s="111"/>
      <c r="K266" s="111"/>
      <c r="L266" s="111"/>
      <c r="M266" s="111"/>
      <c r="N266" s="111"/>
      <c r="O266" s="111"/>
      <c r="P266" s="111"/>
      <c r="Q266" s="111"/>
      <c r="R266" s="111"/>
      <c r="S266" s="111"/>
      <c r="T266" s="111"/>
    </row>
    <row r="267" spans="3:20">
      <c r="C267" s="111"/>
      <c r="D267" s="111"/>
      <c r="E267" s="111"/>
      <c r="F267" s="111"/>
      <c r="G267" s="111"/>
      <c r="H267" s="111"/>
      <c r="I267" s="111"/>
      <c r="J267" s="111"/>
      <c r="K267" s="111"/>
      <c r="L267" s="111"/>
      <c r="M267" s="111"/>
      <c r="N267" s="111"/>
      <c r="O267" s="111"/>
      <c r="P267" s="111"/>
      <c r="Q267" s="111"/>
      <c r="R267" s="111"/>
      <c r="S267" s="111"/>
      <c r="T267" s="111"/>
    </row>
    <row r="268" spans="3:20">
      <c r="C268" s="111"/>
      <c r="D268" s="111"/>
      <c r="E268" s="111"/>
      <c r="F268" s="111"/>
      <c r="G268" s="111"/>
      <c r="H268" s="111"/>
      <c r="I268" s="111"/>
      <c r="J268" s="111"/>
      <c r="K268" s="111"/>
      <c r="L268" s="111"/>
      <c r="M268" s="111"/>
      <c r="N268" s="111"/>
      <c r="O268" s="111"/>
      <c r="P268" s="111"/>
      <c r="Q268" s="111"/>
      <c r="R268" s="111"/>
      <c r="S268" s="111"/>
      <c r="T268" s="111"/>
    </row>
    <row r="269" spans="3:20">
      <c r="C269" s="111"/>
      <c r="D269" s="111"/>
      <c r="E269" s="111"/>
      <c r="F269" s="111"/>
      <c r="G269" s="111"/>
      <c r="H269" s="111"/>
      <c r="I269" s="111"/>
      <c r="J269" s="111"/>
      <c r="K269" s="111"/>
      <c r="L269" s="111"/>
      <c r="M269" s="111"/>
      <c r="N269" s="111"/>
      <c r="O269" s="111"/>
      <c r="P269" s="111"/>
      <c r="Q269" s="111"/>
      <c r="R269" s="111"/>
      <c r="S269" s="111"/>
      <c r="T269" s="111"/>
    </row>
    <row r="270" spans="3:20">
      <c r="C270" s="111"/>
      <c r="D270" s="111"/>
      <c r="E270" s="111"/>
      <c r="F270" s="111"/>
      <c r="G270" s="111"/>
      <c r="H270" s="111"/>
      <c r="I270" s="111"/>
      <c r="J270" s="111"/>
      <c r="K270" s="111"/>
      <c r="L270" s="111"/>
      <c r="M270" s="111"/>
      <c r="N270" s="111"/>
      <c r="O270" s="111"/>
      <c r="P270" s="111"/>
      <c r="Q270" s="111"/>
      <c r="R270" s="111"/>
      <c r="S270" s="111"/>
      <c r="T270" s="111"/>
    </row>
    <row r="271" spans="3:20">
      <c r="C271" s="111"/>
      <c r="D271" s="111"/>
      <c r="E271" s="111"/>
      <c r="F271" s="111"/>
      <c r="G271" s="111"/>
      <c r="H271" s="111"/>
      <c r="I271" s="111"/>
      <c r="J271" s="111"/>
      <c r="K271" s="111"/>
      <c r="L271" s="111"/>
      <c r="M271" s="111"/>
      <c r="N271" s="111"/>
      <c r="O271" s="111"/>
      <c r="P271" s="111"/>
      <c r="Q271" s="111"/>
      <c r="R271" s="111"/>
      <c r="S271" s="111"/>
      <c r="T271" s="111"/>
    </row>
    <row r="272" spans="3:20">
      <c r="C272" s="111"/>
      <c r="D272" s="111"/>
      <c r="E272" s="111"/>
      <c r="F272" s="111"/>
      <c r="G272" s="111"/>
      <c r="H272" s="111"/>
      <c r="I272" s="111"/>
      <c r="J272" s="111"/>
      <c r="K272" s="111"/>
      <c r="L272" s="111"/>
      <c r="M272" s="111"/>
      <c r="N272" s="111"/>
      <c r="O272" s="111"/>
      <c r="P272" s="111"/>
      <c r="Q272" s="111"/>
      <c r="R272" s="111"/>
      <c r="S272" s="111"/>
      <c r="T272" s="111"/>
    </row>
    <row r="273" spans="3:20">
      <c r="C273" s="111"/>
      <c r="D273" s="111"/>
      <c r="E273" s="111"/>
      <c r="F273" s="111"/>
      <c r="G273" s="111"/>
      <c r="H273" s="111"/>
      <c r="I273" s="111"/>
      <c r="J273" s="111"/>
      <c r="K273" s="111"/>
      <c r="L273" s="111"/>
      <c r="M273" s="111"/>
      <c r="N273" s="111"/>
      <c r="O273" s="111"/>
      <c r="P273" s="111"/>
      <c r="Q273" s="111"/>
      <c r="R273" s="111"/>
      <c r="S273" s="111"/>
      <c r="T273" s="111"/>
    </row>
    <row r="274" spans="3:20">
      <c r="C274" s="111"/>
      <c r="D274" s="111"/>
      <c r="E274" s="111"/>
      <c r="F274" s="111"/>
      <c r="G274" s="111"/>
      <c r="H274" s="111"/>
      <c r="I274" s="111"/>
      <c r="J274" s="111"/>
      <c r="K274" s="111"/>
      <c r="L274" s="111"/>
      <c r="M274" s="111"/>
      <c r="N274" s="111"/>
      <c r="O274" s="111"/>
      <c r="P274" s="111"/>
      <c r="Q274" s="111"/>
      <c r="R274" s="111"/>
      <c r="S274" s="111"/>
      <c r="T274" s="111"/>
    </row>
    <row r="275" spans="3:20">
      <c r="C275" s="111"/>
      <c r="D275" s="111"/>
      <c r="E275" s="111"/>
      <c r="F275" s="111"/>
      <c r="G275" s="111"/>
      <c r="H275" s="111"/>
      <c r="I275" s="111"/>
      <c r="J275" s="111"/>
      <c r="K275" s="111"/>
      <c r="L275" s="111"/>
      <c r="M275" s="111"/>
      <c r="N275" s="111"/>
      <c r="O275" s="111"/>
      <c r="P275" s="111"/>
      <c r="Q275" s="111"/>
      <c r="R275" s="111"/>
      <c r="S275" s="111"/>
      <c r="T275" s="111"/>
    </row>
    <row r="276" spans="3:20">
      <c r="C276" s="111"/>
      <c r="D276" s="111"/>
      <c r="E276" s="111"/>
      <c r="F276" s="111"/>
      <c r="G276" s="111"/>
      <c r="H276" s="111"/>
      <c r="I276" s="111"/>
      <c r="J276" s="111"/>
      <c r="K276" s="111"/>
      <c r="L276" s="111"/>
      <c r="M276" s="111"/>
      <c r="N276" s="111"/>
      <c r="O276" s="111"/>
      <c r="P276" s="111"/>
      <c r="Q276" s="111"/>
      <c r="R276" s="111"/>
      <c r="S276" s="111"/>
      <c r="T276" s="111"/>
    </row>
    <row r="277" spans="3:20">
      <c r="C277" s="111"/>
      <c r="D277" s="111"/>
      <c r="E277" s="111"/>
      <c r="F277" s="111"/>
      <c r="G277" s="111"/>
      <c r="H277" s="111"/>
      <c r="I277" s="111"/>
      <c r="J277" s="111"/>
      <c r="K277" s="111"/>
      <c r="L277" s="111"/>
      <c r="M277" s="111"/>
      <c r="N277" s="111"/>
      <c r="O277" s="111"/>
      <c r="P277" s="111"/>
      <c r="Q277" s="111"/>
      <c r="R277" s="111"/>
      <c r="S277" s="111"/>
      <c r="T277" s="111"/>
    </row>
    <row r="278" spans="3:20">
      <c r="C278" s="111"/>
      <c r="D278" s="111"/>
      <c r="E278" s="111"/>
      <c r="F278" s="111"/>
      <c r="G278" s="111"/>
      <c r="H278" s="111"/>
      <c r="I278" s="111"/>
      <c r="J278" s="111"/>
      <c r="K278" s="111"/>
      <c r="L278" s="111"/>
      <c r="M278" s="111"/>
      <c r="N278" s="111"/>
      <c r="O278" s="111"/>
      <c r="P278" s="111"/>
      <c r="Q278" s="111"/>
      <c r="R278" s="111"/>
      <c r="S278" s="111"/>
      <c r="T278" s="111"/>
    </row>
    <row r="279" spans="3:20">
      <c r="C279" s="111"/>
      <c r="D279" s="111"/>
      <c r="E279" s="111"/>
      <c r="F279" s="111"/>
      <c r="G279" s="111"/>
      <c r="H279" s="111"/>
      <c r="I279" s="111"/>
      <c r="J279" s="111"/>
      <c r="K279" s="111"/>
      <c r="L279" s="111"/>
      <c r="M279" s="111"/>
      <c r="N279" s="111"/>
      <c r="O279" s="111"/>
      <c r="P279" s="111"/>
      <c r="Q279" s="111"/>
      <c r="R279" s="111"/>
      <c r="S279" s="111"/>
      <c r="T279" s="111"/>
    </row>
    <row r="280" spans="3:20">
      <c r="C280" s="111"/>
      <c r="D280" s="111"/>
      <c r="E280" s="111"/>
      <c r="F280" s="111"/>
      <c r="G280" s="111"/>
      <c r="H280" s="111"/>
      <c r="I280" s="111"/>
      <c r="J280" s="111"/>
      <c r="K280" s="111"/>
      <c r="L280" s="111"/>
      <c r="M280" s="111"/>
      <c r="N280" s="111"/>
      <c r="O280" s="111"/>
      <c r="P280" s="111"/>
      <c r="Q280" s="111"/>
      <c r="R280" s="111"/>
      <c r="S280" s="111"/>
      <c r="T280" s="111"/>
    </row>
    <row r="281" spans="3:20">
      <c r="C281" s="111"/>
      <c r="D281" s="111"/>
      <c r="E281" s="111"/>
      <c r="F281" s="111"/>
      <c r="G281" s="111"/>
      <c r="H281" s="111"/>
      <c r="I281" s="111"/>
      <c r="J281" s="111"/>
      <c r="K281" s="111"/>
      <c r="L281" s="111"/>
      <c r="M281" s="111"/>
      <c r="N281" s="111"/>
      <c r="O281" s="111"/>
      <c r="P281" s="111"/>
      <c r="Q281" s="111"/>
      <c r="R281" s="111"/>
      <c r="S281" s="111"/>
      <c r="T281" s="111"/>
    </row>
    <row r="282" spans="3:20">
      <c r="C282" s="111"/>
      <c r="D282" s="111"/>
      <c r="E282" s="111"/>
      <c r="F282" s="111"/>
      <c r="G282" s="111"/>
      <c r="H282" s="111"/>
      <c r="I282" s="111"/>
      <c r="J282" s="111"/>
      <c r="K282" s="111"/>
      <c r="L282" s="111"/>
      <c r="M282" s="111"/>
      <c r="N282" s="111"/>
      <c r="O282" s="111"/>
      <c r="P282" s="111"/>
      <c r="Q282" s="111"/>
      <c r="R282" s="111"/>
      <c r="S282" s="111"/>
      <c r="T282" s="111"/>
    </row>
    <row r="283" spans="3:20">
      <c r="C283" s="111"/>
      <c r="D283" s="111"/>
      <c r="E283" s="111"/>
      <c r="F283" s="111"/>
      <c r="G283" s="111"/>
      <c r="H283" s="111"/>
      <c r="I283" s="111"/>
      <c r="J283" s="111"/>
      <c r="K283" s="111"/>
      <c r="L283" s="111"/>
      <c r="M283" s="111"/>
      <c r="N283" s="111"/>
      <c r="O283" s="111"/>
      <c r="P283" s="111"/>
      <c r="Q283" s="111"/>
      <c r="R283" s="111"/>
      <c r="S283" s="111"/>
      <c r="T283" s="111"/>
    </row>
    <row r="284" spans="3:20">
      <c r="C284" s="111"/>
      <c r="D284" s="111"/>
      <c r="E284" s="111"/>
      <c r="F284" s="111"/>
      <c r="G284" s="111"/>
      <c r="H284" s="111"/>
      <c r="I284" s="111"/>
      <c r="J284" s="111"/>
      <c r="K284" s="111"/>
      <c r="L284" s="111"/>
      <c r="M284" s="111"/>
      <c r="N284" s="111"/>
      <c r="O284" s="111"/>
      <c r="P284" s="111"/>
      <c r="Q284" s="111"/>
      <c r="R284" s="111"/>
      <c r="S284" s="111"/>
      <c r="T284" s="111"/>
    </row>
    <row r="285" spans="3:20">
      <c r="C285" s="111"/>
      <c r="D285" s="111"/>
      <c r="E285" s="111"/>
      <c r="F285" s="111"/>
      <c r="G285" s="111"/>
      <c r="H285" s="111"/>
      <c r="I285" s="111"/>
      <c r="J285" s="111"/>
      <c r="K285" s="111"/>
      <c r="L285" s="111"/>
      <c r="M285" s="111"/>
      <c r="N285" s="111"/>
      <c r="O285" s="111"/>
      <c r="P285" s="111"/>
      <c r="Q285" s="111"/>
      <c r="R285" s="111"/>
      <c r="S285" s="111"/>
      <c r="T285" s="111"/>
    </row>
    <row r="286" spans="3:20">
      <c r="C286" s="111"/>
      <c r="D286" s="111"/>
      <c r="E286" s="111"/>
      <c r="F286" s="111"/>
      <c r="G286" s="111"/>
      <c r="H286" s="111"/>
      <c r="I286" s="111"/>
      <c r="J286" s="111"/>
      <c r="K286" s="111"/>
      <c r="L286" s="111"/>
      <c r="M286" s="111"/>
      <c r="N286" s="111"/>
      <c r="O286" s="111"/>
      <c r="P286" s="111"/>
      <c r="Q286" s="111"/>
      <c r="R286" s="111"/>
      <c r="S286" s="111"/>
      <c r="T286" s="111"/>
    </row>
    <row r="287" spans="3:20">
      <c r="C287" s="111"/>
      <c r="D287" s="111"/>
      <c r="E287" s="111"/>
      <c r="F287" s="111"/>
      <c r="G287" s="111"/>
      <c r="H287" s="111"/>
      <c r="I287" s="111"/>
      <c r="J287" s="111"/>
      <c r="K287" s="111"/>
      <c r="L287" s="111"/>
      <c r="M287" s="111"/>
      <c r="N287" s="111"/>
      <c r="O287" s="111"/>
      <c r="P287" s="111"/>
      <c r="Q287" s="111"/>
      <c r="R287" s="111"/>
      <c r="S287" s="111"/>
      <c r="T287" s="111"/>
    </row>
    <row r="288" spans="3:20">
      <c r="C288" s="111"/>
      <c r="D288" s="111"/>
      <c r="E288" s="111"/>
      <c r="F288" s="111"/>
      <c r="G288" s="111"/>
      <c r="H288" s="111"/>
      <c r="I288" s="111"/>
      <c r="J288" s="111"/>
      <c r="K288" s="111"/>
      <c r="L288" s="111"/>
      <c r="M288" s="111"/>
      <c r="N288" s="111"/>
      <c r="O288" s="111"/>
      <c r="P288" s="111"/>
      <c r="Q288" s="111"/>
      <c r="R288" s="111"/>
      <c r="S288" s="111"/>
      <c r="T288" s="111"/>
    </row>
    <row r="289" spans="3:20">
      <c r="C289" s="111"/>
      <c r="D289" s="111"/>
      <c r="E289" s="111"/>
      <c r="F289" s="111"/>
      <c r="G289" s="111"/>
      <c r="H289" s="111"/>
      <c r="I289" s="111"/>
      <c r="J289" s="111"/>
      <c r="K289" s="111"/>
      <c r="L289" s="111"/>
      <c r="M289" s="111"/>
      <c r="N289" s="111"/>
      <c r="O289" s="111"/>
      <c r="P289" s="111"/>
      <c r="Q289" s="111"/>
      <c r="R289" s="111"/>
      <c r="S289" s="111"/>
      <c r="T289" s="111"/>
    </row>
    <row r="290" spans="3:20">
      <c r="C290" s="111"/>
      <c r="D290" s="111"/>
      <c r="E290" s="111"/>
      <c r="F290" s="111"/>
      <c r="G290" s="111"/>
      <c r="H290" s="111"/>
      <c r="I290" s="111"/>
      <c r="J290" s="111"/>
      <c r="K290" s="111"/>
      <c r="L290" s="111"/>
      <c r="M290" s="111"/>
      <c r="N290" s="111"/>
      <c r="O290" s="111"/>
      <c r="P290" s="111"/>
      <c r="Q290" s="111"/>
      <c r="R290" s="111"/>
      <c r="S290" s="111"/>
      <c r="T290" s="111"/>
    </row>
    <row r="291" spans="3:20">
      <c r="C291" s="111"/>
      <c r="D291" s="111"/>
      <c r="E291" s="111"/>
      <c r="F291" s="111"/>
      <c r="G291" s="111"/>
      <c r="H291" s="111"/>
      <c r="I291" s="111"/>
      <c r="J291" s="111"/>
      <c r="K291" s="111"/>
      <c r="L291" s="111"/>
      <c r="M291" s="111"/>
      <c r="N291" s="111"/>
      <c r="O291" s="111"/>
      <c r="P291" s="111"/>
      <c r="Q291" s="111"/>
      <c r="R291" s="111"/>
      <c r="S291" s="111"/>
      <c r="T291" s="111"/>
    </row>
    <row r="292" spans="3:20">
      <c r="C292" s="111"/>
      <c r="D292" s="111"/>
      <c r="E292" s="111"/>
      <c r="F292" s="111"/>
      <c r="G292" s="111"/>
      <c r="H292" s="111"/>
      <c r="I292" s="111"/>
      <c r="J292" s="111"/>
      <c r="K292" s="111"/>
      <c r="L292" s="111"/>
      <c r="M292" s="111"/>
      <c r="N292" s="111"/>
      <c r="O292" s="111"/>
      <c r="P292" s="111"/>
      <c r="Q292" s="111"/>
      <c r="R292" s="111"/>
      <c r="S292" s="111"/>
      <c r="T292" s="111"/>
    </row>
    <row r="293" spans="3:20">
      <c r="C293" s="111"/>
      <c r="D293" s="111"/>
      <c r="E293" s="111"/>
      <c r="F293" s="111"/>
      <c r="G293" s="111"/>
      <c r="H293" s="111"/>
      <c r="I293" s="111"/>
      <c r="J293" s="111"/>
      <c r="K293" s="111"/>
      <c r="L293" s="111"/>
      <c r="M293" s="111"/>
      <c r="N293" s="111"/>
      <c r="O293" s="111"/>
      <c r="P293" s="111"/>
      <c r="Q293" s="111"/>
      <c r="R293" s="111"/>
      <c r="S293" s="111"/>
      <c r="T293" s="111"/>
    </row>
    <row r="294" spans="3:20">
      <c r="C294" s="111"/>
      <c r="D294" s="111"/>
      <c r="E294" s="111"/>
      <c r="F294" s="111"/>
      <c r="G294" s="111"/>
      <c r="H294" s="111"/>
      <c r="I294" s="111"/>
      <c r="J294" s="111"/>
      <c r="K294" s="111"/>
      <c r="L294" s="111"/>
      <c r="M294" s="111"/>
      <c r="N294" s="111"/>
      <c r="O294" s="111"/>
      <c r="P294" s="111"/>
      <c r="Q294" s="111"/>
      <c r="R294" s="111"/>
      <c r="S294" s="111"/>
      <c r="T294" s="111"/>
    </row>
    <row r="295" spans="3:20">
      <c r="C295" s="111"/>
      <c r="D295" s="111"/>
      <c r="E295" s="111"/>
      <c r="F295" s="111"/>
      <c r="G295" s="111"/>
      <c r="H295" s="111"/>
      <c r="I295" s="111"/>
      <c r="J295" s="111"/>
      <c r="K295" s="111"/>
      <c r="L295" s="111"/>
      <c r="M295" s="111"/>
      <c r="N295" s="111"/>
      <c r="O295" s="111"/>
      <c r="P295" s="111"/>
      <c r="Q295" s="111"/>
      <c r="R295" s="111"/>
      <c r="S295" s="111"/>
      <c r="T295" s="111"/>
    </row>
    <row r="296" spans="3:20">
      <c r="C296" s="111"/>
      <c r="D296" s="111"/>
      <c r="E296" s="111"/>
      <c r="F296" s="111"/>
      <c r="G296" s="111"/>
      <c r="H296" s="111"/>
      <c r="I296" s="111"/>
      <c r="J296" s="111"/>
      <c r="K296" s="111"/>
      <c r="L296" s="111"/>
      <c r="M296" s="111"/>
      <c r="N296" s="111"/>
      <c r="O296" s="111"/>
      <c r="P296" s="111"/>
      <c r="Q296" s="111"/>
      <c r="R296" s="111"/>
      <c r="S296" s="111"/>
      <c r="T296" s="111"/>
    </row>
    <row r="297" spans="3:20">
      <c r="C297" s="111"/>
      <c r="D297" s="111"/>
      <c r="E297" s="111"/>
      <c r="F297" s="111"/>
      <c r="G297" s="111"/>
      <c r="H297" s="111"/>
      <c r="I297" s="111"/>
      <c r="J297" s="111"/>
      <c r="K297" s="111"/>
      <c r="L297" s="111"/>
      <c r="M297" s="111"/>
      <c r="N297" s="111"/>
      <c r="O297" s="111"/>
      <c r="P297" s="111"/>
      <c r="Q297" s="111"/>
      <c r="R297" s="111"/>
      <c r="S297" s="111"/>
      <c r="T297" s="111"/>
    </row>
  </sheetData>
  <mergeCells count="7">
    <mergeCell ref="H1:I1"/>
    <mergeCell ref="W6:Z6"/>
    <mergeCell ref="C6:F6"/>
    <mergeCell ref="G6:J6"/>
    <mergeCell ref="K6:N6"/>
    <mergeCell ref="O6:R6"/>
    <mergeCell ref="S6:V6"/>
  </mergeCells>
  <hyperlinks>
    <hyperlink ref="H1:I1" location="Index!A1" display="Regresar al Índice" xr:uid="{8C1723C6-43C2-4F3F-9CB9-0226EDDCA0D1}"/>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1:I47"/>
  <sheetViews>
    <sheetView workbookViewId="0">
      <selection activeCell="B125" sqref="B125"/>
    </sheetView>
  </sheetViews>
  <sheetFormatPr baseColWidth="10" defaultColWidth="11.44140625" defaultRowHeight="14.4"/>
  <cols>
    <col min="1" max="2" width="11.44140625" style="109"/>
    <col min="3" max="4" width="16.88671875" style="109" customWidth="1"/>
    <col min="5" max="12" width="11.44140625" style="109"/>
    <col min="13" max="13" width="11.88671875" style="109" bestFit="1" customWidth="1"/>
    <col min="14" max="16384" width="11.44140625" style="109"/>
  </cols>
  <sheetData>
    <row r="1" spans="1:9">
      <c r="A1" s="109" t="s">
        <v>986</v>
      </c>
      <c r="H1" s="274" t="s">
        <v>126</v>
      </c>
      <c r="I1" s="274"/>
    </row>
    <row r="2" spans="1:9">
      <c r="A2" s="36" t="s">
        <v>984</v>
      </c>
    </row>
    <row r="3" spans="1:9">
      <c r="A3" s="36" t="s">
        <v>987</v>
      </c>
    </row>
    <row r="6" spans="1:9">
      <c r="A6" s="109" t="s">
        <v>154</v>
      </c>
      <c r="B6" s="109" t="s">
        <v>115</v>
      </c>
      <c r="C6" s="109" t="s">
        <v>855</v>
      </c>
      <c r="D6" s="109" t="s">
        <v>856</v>
      </c>
      <c r="E6" s="109" t="s">
        <v>857</v>
      </c>
      <c r="F6" s="109" t="s">
        <v>852</v>
      </c>
      <c r="G6" s="109" t="s">
        <v>853</v>
      </c>
      <c r="H6" s="109" t="s">
        <v>854</v>
      </c>
    </row>
    <row r="7" spans="1:9">
      <c r="A7" s="109">
        <v>2019</v>
      </c>
      <c r="B7" s="109" t="s">
        <v>108</v>
      </c>
      <c r="C7" s="109">
        <v>109.32143120000001</v>
      </c>
      <c r="D7" s="110">
        <v>114.070954759023</v>
      </c>
      <c r="E7" s="110">
        <v>114.6</v>
      </c>
      <c r="F7" s="113">
        <f t="shared" ref="F7:F38" si="0">(E7/D7-1)*100</f>
        <v>0.46378610759822969</v>
      </c>
      <c r="G7" s="110">
        <f t="shared" ref="G7:G38" si="1">(E7/C7-1)*100</f>
        <v>4.8284849018698006</v>
      </c>
      <c r="H7" s="110">
        <v>1.4733375876270201</v>
      </c>
    </row>
    <row r="8" spans="1:9">
      <c r="A8" s="109">
        <v>2019</v>
      </c>
      <c r="B8" s="109" t="s">
        <v>120</v>
      </c>
      <c r="C8" s="109">
        <v>108.9632689</v>
      </c>
      <c r="D8" s="110">
        <v>114.004184161222</v>
      </c>
      <c r="E8" s="110">
        <v>114.9</v>
      </c>
      <c r="F8" s="113">
        <f t="shared" si="0"/>
        <v>0.78577452693417982</v>
      </c>
      <c r="G8" s="110">
        <f t="shared" si="1"/>
        <v>5.448378302094059</v>
      </c>
      <c r="H8" s="110">
        <v>1.4577053190606599</v>
      </c>
    </row>
    <row r="9" spans="1:9">
      <c r="A9" s="109">
        <v>2019</v>
      </c>
      <c r="B9" s="109" t="s">
        <v>104</v>
      </c>
      <c r="C9" s="109">
        <v>109.228686</v>
      </c>
      <c r="D9" s="110">
        <v>114.464153196147</v>
      </c>
      <c r="E9" s="110">
        <v>115.8</v>
      </c>
      <c r="F9" s="113">
        <f t="shared" si="0"/>
        <v>1.1670438006594841</v>
      </c>
      <c r="G9" s="110">
        <f t="shared" si="1"/>
        <v>6.0161064283058341</v>
      </c>
      <c r="H9" s="110">
        <v>1.5036604014783601</v>
      </c>
    </row>
    <row r="10" spans="1:9">
      <c r="A10" s="109">
        <v>2019</v>
      </c>
      <c r="B10" s="109" t="s">
        <v>85</v>
      </c>
      <c r="C10" s="109">
        <v>111.0180603</v>
      </c>
      <c r="D10" s="110">
        <v>116.302211498361</v>
      </c>
      <c r="E10" s="110">
        <v>117.9</v>
      </c>
      <c r="F10" s="113">
        <f t="shared" si="0"/>
        <v>1.3738246943494348</v>
      </c>
      <c r="G10" s="110">
        <f t="shared" si="1"/>
        <v>6.1989370751057926</v>
      </c>
      <c r="H10" s="110">
        <v>1.4919078074932599</v>
      </c>
    </row>
    <row r="11" spans="1:9">
      <c r="A11" s="109">
        <v>2019</v>
      </c>
      <c r="B11" s="109" t="s">
        <v>96</v>
      </c>
      <c r="C11" s="109">
        <v>109.885711</v>
      </c>
      <c r="D11" s="110">
        <v>115.912735105376</v>
      </c>
      <c r="E11" s="110">
        <v>117</v>
      </c>
      <c r="F11" s="113">
        <f t="shared" si="0"/>
        <v>0.93800296717660991</v>
      </c>
      <c r="G11" s="110">
        <f t="shared" si="1"/>
        <v>6.4742621540665901</v>
      </c>
      <c r="H11" s="110">
        <v>1.75086625744447</v>
      </c>
    </row>
    <row r="12" spans="1:9">
      <c r="A12" s="109">
        <v>2019</v>
      </c>
      <c r="B12" s="109" t="s">
        <v>163</v>
      </c>
      <c r="C12" s="109">
        <v>110.89640319999999</v>
      </c>
      <c r="D12" s="110">
        <v>116.75023286930499</v>
      </c>
      <c r="E12" s="110">
        <v>118.2</v>
      </c>
      <c r="F12" s="113">
        <f t="shared" si="0"/>
        <v>1.2417680847951251</v>
      </c>
      <c r="G12" s="110">
        <f t="shared" si="1"/>
        <v>6.5859636464747018</v>
      </c>
      <c r="H12" s="110">
        <v>1.5990081559265099</v>
      </c>
    </row>
    <row r="13" spans="1:9">
      <c r="A13" s="109">
        <v>2019</v>
      </c>
      <c r="B13" s="109" t="s">
        <v>100</v>
      </c>
      <c r="C13" s="109">
        <v>110.3777137</v>
      </c>
      <c r="D13" s="110">
        <v>116.2550467529</v>
      </c>
      <c r="E13" s="110">
        <v>117.7</v>
      </c>
      <c r="F13" s="113">
        <f t="shared" si="0"/>
        <v>1.2429165764917371</v>
      </c>
      <c r="G13" s="110">
        <f t="shared" si="1"/>
        <v>6.6338448718928245</v>
      </c>
      <c r="H13" s="110">
        <v>1.6436614575425601</v>
      </c>
    </row>
    <row r="14" spans="1:9">
      <c r="A14" s="109">
        <v>2019</v>
      </c>
      <c r="B14" s="109" t="s">
        <v>90</v>
      </c>
      <c r="C14" s="109">
        <v>110.79388109999999</v>
      </c>
      <c r="D14" s="110">
        <v>116.872128844318</v>
      </c>
      <c r="E14" s="110">
        <v>118.2</v>
      </c>
      <c r="F14" s="113">
        <f t="shared" si="0"/>
        <v>1.1361743546665526</v>
      </c>
      <c r="G14" s="110">
        <f t="shared" si="1"/>
        <v>6.6845919887176919</v>
      </c>
      <c r="H14" s="110">
        <v>1.7056119486952499</v>
      </c>
    </row>
    <row r="15" spans="1:9">
      <c r="A15" s="109">
        <v>2019</v>
      </c>
      <c r="B15" s="109" t="s">
        <v>99</v>
      </c>
      <c r="C15" s="109">
        <v>110.63419879999999</v>
      </c>
      <c r="D15" s="110">
        <v>116.762556644254</v>
      </c>
      <c r="E15" s="110">
        <v>118.2</v>
      </c>
      <c r="F15" s="113">
        <f t="shared" si="0"/>
        <v>1.2310824609001347</v>
      </c>
      <c r="G15" s="110">
        <f t="shared" si="1"/>
        <v>6.8385736798050711</v>
      </c>
      <c r="H15" s="110">
        <v>1.7454797058374301</v>
      </c>
    </row>
    <row r="16" spans="1:9">
      <c r="A16" s="109">
        <v>2019</v>
      </c>
      <c r="B16" s="109" t="s">
        <v>103</v>
      </c>
      <c r="C16" s="109">
        <v>109.1188159</v>
      </c>
      <c r="D16" s="110">
        <v>115.400187506846</v>
      </c>
      <c r="E16" s="110">
        <v>116.6</v>
      </c>
      <c r="F16" s="113">
        <f t="shared" si="0"/>
        <v>1.0396971782067777</v>
      </c>
      <c r="G16" s="110">
        <f t="shared" si="1"/>
        <v>6.8559982421876553</v>
      </c>
      <c r="H16" s="110">
        <v>1.8270503565827001</v>
      </c>
    </row>
    <row r="17" spans="1:8">
      <c r="A17" s="109">
        <v>2019</v>
      </c>
      <c r="B17" s="109" t="s">
        <v>87</v>
      </c>
      <c r="C17" s="109">
        <v>110.9822272</v>
      </c>
      <c r="D17" s="110">
        <v>117.09447827559799</v>
      </c>
      <c r="E17" s="110">
        <v>118.6</v>
      </c>
      <c r="F17" s="113">
        <f t="shared" si="0"/>
        <v>1.2857324671267101</v>
      </c>
      <c r="G17" s="110">
        <f t="shared" si="1"/>
        <v>6.863957403082277</v>
      </c>
      <c r="H17" s="110">
        <v>1.7450016710551799</v>
      </c>
    </row>
    <row r="18" spans="1:8">
      <c r="A18" s="109">
        <v>2019</v>
      </c>
      <c r="B18" s="109" t="s">
        <v>110</v>
      </c>
      <c r="C18" s="109">
        <v>110.304642</v>
      </c>
      <c r="D18" s="110">
        <v>116.67663022347701</v>
      </c>
      <c r="E18" s="110">
        <v>117.9</v>
      </c>
      <c r="F18" s="113">
        <f t="shared" si="0"/>
        <v>1.0485131205622</v>
      </c>
      <c r="G18" s="110">
        <f t="shared" si="1"/>
        <v>6.8858008713722274</v>
      </c>
      <c r="H18" s="110">
        <v>1.86922850362528</v>
      </c>
    </row>
    <row r="19" spans="1:8">
      <c r="A19" s="109">
        <v>2019</v>
      </c>
      <c r="B19" s="109" t="s">
        <v>86</v>
      </c>
      <c r="C19" s="109">
        <v>111.3457889</v>
      </c>
      <c r="D19" s="110">
        <v>118.060588526926</v>
      </c>
      <c r="E19" s="110">
        <v>119.1</v>
      </c>
      <c r="F19" s="113">
        <f t="shared" si="0"/>
        <v>0.88040512591289755</v>
      </c>
      <c r="G19" s="110">
        <f t="shared" si="1"/>
        <v>6.9640811534992686</v>
      </c>
      <c r="H19" s="110">
        <v>1.88553540694123</v>
      </c>
    </row>
    <row r="20" spans="1:8">
      <c r="A20" s="109">
        <v>2019</v>
      </c>
      <c r="B20" s="109" t="s">
        <v>404</v>
      </c>
      <c r="C20" s="109">
        <v>115.2575154</v>
      </c>
      <c r="D20" s="110">
        <v>123.31814981635399</v>
      </c>
      <c r="E20" s="110">
        <v>123.6</v>
      </c>
      <c r="F20" s="113">
        <f t="shared" si="0"/>
        <v>0.22855531328171974</v>
      </c>
      <c r="G20" s="110">
        <f t="shared" si="1"/>
        <v>7.2381263564874621</v>
      </c>
      <c r="H20" s="110">
        <v>2.3714267947833498</v>
      </c>
    </row>
    <row r="21" spans="1:8">
      <c r="A21" s="109">
        <v>2019</v>
      </c>
      <c r="B21" s="109" t="s">
        <v>119</v>
      </c>
      <c r="C21" s="109">
        <v>110.5095985</v>
      </c>
      <c r="D21" s="110">
        <v>117.249152458263</v>
      </c>
      <c r="E21" s="110">
        <v>118.6</v>
      </c>
      <c r="F21" s="113">
        <f t="shared" si="0"/>
        <v>1.1521171056804391</v>
      </c>
      <c r="G21" s="110">
        <f t="shared" si="1"/>
        <v>7.3209943840308211</v>
      </c>
      <c r="H21" s="110">
        <v>1.9737666835201599</v>
      </c>
    </row>
    <row r="22" spans="1:8">
      <c r="A22" s="109">
        <v>2019</v>
      </c>
      <c r="B22" s="109" t="s">
        <v>118</v>
      </c>
      <c r="C22" s="109">
        <v>111.2231141</v>
      </c>
      <c r="D22" s="110">
        <v>117.577499530683</v>
      </c>
      <c r="E22" s="110">
        <v>119.4</v>
      </c>
      <c r="F22" s="113">
        <f t="shared" si="0"/>
        <v>1.5500418673569438</v>
      </c>
      <c r="G22" s="110">
        <f t="shared" si="1"/>
        <v>7.3517865114334224</v>
      </c>
      <c r="H22" s="110">
        <v>1.74352329322778</v>
      </c>
    </row>
    <row r="23" spans="1:8">
      <c r="A23" s="109">
        <v>2019</v>
      </c>
      <c r="B23" s="109" t="s">
        <v>93</v>
      </c>
      <c r="C23" s="109">
        <v>112.75716559999999</v>
      </c>
      <c r="D23" s="110">
        <v>119.552746268524</v>
      </c>
      <c r="E23" s="110">
        <v>121.1</v>
      </c>
      <c r="F23" s="113">
        <f t="shared" si="0"/>
        <v>1.2942017475706891</v>
      </c>
      <c r="G23" s="110">
        <f t="shared" si="1"/>
        <v>7.3989394426565935</v>
      </c>
      <c r="H23" s="110">
        <v>1.9610101083212601</v>
      </c>
    </row>
    <row r="24" spans="1:8">
      <c r="A24" s="109">
        <v>2019</v>
      </c>
      <c r="B24" s="109" t="s">
        <v>94</v>
      </c>
      <c r="C24" s="109">
        <v>108.98234859999999</v>
      </c>
      <c r="D24" s="110">
        <v>115.67668959981199</v>
      </c>
      <c r="E24" s="110">
        <v>117.3</v>
      </c>
      <c r="F24" s="113">
        <f t="shared" si="0"/>
        <v>1.4033167838774618</v>
      </c>
      <c r="G24" s="110">
        <f t="shared" si="1"/>
        <v>7.6321087835319545</v>
      </c>
      <c r="H24" s="110">
        <v>1.86259061295262</v>
      </c>
    </row>
    <row r="25" spans="1:8">
      <c r="A25" s="109">
        <v>2019</v>
      </c>
      <c r="B25" s="109" t="s">
        <v>88</v>
      </c>
      <c r="C25" s="109">
        <v>112.55175</v>
      </c>
      <c r="D25" s="110">
        <v>119.437715891038</v>
      </c>
      <c r="E25" s="110">
        <v>121.2</v>
      </c>
      <c r="F25" s="113">
        <f t="shared" si="0"/>
        <v>1.475483766425767</v>
      </c>
      <c r="G25" s="110">
        <f t="shared" si="1"/>
        <v>7.6837987858918266</v>
      </c>
      <c r="H25" s="110">
        <v>1.9920845503884199</v>
      </c>
    </row>
    <row r="26" spans="1:8">
      <c r="A26" s="109">
        <v>2019</v>
      </c>
      <c r="B26" s="109" t="s">
        <v>111</v>
      </c>
      <c r="C26" s="109">
        <v>111.9579975</v>
      </c>
      <c r="D26" s="110">
        <v>119.05742178549799</v>
      </c>
      <c r="E26" s="110">
        <v>120.6</v>
      </c>
      <c r="F26" s="113">
        <f t="shared" si="0"/>
        <v>1.2956590117340294</v>
      </c>
      <c r="G26" s="110">
        <f t="shared" si="1"/>
        <v>7.7189684461799857</v>
      </c>
      <c r="H26" s="110">
        <v>1.9762612744916599</v>
      </c>
    </row>
    <row r="27" spans="1:8">
      <c r="A27" s="109">
        <v>2019</v>
      </c>
      <c r="B27" s="109" t="s">
        <v>116</v>
      </c>
      <c r="C27" s="109">
        <v>111.7334268</v>
      </c>
      <c r="D27" s="110">
        <v>118.66458411689401</v>
      </c>
      <c r="E27" s="110">
        <v>120.4</v>
      </c>
      <c r="F27" s="113">
        <f t="shared" si="0"/>
        <v>1.4624547804393595</v>
      </c>
      <c r="G27" s="110">
        <f t="shared" si="1"/>
        <v>7.7564731058620051</v>
      </c>
      <c r="H27" s="110">
        <v>1.9199217901089101</v>
      </c>
    </row>
    <row r="28" spans="1:8">
      <c r="A28" s="109">
        <v>2019</v>
      </c>
      <c r="B28" s="109" t="s">
        <v>101</v>
      </c>
      <c r="C28" s="109">
        <v>112.6377847</v>
      </c>
      <c r="D28" s="110">
        <v>119.71032545939499</v>
      </c>
      <c r="E28" s="110">
        <v>121.5</v>
      </c>
      <c r="F28" s="113">
        <f t="shared" si="0"/>
        <v>1.4950043229245535</v>
      </c>
      <c r="G28" s="110">
        <f t="shared" si="1"/>
        <v>7.8678884919511471</v>
      </c>
      <c r="H28" s="110">
        <v>2.01596991350916</v>
      </c>
    </row>
    <row r="29" spans="1:8">
      <c r="A29" s="109">
        <v>2019</v>
      </c>
      <c r="B29" s="109" t="s">
        <v>113</v>
      </c>
      <c r="C29" s="109">
        <v>113.41949459999999</v>
      </c>
      <c r="D29" s="110">
        <v>120.789015120169</v>
      </c>
      <c r="E29" s="110">
        <v>122.5</v>
      </c>
      <c r="F29" s="113">
        <f t="shared" si="0"/>
        <v>1.4165070210472308</v>
      </c>
      <c r="G29" s="110">
        <f t="shared" si="1"/>
        <v>8.0061240195298922</v>
      </c>
      <c r="H29" s="110">
        <v>2.0897639789374298</v>
      </c>
    </row>
    <row r="30" spans="1:8">
      <c r="A30" s="109">
        <v>2019</v>
      </c>
      <c r="B30" s="109" t="s">
        <v>92</v>
      </c>
      <c r="C30" s="109">
        <v>113.0825644</v>
      </c>
      <c r="D30" s="110">
        <v>120.54136958941901</v>
      </c>
      <c r="E30" s="110">
        <v>122.3</v>
      </c>
      <c r="F30" s="113">
        <f t="shared" si="0"/>
        <v>1.4589434453674555</v>
      </c>
      <c r="G30" s="110">
        <f t="shared" si="1"/>
        <v>8.1510670092302959</v>
      </c>
      <c r="H30" s="110">
        <v>2.0911605228517902</v>
      </c>
    </row>
    <row r="31" spans="1:8">
      <c r="A31" s="109">
        <v>2019</v>
      </c>
      <c r="B31" s="109" t="s">
        <v>112</v>
      </c>
      <c r="C31" s="109">
        <v>111.8227311</v>
      </c>
      <c r="D31" s="110">
        <v>119.41361726271199</v>
      </c>
      <c r="E31" s="110">
        <v>121</v>
      </c>
      <c r="F31" s="113">
        <f t="shared" si="0"/>
        <v>1.3284772487863972</v>
      </c>
      <c r="G31" s="110">
        <f t="shared" si="1"/>
        <v>8.2069797524378263</v>
      </c>
      <c r="H31" s="110">
        <v>2.14593949884636</v>
      </c>
    </row>
    <row r="32" spans="1:8">
      <c r="A32" s="109">
        <v>2019</v>
      </c>
      <c r="B32" s="109" t="s">
        <v>91</v>
      </c>
      <c r="C32" s="109">
        <v>111.1081495</v>
      </c>
      <c r="D32" s="110">
        <v>118.66730547510301</v>
      </c>
      <c r="E32" s="110">
        <v>120.3</v>
      </c>
      <c r="F32" s="113">
        <f t="shared" si="0"/>
        <v>1.3758587661194754</v>
      </c>
      <c r="G32" s="110">
        <f t="shared" si="1"/>
        <v>8.2728859596388205</v>
      </c>
      <c r="H32" s="110">
        <v>2.0217325030372102</v>
      </c>
    </row>
    <row r="33" spans="1:8">
      <c r="A33" s="109">
        <v>2019</v>
      </c>
      <c r="B33" s="109" t="s">
        <v>102</v>
      </c>
      <c r="C33" s="109">
        <v>112.97173789999999</v>
      </c>
      <c r="D33" s="110">
        <v>120.928871842573</v>
      </c>
      <c r="E33" s="110">
        <v>122.5</v>
      </c>
      <c r="F33" s="113">
        <f t="shared" si="0"/>
        <v>1.2992167490591733</v>
      </c>
      <c r="G33" s="110">
        <f t="shared" si="1"/>
        <v>8.4341998070652124</v>
      </c>
      <c r="H33" s="110">
        <v>2.32019721470202</v>
      </c>
    </row>
    <row r="34" spans="1:8">
      <c r="A34" s="109">
        <v>2019</v>
      </c>
      <c r="B34" s="109" t="s">
        <v>107</v>
      </c>
      <c r="C34" s="109">
        <v>112.4822995</v>
      </c>
      <c r="D34" s="110">
        <v>120.228225519449</v>
      </c>
      <c r="E34" s="110">
        <v>122.1</v>
      </c>
      <c r="F34" s="113">
        <f t="shared" si="0"/>
        <v>1.5568511241548677</v>
      </c>
      <c r="G34" s="110">
        <f t="shared" si="1"/>
        <v>8.5504124139994087</v>
      </c>
      <c r="H34" s="110">
        <v>2.2573699305700199</v>
      </c>
    </row>
    <row r="35" spans="1:8">
      <c r="A35" s="109">
        <v>2019</v>
      </c>
      <c r="B35" s="109" t="s">
        <v>109</v>
      </c>
      <c r="C35" s="109">
        <v>112.5694817</v>
      </c>
      <c r="D35" s="110">
        <v>120.45345305668199</v>
      </c>
      <c r="E35" s="110">
        <v>122.4</v>
      </c>
      <c r="F35" s="113">
        <f t="shared" si="0"/>
        <v>1.6160158915510925</v>
      </c>
      <c r="G35" s="110">
        <f t="shared" si="1"/>
        <v>8.7328449518836226</v>
      </c>
      <c r="H35" s="110">
        <v>2.1996992376416702</v>
      </c>
    </row>
    <row r="36" spans="1:8">
      <c r="A36" s="109">
        <v>2019</v>
      </c>
      <c r="B36" s="109" t="s">
        <v>105</v>
      </c>
      <c r="C36" s="109">
        <v>112.5416917</v>
      </c>
      <c r="D36" s="110">
        <v>121.587595672856</v>
      </c>
      <c r="E36" s="110">
        <v>122.9</v>
      </c>
      <c r="F36" s="113">
        <f t="shared" si="0"/>
        <v>1.0793899820793929</v>
      </c>
      <c r="G36" s="110">
        <f t="shared" si="1"/>
        <v>9.2039742281570867</v>
      </c>
      <c r="H36" s="110">
        <v>2.6875299604523599</v>
      </c>
    </row>
    <row r="37" spans="1:8">
      <c r="A37" s="109">
        <v>2019</v>
      </c>
      <c r="B37" s="109" t="s">
        <v>114</v>
      </c>
      <c r="C37" s="109">
        <v>112.2366128</v>
      </c>
      <c r="D37" s="110">
        <v>120.64807752509</v>
      </c>
      <c r="E37" s="110">
        <v>122.6</v>
      </c>
      <c r="F37" s="113">
        <f t="shared" si="0"/>
        <v>1.6178645486531362</v>
      </c>
      <c r="G37" s="110">
        <f t="shared" si="1"/>
        <v>9.2335174248950445</v>
      </c>
      <c r="H37" s="110">
        <v>2.30720983999564</v>
      </c>
    </row>
    <row r="38" spans="1:8">
      <c r="A38" s="109">
        <v>2019</v>
      </c>
      <c r="B38" s="109" t="s">
        <v>95</v>
      </c>
      <c r="C38" s="109">
        <v>115.4552633</v>
      </c>
      <c r="D38" s="110">
        <v>125.05219174939801</v>
      </c>
      <c r="E38" s="110">
        <v>127.2</v>
      </c>
      <c r="F38" s="113">
        <f t="shared" si="0"/>
        <v>1.7175294735386704</v>
      </c>
      <c r="G38" s="110">
        <f t="shared" si="1"/>
        <v>10.172543342162221</v>
      </c>
      <c r="H38" s="110">
        <v>2.6366894779377601</v>
      </c>
    </row>
    <row r="40" spans="1:8">
      <c r="C40" s="110"/>
      <c r="D40" s="110"/>
      <c r="E40" s="110"/>
      <c r="F40" s="110"/>
    </row>
    <row r="41" spans="1:8">
      <c r="C41" s="110"/>
      <c r="D41" s="110"/>
      <c r="E41" s="110"/>
      <c r="F41" s="110"/>
    </row>
    <row r="42" spans="1:8">
      <c r="A42" s="109" t="s">
        <v>98</v>
      </c>
      <c r="C42" s="110">
        <v>0</v>
      </c>
      <c r="D42" s="110"/>
      <c r="E42" s="110">
        <v>7.7</v>
      </c>
      <c r="F42" s="110"/>
    </row>
    <row r="43" spans="1:8">
      <c r="C43" s="110">
        <v>1</v>
      </c>
      <c r="D43" s="110"/>
      <c r="E43" s="110">
        <v>7.7</v>
      </c>
      <c r="F43" s="110"/>
    </row>
    <row r="44" spans="1:8">
      <c r="B44" s="109">
        <v>2018.4</v>
      </c>
      <c r="C44" s="109">
        <v>2019.3</v>
      </c>
      <c r="E44" s="109">
        <v>2019.4</v>
      </c>
    </row>
    <row r="45" spans="1:8">
      <c r="B45" s="109">
        <v>112.3</v>
      </c>
      <c r="C45" s="109">
        <v>119.5</v>
      </c>
      <c r="E45" s="109">
        <v>120.9</v>
      </c>
    </row>
    <row r="46" spans="1:8">
      <c r="E46" s="114">
        <f>E45/C45-1</f>
        <v>1.1715481171548081E-2</v>
      </c>
    </row>
    <row r="47" spans="1:8">
      <c r="E47" s="112">
        <f>E45/B45-1</f>
        <v>7.6580587711487125E-2</v>
      </c>
    </row>
  </sheetData>
  <mergeCells count="1">
    <mergeCell ref="H1:I1"/>
  </mergeCells>
  <hyperlinks>
    <hyperlink ref="H1:I1" location="Index!A1" display="Regresar al Índice" xr:uid="{F7FA807D-61CD-47A9-8A70-121CB3FE5342}"/>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1:I80"/>
  <sheetViews>
    <sheetView workbookViewId="0">
      <selection activeCell="B125" sqref="B125"/>
    </sheetView>
  </sheetViews>
  <sheetFormatPr baseColWidth="10" defaultColWidth="11.44140625" defaultRowHeight="14.4"/>
  <cols>
    <col min="1" max="3" width="11.44140625" style="109"/>
    <col min="4" max="4" width="27" style="109" bestFit="1" customWidth="1"/>
    <col min="5" max="12" width="11.44140625" style="109"/>
    <col min="13" max="13" width="11.88671875" style="109" bestFit="1" customWidth="1"/>
    <col min="14" max="14" width="27" style="109" bestFit="1" customWidth="1"/>
    <col min="15" max="19" width="11.44140625" style="109"/>
    <col min="20" max="20" width="11.88671875" style="109" bestFit="1" customWidth="1"/>
    <col min="21" max="16384" width="11.44140625" style="109"/>
  </cols>
  <sheetData>
    <row r="1" spans="1:9">
      <c r="A1" s="109" t="s">
        <v>983</v>
      </c>
      <c r="H1" s="274" t="s">
        <v>126</v>
      </c>
      <c r="I1" s="274"/>
    </row>
    <row r="2" spans="1:9">
      <c r="A2" s="109" t="s">
        <v>984</v>
      </c>
    </row>
    <row r="6" spans="1:9">
      <c r="A6" s="109" t="s">
        <v>154</v>
      </c>
      <c r="B6" s="109" t="s">
        <v>115</v>
      </c>
      <c r="C6" s="109" t="s">
        <v>239</v>
      </c>
      <c r="D6" s="109" t="s">
        <v>858</v>
      </c>
      <c r="E6" s="109" t="s">
        <v>851</v>
      </c>
      <c r="F6" s="109" t="s">
        <v>852</v>
      </c>
      <c r="G6" s="109" t="s">
        <v>853</v>
      </c>
      <c r="H6" s="109" t="s">
        <v>854</v>
      </c>
    </row>
    <row r="7" spans="1:9">
      <c r="A7" s="109">
        <v>2019</v>
      </c>
      <c r="B7" s="109" t="s">
        <v>108</v>
      </c>
      <c r="C7" s="109" t="s">
        <v>108</v>
      </c>
      <c r="D7" s="109" t="s">
        <v>859</v>
      </c>
      <c r="E7" s="110">
        <v>115.5</v>
      </c>
      <c r="F7" s="110">
        <v>1.22050415426045</v>
      </c>
      <c r="G7" s="110">
        <v>5.0999999999999996</v>
      </c>
      <c r="H7" s="110">
        <v>5.0999999999999996</v>
      </c>
    </row>
    <row r="8" spans="1:9">
      <c r="A8" s="109">
        <v>2019</v>
      </c>
      <c r="B8" s="109" t="s">
        <v>104</v>
      </c>
      <c r="C8" s="109" t="s">
        <v>860</v>
      </c>
      <c r="D8" s="109" t="s">
        <v>861</v>
      </c>
      <c r="E8" s="110">
        <v>117.5</v>
      </c>
      <c r="F8" s="110">
        <v>1.1129360538427699</v>
      </c>
      <c r="G8" s="110">
        <v>5.2</v>
      </c>
      <c r="H8" s="110">
        <v>5.2</v>
      </c>
    </row>
    <row r="9" spans="1:9">
      <c r="A9" s="109">
        <v>2019</v>
      </c>
      <c r="B9" s="109" t="s">
        <v>108</v>
      </c>
      <c r="C9" s="109" t="s">
        <v>862</v>
      </c>
      <c r="D9" s="109" t="s">
        <v>863</v>
      </c>
      <c r="E9" s="110">
        <v>115.3</v>
      </c>
      <c r="F9" s="110">
        <v>1.20661504803887</v>
      </c>
      <c r="G9" s="110">
        <v>5.3</v>
      </c>
      <c r="H9" s="110">
        <v>5.3</v>
      </c>
    </row>
    <row r="10" spans="1:9">
      <c r="A10" s="109">
        <v>2019</v>
      </c>
      <c r="B10" s="109" t="s">
        <v>865</v>
      </c>
      <c r="C10" s="109" t="s">
        <v>866</v>
      </c>
      <c r="D10" s="109" t="s">
        <v>867</v>
      </c>
      <c r="E10" s="110">
        <v>115.5</v>
      </c>
      <c r="F10" s="110">
        <v>1.1755131175560201</v>
      </c>
      <c r="G10" s="110">
        <v>5.7</v>
      </c>
      <c r="H10" s="110">
        <v>5.7</v>
      </c>
    </row>
    <row r="11" spans="1:9">
      <c r="A11" s="109">
        <v>2019</v>
      </c>
      <c r="B11" s="109" t="s">
        <v>163</v>
      </c>
      <c r="C11" s="109" t="s">
        <v>869</v>
      </c>
      <c r="D11" s="109" t="s">
        <v>870</v>
      </c>
      <c r="E11" s="110">
        <v>117.1</v>
      </c>
      <c r="F11" s="110">
        <v>1.36919865669762</v>
      </c>
      <c r="G11" s="110">
        <v>5.9</v>
      </c>
      <c r="H11" s="110">
        <v>5.9</v>
      </c>
    </row>
    <row r="12" spans="1:9">
      <c r="A12" s="109">
        <v>2019</v>
      </c>
      <c r="B12" s="109" t="s">
        <v>163</v>
      </c>
      <c r="C12" s="109" t="s">
        <v>872</v>
      </c>
      <c r="D12" s="109" t="s">
        <v>873</v>
      </c>
      <c r="E12" s="110">
        <v>118.4</v>
      </c>
      <c r="F12" s="110">
        <v>1.2492814774051699</v>
      </c>
      <c r="G12" s="110">
        <v>6</v>
      </c>
      <c r="H12" s="110">
        <v>6</v>
      </c>
    </row>
    <row r="13" spans="1:9">
      <c r="A13" s="109">
        <v>2019</v>
      </c>
      <c r="B13" s="109" t="s">
        <v>875</v>
      </c>
      <c r="C13" s="109" t="s">
        <v>876</v>
      </c>
      <c r="D13" s="109" t="s">
        <v>877</v>
      </c>
      <c r="E13" s="110">
        <v>119.6</v>
      </c>
      <c r="F13" s="110">
        <v>1.7925573498123399</v>
      </c>
      <c r="G13" s="110">
        <v>6.1</v>
      </c>
      <c r="H13" s="110">
        <v>6.1</v>
      </c>
    </row>
    <row r="14" spans="1:9">
      <c r="A14" s="109">
        <v>2019</v>
      </c>
      <c r="B14" s="109" t="s">
        <v>875</v>
      </c>
      <c r="C14" s="109" t="s">
        <v>878</v>
      </c>
      <c r="D14" s="109" t="s">
        <v>879</v>
      </c>
      <c r="E14" s="110">
        <v>120.5</v>
      </c>
      <c r="F14" s="110">
        <v>1.6615194154350399</v>
      </c>
      <c r="G14" s="110">
        <v>6.1</v>
      </c>
      <c r="H14" s="110">
        <v>6.1</v>
      </c>
    </row>
    <row r="15" spans="1:9">
      <c r="A15" s="109">
        <v>2019</v>
      </c>
      <c r="B15" s="109" t="s">
        <v>93</v>
      </c>
      <c r="C15" s="109" t="s">
        <v>881</v>
      </c>
      <c r="D15" s="109" t="s">
        <v>882</v>
      </c>
      <c r="E15" s="110">
        <v>122.4</v>
      </c>
      <c r="F15" s="110">
        <v>1.2729906086607501</v>
      </c>
      <c r="G15" s="110">
        <v>6.2</v>
      </c>
      <c r="H15" s="110">
        <v>6.2</v>
      </c>
    </row>
    <row r="16" spans="1:9">
      <c r="A16" s="109">
        <v>2019</v>
      </c>
      <c r="B16" s="109" t="s">
        <v>99</v>
      </c>
      <c r="C16" s="109" t="s">
        <v>884</v>
      </c>
      <c r="D16" s="109" t="s">
        <v>885</v>
      </c>
      <c r="E16" s="110">
        <v>117.8</v>
      </c>
      <c r="F16" s="110">
        <v>1.32625067882624</v>
      </c>
      <c r="G16" s="110">
        <v>6.3</v>
      </c>
      <c r="H16" s="110">
        <v>6.3</v>
      </c>
    </row>
    <row r="17" spans="1:8">
      <c r="A17" s="109">
        <v>2019</v>
      </c>
      <c r="B17" s="109" t="s">
        <v>865</v>
      </c>
      <c r="C17" s="109" t="s">
        <v>120</v>
      </c>
      <c r="D17" s="109" t="s">
        <v>887</v>
      </c>
      <c r="E17" s="110">
        <v>115.4</v>
      </c>
      <c r="F17" s="110">
        <v>1.5616893880213001</v>
      </c>
      <c r="G17" s="110">
        <v>6.3</v>
      </c>
      <c r="H17" s="110">
        <v>6.3</v>
      </c>
    </row>
    <row r="18" spans="1:8">
      <c r="A18" s="109">
        <v>2019</v>
      </c>
      <c r="B18" s="109" t="s">
        <v>96</v>
      </c>
      <c r="C18" s="109" t="s">
        <v>888</v>
      </c>
      <c r="D18" s="109" t="s">
        <v>889</v>
      </c>
      <c r="E18" s="110">
        <v>115.7</v>
      </c>
      <c r="F18" s="110">
        <v>1.5637123032620699</v>
      </c>
      <c r="G18" s="110">
        <v>6.4</v>
      </c>
      <c r="H18" s="110">
        <v>6.4</v>
      </c>
    </row>
    <row r="19" spans="1:8">
      <c r="A19" s="109">
        <v>2019</v>
      </c>
      <c r="B19" s="109" t="s">
        <v>90</v>
      </c>
      <c r="C19" s="109" t="s">
        <v>890</v>
      </c>
      <c r="D19" s="109" t="s">
        <v>891</v>
      </c>
      <c r="E19" s="110">
        <v>119</v>
      </c>
      <c r="F19" s="110">
        <v>1.36328693403609</v>
      </c>
      <c r="G19" s="110">
        <v>6.4</v>
      </c>
      <c r="H19" s="110">
        <v>6.4</v>
      </c>
    </row>
    <row r="20" spans="1:8">
      <c r="A20" s="109">
        <v>2019</v>
      </c>
      <c r="B20" s="109" t="s">
        <v>85</v>
      </c>
      <c r="C20" s="109" t="s">
        <v>892</v>
      </c>
      <c r="D20" s="109" t="s">
        <v>893</v>
      </c>
      <c r="E20" s="110">
        <v>118.4</v>
      </c>
      <c r="F20" s="110">
        <v>1.52780316718431</v>
      </c>
      <c r="G20" s="110">
        <v>6.4</v>
      </c>
      <c r="H20" s="110">
        <v>6.4</v>
      </c>
    </row>
    <row r="21" spans="1:8">
      <c r="A21" s="109">
        <v>2019</v>
      </c>
      <c r="B21" s="109" t="s">
        <v>85</v>
      </c>
      <c r="C21" s="109" t="s">
        <v>894</v>
      </c>
      <c r="D21" s="109" t="s">
        <v>895</v>
      </c>
      <c r="E21" s="110">
        <v>119.4</v>
      </c>
      <c r="F21" s="110">
        <v>1.4280497972800801</v>
      </c>
      <c r="G21" s="110">
        <v>6.5</v>
      </c>
      <c r="H21" s="110">
        <v>6.5</v>
      </c>
    </row>
    <row r="22" spans="1:8">
      <c r="A22" s="109">
        <v>2019</v>
      </c>
      <c r="B22" s="109" t="s">
        <v>100</v>
      </c>
      <c r="C22" s="109" t="s">
        <v>897</v>
      </c>
      <c r="D22" s="109" t="s">
        <v>898</v>
      </c>
      <c r="E22" s="110">
        <v>118.7</v>
      </c>
      <c r="F22" s="110">
        <v>1.4168703069822499</v>
      </c>
      <c r="G22" s="110">
        <v>6.6</v>
      </c>
      <c r="H22" s="110">
        <v>6.6</v>
      </c>
    </row>
    <row r="23" spans="1:8">
      <c r="A23" s="109">
        <v>2019</v>
      </c>
      <c r="B23" s="109" t="s">
        <v>96</v>
      </c>
      <c r="C23" s="109" t="s">
        <v>900</v>
      </c>
      <c r="D23" s="109" t="s">
        <v>901</v>
      </c>
      <c r="E23" s="110">
        <v>117.6</v>
      </c>
      <c r="F23" s="110">
        <v>1.36844189201177</v>
      </c>
      <c r="G23" s="110">
        <v>6.6</v>
      </c>
      <c r="H23" s="110">
        <v>6.6</v>
      </c>
    </row>
    <row r="24" spans="1:8">
      <c r="A24" s="109">
        <v>2019</v>
      </c>
      <c r="B24" s="109" t="s">
        <v>103</v>
      </c>
      <c r="C24" s="109" t="s">
        <v>903</v>
      </c>
      <c r="D24" s="109" t="s">
        <v>904</v>
      </c>
      <c r="E24" s="110">
        <v>115.9</v>
      </c>
      <c r="F24" s="110">
        <v>1.4539117798980199</v>
      </c>
      <c r="G24" s="110">
        <v>6.6</v>
      </c>
      <c r="H24" s="110">
        <v>6.6</v>
      </c>
    </row>
    <row r="25" spans="1:8">
      <c r="A25" s="109">
        <v>2019</v>
      </c>
      <c r="B25" s="109" t="s">
        <v>87</v>
      </c>
      <c r="C25" s="109" t="s">
        <v>883</v>
      </c>
      <c r="D25" s="109" t="s">
        <v>906</v>
      </c>
      <c r="E25" s="110">
        <v>118.2</v>
      </c>
      <c r="F25" s="110">
        <v>1.44512321237573</v>
      </c>
      <c r="G25" s="110">
        <v>6.7</v>
      </c>
      <c r="H25" s="110">
        <v>6.7</v>
      </c>
    </row>
    <row r="26" spans="1:8">
      <c r="A26" s="109">
        <v>2019</v>
      </c>
      <c r="B26" s="109" t="s">
        <v>163</v>
      </c>
      <c r="C26" s="109" t="s">
        <v>849</v>
      </c>
      <c r="D26" s="109" t="s">
        <v>907</v>
      </c>
      <c r="E26" s="110">
        <v>116.6</v>
      </c>
      <c r="F26" s="110">
        <v>1.52352270119147</v>
      </c>
      <c r="G26" s="110">
        <v>6.7</v>
      </c>
      <c r="H26" s="110">
        <v>6.7</v>
      </c>
    </row>
    <row r="27" spans="1:8">
      <c r="A27" s="109">
        <v>2019</v>
      </c>
      <c r="B27" s="109" t="s">
        <v>118</v>
      </c>
      <c r="C27" s="109" t="s">
        <v>909</v>
      </c>
      <c r="D27" s="109" t="s">
        <v>910</v>
      </c>
      <c r="E27" s="110">
        <v>118.3</v>
      </c>
      <c r="F27" s="110">
        <v>1.49492666839477</v>
      </c>
      <c r="G27" s="110">
        <v>6.7</v>
      </c>
      <c r="H27" s="110">
        <v>6.7</v>
      </c>
    </row>
    <row r="28" spans="1:8">
      <c r="A28" s="109">
        <v>2019</v>
      </c>
      <c r="B28" s="109" t="s">
        <v>104</v>
      </c>
      <c r="C28" s="109" t="s">
        <v>104</v>
      </c>
      <c r="D28" s="109" t="s">
        <v>911</v>
      </c>
      <c r="E28" s="110">
        <v>114.2</v>
      </c>
      <c r="F28" s="110">
        <v>1.5358220574169801</v>
      </c>
      <c r="G28" s="110">
        <v>6.8</v>
      </c>
      <c r="H28" s="110">
        <v>6.8</v>
      </c>
    </row>
    <row r="29" spans="1:8">
      <c r="A29" s="109">
        <v>2019</v>
      </c>
      <c r="B29" s="109" t="s">
        <v>110</v>
      </c>
      <c r="C29" s="109" t="s">
        <v>912</v>
      </c>
      <c r="D29" s="109" t="s">
        <v>913</v>
      </c>
      <c r="E29" s="110">
        <v>119</v>
      </c>
      <c r="F29" s="110">
        <v>1.57503163819337</v>
      </c>
      <c r="G29" s="110">
        <v>7</v>
      </c>
      <c r="H29" s="110">
        <v>7</v>
      </c>
    </row>
    <row r="30" spans="1:8">
      <c r="A30" s="109">
        <v>2019</v>
      </c>
      <c r="B30" s="109" t="s">
        <v>915</v>
      </c>
      <c r="C30" s="109" t="s">
        <v>916</v>
      </c>
      <c r="D30" s="109" t="s">
        <v>376</v>
      </c>
      <c r="E30" s="110">
        <v>121.9</v>
      </c>
      <c r="F30" s="110">
        <v>1.4775183309328599</v>
      </c>
      <c r="G30" s="110">
        <v>7</v>
      </c>
      <c r="H30" s="110">
        <v>7</v>
      </c>
    </row>
    <row r="31" spans="1:8">
      <c r="A31" s="109">
        <v>2019</v>
      </c>
      <c r="B31" s="109" t="s">
        <v>86</v>
      </c>
      <c r="C31" s="109" t="s">
        <v>918</v>
      </c>
      <c r="D31" s="109" t="s">
        <v>919</v>
      </c>
      <c r="E31" s="110">
        <v>119.4</v>
      </c>
      <c r="F31" s="110">
        <v>1.61742832800098</v>
      </c>
      <c r="G31" s="110">
        <v>7</v>
      </c>
      <c r="H31" s="110">
        <v>7</v>
      </c>
    </row>
    <row r="32" spans="1:8">
      <c r="A32" s="109">
        <v>2019</v>
      </c>
      <c r="B32" s="109" t="s">
        <v>100</v>
      </c>
      <c r="C32" s="109" t="s">
        <v>920</v>
      </c>
      <c r="D32" s="109" t="s">
        <v>921</v>
      </c>
      <c r="E32" s="110">
        <v>117.4</v>
      </c>
      <c r="F32" s="110">
        <v>1.60978285894002</v>
      </c>
      <c r="G32" s="110">
        <v>7.1</v>
      </c>
      <c r="H32" s="110">
        <v>7.1</v>
      </c>
    </row>
    <row r="33" spans="1:8">
      <c r="A33" s="109">
        <v>2019</v>
      </c>
      <c r="B33" s="109" t="s">
        <v>99</v>
      </c>
      <c r="C33" s="109" t="s">
        <v>922</v>
      </c>
      <c r="D33" s="109" t="s">
        <v>923</v>
      </c>
      <c r="E33" s="110">
        <v>117</v>
      </c>
      <c r="F33" s="110">
        <v>1.5493051910811599</v>
      </c>
      <c r="G33" s="110">
        <v>7.1</v>
      </c>
      <c r="H33" s="110">
        <v>7.1</v>
      </c>
    </row>
    <row r="34" spans="1:8">
      <c r="A34" s="109">
        <v>2019</v>
      </c>
      <c r="B34" s="109" t="s">
        <v>113</v>
      </c>
      <c r="C34" s="109" t="s">
        <v>924</v>
      </c>
      <c r="D34" s="109" t="s">
        <v>925</v>
      </c>
      <c r="E34" s="110">
        <v>121.1</v>
      </c>
      <c r="F34" s="110">
        <v>1.3775308750198201</v>
      </c>
      <c r="G34" s="110">
        <v>7.1</v>
      </c>
      <c r="H34" s="110">
        <v>7.1</v>
      </c>
    </row>
    <row r="35" spans="1:8">
      <c r="A35" s="109">
        <v>2019</v>
      </c>
      <c r="B35" s="109" t="s">
        <v>94</v>
      </c>
      <c r="C35" s="109" t="s">
        <v>926</v>
      </c>
      <c r="D35" s="109" t="s">
        <v>927</v>
      </c>
      <c r="E35" s="110">
        <v>115.7</v>
      </c>
      <c r="F35" s="110">
        <v>1.6362665707152899</v>
      </c>
      <c r="G35" s="110">
        <v>7.1</v>
      </c>
      <c r="H35" s="110">
        <v>7.1</v>
      </c>
    </row>
    <row r="36" spans="1:8">
      <c r="A36" s="109">
        <v>2019</v>
      </c>
      <c r="B36" s="109" t="s">
        <v>103</v>
      </c>
      <c r="C36" s="109" t="s">
        <v>928</v>
      </c>
      <c r="D36" s="109" t="s">
        <v>929</v>
      </c>
      <c r="E36" s="110">
        <v>116.5</v>
      </c>
      <c r="F36" s="110">
        <v>1.6637582340280199</v>
      </c>
      <c r="G36" s="110">
        <v>7.1</v>
      </c>
      <c r="H36" s="110">
        <v>7.1</v>
      </c>
    </row>
    <row r="37" spans="1:8">
      <c r="A37" s="109">
        <v>2019</v>
      </c>
      <c r="B37" s="109" t="s">
        <v>97</v>
      </c>
      <c r="C37" s="109" t="s">
        <v>908</v>
      </c>
      <c r="D37" s="109" t="s">
        <v>930</v>
      </c>
      <c r="E37" s="110">
        <v>121</v>
      </c>
      <c r="F37" s="110">
        <v>1.05577383306272</v>
      </c>
      <c r="G37" s="110">
        <v>7.2</v>
      </c>
      <c r="H37" s="110">
        <v>7.2</v>
      </c>
    </row>
    <row r="38" spans="1:8">
      <c r="A38" s="109">
        <v>2019</v>
      </c>
      <c r="B38" s="109" t="s">
        <v>113</v>
      </c>
      <c r="C38" s="109" t="s">
        <v>912</v>
      </c>
      <c r="D38" s="109" t="s">
        <v>931</v>
      </c>
      <c r="E38" s="110">
        <v>121.1</v>
      </c>
      <c r="F38" s="110">
        <v>1.5398893037530601</v>
      </c>
      <c r="G38" s="110">
        <v>7.2</v>
      </c>
      <c r="H38" s="110">
        <v>7.2</v>
      </c>
    </row>
    <row r="39" spans="1:8">
      <c r="A39" s="109">
        <v>2019</v>
      </c>
      <c r="B39" s="109" t="s">
        <v>101</v>
      </c>
      <c r="C39" s="109" t="s">
        <v>932</v>
      </c>
      <c r="D39" s="109" t="s">
        <v>933</v>
      </c>
      <c r="E39" s="110">
        <v>119.3</v>
      </c>
      <c r="F39" s="110">
        <v>1.94642037521555</v>
      </c>
      <c r="G39" s="110">
        <v>7.2</v>
      </c>
      <c r="H39" s="110">
        <v>7.2</v>
      </c>
    </row>
    <row r="40" spans="1:8">
      <c r="A40" s="109">
        <v>2019</v>
      </c>
      <c r="B40" s="109" t="s">
        <v>86</v>
      </c>
      <c r="C40" s="109" t="s">
        <v>86</v>
      </c>
      <c r="D40" s="109" t="s">
        <v>934</v>
      </c>
      <c r="E40" s="110">
        <v>120</v>
      </c>
      <c r="F40" s="110">
        <v>1.5661663690777401</v>
      </c>
      <c r="G40" s="110">
        <v>7.2</v>
      </c>
      <c r="H40" s="110">
        <v>7.2</v>
      </c>
    </row>
    <row r="41" spans="1:8">
      <c r="A41" s="109">
        <v>2019</v>
      </c>
      <c r="B41" s="109" t="s">
        <v>110</v>
      </c>
      <c r="C41" s="109" t="s">
        <v>110</v>
      </c>
      <c r="D41" s="109" t="s">
        <v>935</v>
      </c>
      <c r="E41" s="110">
        <v>117.8</v>
      </c>
      <c r="F41" s="110">
        <v>1.6016048102365901</v>
      </c>
      <c r="G41" s="110">
        <v>7.3</v>
      </c>
      <c r="H41" s="110">
        <v>7.3</v>
      </c>
    </row>
    <row r="42" spans="1:8">
      <c r="A42" s="109">
        <v>2019</v>
      </c>
      <c r="B42" s="109" t="s">
        <v>113</v>
      </c>
      <c r="C42" s="109" t="s">
        <v>937</v>
      </c>
      <c r="D42" s="109" t="s">
        <v>938</v>
      </c>
      <c r="E42" s="110">
        <v>119.3</v>
      </c>
      <c r="F42" s="110">
        <v>1.5632340041017401</v>
      </c>
      <c r="G42" s="110">
        <v>7.4</v>
      </c>
      <c r="H42" s="110">
        <v>7.4</v>
      </c>
    </row>
    <row r="43" spans="1:8">
      <c r="A43" s="109">
        <v>2019</v>
      </c>
      <c r="B43" s="109" t="s">
        <v>88</v>
      </c>
      <c r="C43" s="109" t="s">
        <v>88</v>
      </c>
      <c r="D43" s="109" t="s">
        <v>939</v>
      </c>
      <c r="E43" s="110">
        <v>120</v>
      </c>
      <c r="F43" s="110">
        <v>1.7052884330968701</v>
      </c>
      <c r="G43" s="110">
        <v>7.5</v>
      </c>
      <c r="H43" s="110">
        <v>7.5</v>
      </c>
    </row>
    <row r="44" spans="1:8">
      <c r="A44" s="109">
        <v>2019</v>
      </c>
      <c r="B44" s="109" t="s">
        <v>87</v>
      </c>
      <c r="C44" s="109" t="s">
        <v>886</v>
      </c>
      <c r="D44" s="109" t="s">
        <v>940</v>
      </c>
      <c r="E44" s="110">
        <v>120</v>
      </c>
      <c r="F44" s="110">
        <v>1.7404888393758799</v>
      </c>
      <c r="G44" s="110">
        <v>7.5</v>
      </c>
      <c r="H44" s="110">
        <v>7.5</v>
      </c>
    </row>
    <row r="45" spans="1:8">
      <c r="A45" s="109">
        <v>2019</v>
      </c>
      <c r="B45" s="109" t="s">
        <v>97</v>
      </c>
      <c r="C45" s="109" t="s">
        <v>902</v>
      </c>
      <c r="D45" s="109" t="s">
        <v>941</v>
      </c>
      <c r="E45" s="110">
        <v>119.1</v>
      </c>
      <c r="F45" s="110">
        <v>0.54524291983846196</v>
      </c>
      <c r="G45" s="110">
        <v>7.5</v>
      </c>
      <c r="H45" s="110">
        <v>7.5</v>
      </c>
    </row>
    <row r="46" spans="1:8">
      <c r="A46" s="109">
        <v>2019</v>
      </c>
      <c r="B46" s="109" t="s">
        <v>112</v>
      </c>
      <c r="C46" s="109" t="s">
        <v>943</v>
      </c>
      <c r="D46" s="109" t="s">
        <v>944</v>
      </c>
      <c r="E46" s="110">
        <v>118</v>
      </c>
      <c r="F46" s="110">
        <v>1.8560802120770401</v>
      </c>
      <c r="G46" s="110">
        <v>7.6</v>
      </c>
      <c r="H46" s="110">
        <v>7.6</v>
      </c>
    </row>
    <row r="47" spans="1:8">
      <c r="A47" s="109">
        <v>2019</v>
      </c>
      <c r="B47" s="109" t="s">
        <v>91</v>
      </c>
      <c r="C47" s="109" t="s">
        <v>424</v>
      </c>
      <c r="D47" s="109" t="s">
        <v>946</v>
      </c>
      <c r="E47" s="110">
        <v>120.5</v>
      </c>
      <c r="F47" s="110">
        <v>1.8017741700238501</v>
      </c>
      <c r="G47" s="110">
        <v>7.7</v>
      </c>
      <c r="H47" s="110">
        <v>7.7</v>
      </c>
    </row>
    <row r="48" spans="1:8">
      <c r="A48" s="109">
        <v>2019</v>
      </c>
      <c r="B48" s="109" t="s">
        <v>92</v>
      </c>
      <c r="C48" s="109" t="s">
        <v>914</v>
      </c>
      <c r="D48" s="109" t="s">
        <v>947</v>
      </c>
      <c r="E48" s="110">
        <v>121.4</v>
      </c>
      <c r="F48" s="110">
        <v>1.59459439428984</v>
      </c>
      <c r="G48" s="110">
        <v>7.7</v>
      </c>
      <c r="H48" s="110">
        <v>7.7</v>
      </c>
    </row>
    <row r="49" spans="1:8">
      <c r="A49" s="109">
        <v>2019</v>
      </c>
      <c r="B49" s="109" t="s">
        <v>109</v>
      </c>
      <c r="C49" s="109" t="s">
        <v>864</v>
      </c>
      <c r="D49" s="109" t="s">
        <v>948</v>
      </c>
      <c r="E49" s="110">
        <v>120.5</v>
      </c>
      <c r="F49" s="110">
        <v>1.7801805994006601</v>
      </c>
      <c r="G49" s="110">
        <v>7.8</v>
      </c>
      <c r="H49" s="110">
        <v>7.8</v>
      </c>
    </row>
    <row r="50" spans="1:8">
      <c r="A50" s="109">
        <v>2019</v>
      </c>
      <c r="B50" s="109" t="s">
        <v>118</v>
      </c>
      <c r="C50" s="109" t="s">
        <v>118</v>
      </c>
      <c r="D50" s="109" t="s">
        <v>949</v>
      </c>
      <c r="E50" s="110">
        <v>120.5</v>
      </c>
      <c r="F50" s="110">
        <v>1.7570340781525999</v>
      </c>
      <c r="G50" s="110">
        <v>7.9</v>
      </c>
      <c r="H50" s="110">
        <v>7.9</v>
      </c>
    </row>
    <row r="51" spans="1:8">
      <c r="A51" s="109">
        <v>2019</v>
      </c>
      <c r="B51" s="109" t="s">
        <v>111</v>
      </c>
      <c r="C51" s="109" t="s">
        <v>899</v>
      </c>
      <c r="D51" s="109" t="s">
        <v>950</v>
      </c>
      <c r="E51" s="110">
        <v>125.8</v>
      </c>
      <c r="F51" s="110">
        <v>1.5180720203962701</v>
      </c>
      <c r="G51" s="110">
        <v>8</v>
      </c>
      <c r="H51" s="110">
        <v>8</v>
      </c>
    </row>
    <row r="52" spans="1:8">
      <c r="A52" s="109">
        <v>2019</v>
      </c>
      <c r="B52" s="109" t="s">
        <v>111</v>
      </c>
      <c r="C52" s="109" t="s">
        <v>896</v>
      </c>
      <c r="D52" s="109" t="s">
        <v>952</v>
      </c>
      <c r="E52" s="110">
        <v>125.1</v>
      </c>
      <c r="F52" s="110">
        <v>1.7530252121324501</v>
      </c>
      <c r="G52" s="110">
        <v>8</v>
      </c>
      <c r="H52" s="110">
        <v>8</v>
      </c>
    </row>
    <row r="53" spans="1:8">
      <c r="A53" s="109">
        <v>2019</v>
      </c>
      <c r="B53" s="109" t="s">
        <v>90</v>
      </c>
      <c r="C53" s="109" t="s">
        <v>951</v>
      </c>
      <c r="D53" s="109" t="s">
        <v>953</v>
      </c>
      <c r="E53" s="110">
        <v>122</v>
      </c>
      <c r="F53" s="110">
        <v>1.7726581552893299</v>
      </c>
      <c r="G53" s="110">
        <v>8</v>
      </c>
      <c r="H53" s="110">
        <v>8</v>
      </c>
    </row>
    <row r="54" spans="1:8">
      <c r="A54" s="109">
        <v>2019</v>
      </c>
      <c r="B54" s="109" t="s">
        <v>93</v>
      </c>
      <c r="C54" s="109" t="s">
        <v>93</v>
      </c>
      <c r="D54" s="109" t="s">
        <v>954</v>
      </c>
      <c r="E54" s="110">
        <v>118.1</v>
      </c>
      <c r="F54" s="110">
        <v>1.6583380832700101</v>
      </c>
      <c r="G54" s="110">
        <v>8</v>
      </c>
      <c r="H54" s="110">
        <v>8</v>
      </c>
    </row>
    <row r="55" spans="1:8">
      <c r="A55" s="109">
        <v>2019</v>
      </c>
      <c r="B55" s="109" t="s">
        <v>97</v>
      </c>
      <c r="C55" s="109" t="s">
        <v>955</v>
      </c>
      <c r="D55" s="109" t="s">
        <v>956</v>
      </c>
      <c r="E55" s="110">
        <v>119.4</v>
      </c>
      <c r="F55" s="110">
        <v>2.2251629331957199</v>
      </c>
      <c r="G55" s="110">
        <v>8.1</v>
      </c>
      <c r="H55" s="110">
        <v>8.1</v>
      </c>
    </row>
    <row r="56" spans="1:8">
      <c r="A56" s="109">
        <v>2019</v>
      </c>
      <c r="B56" s="109" t="s">
        <v>94</v>
      </c>
      <c r="C56" s="109" t="s">
        <v>957</v>
      </c>
      <c r="D56" s="109" t="s">
        <v>958</v>
      </c>
      <c r="E56" s="110">
        <v>118.5</v>
      </c>
      <c r="F56" s="110">
        <v>1.8706862129394899</v>
      </c>
      <c r="G56" s="110">
        <v>8.1</v>
      </c>
      <c r="H56" s="110">
        <v>8.1</v>
      </c>
    </row>
    <row r="57" spans="1:8">
      <c r="A57" s="109">
        <v>2019</v>
      </c>
      <c r="B57" s="109" t="s">
        <v>88</v>
      </c>
      <c r="C57" s="109" t="s">
        <v>880</v>
      </c>
      <c r="D57" s="109" t="s">
        <v>959</v>
      </c>
      <c r="E57" s="110">
        <v>123.7</v>
      </c>
      <c r="F57" s="110">
        <v>1.8078391272204499</v>
      </c>
      <c r="G57" s="110">
        <v>8.1999999999999993</v>
      </c>
      <c r="H57" s="110">
        <v>8.1999999999999993</v>
      </c>
    </row>
    <row r="58" spans="1:8">
      <c r="A58" s="109">
        <v>2019</v>
      </c>
      <c r="B58" s="109" t="s">
        <v>97</v>
      </c>
      <c r="C58" s="109" t="s">
        <v>905</v>
      </c>
      <c r="D58" s="109" t="s">
        <v>961</v>
      </c>
      <c r="E58" s="110">
        <v>120.2</v>
      </c>
      <c r="F58" s="110">
        <v>0.647877063667335</v>
      </c>
      <c r="G58" s="110">
        <v>8.1999999999999993</v>
      </c>
      <c r="H58" s="110">
        <v>8.1999999999999993</v>
      </c>
    </row>
    <row r="59" spans="1:8">
      <c r="A59" s="109">
        <v>2019</v>
      </c>
      <c r="B59" s="109" t="s">
        <v>101</v>
      </c>
      <c r="C59" s="109" t="s">
        <v>101</v>
      </c>
      <c r="D59" s="109" t="s">
        <v>962</v>
      </c>
      <c r="E59" s="110">
        <v>121.5</v>
      </c>
      <c r="F59" s="110">
        <v>2.0653510913389801</v>
      </c>
      <c r="G59" s="110">
        <v>8.1999999999999993</v>
      </c>
      <c r="H59" s="110">
        <v>8.1999999999999993</v>
      </c>
    </row>
    <row r="60" spans="1:8">
      <c r="A60" s="109">
        <v>2019</v>
      </c>
      <c r="B60" s="109" t="s">
        <v>112</v>
      </c>
      <c r="C60" s="109" t="s">
        <v>963</v>
      </c>
      <c r="D60" s="109" t="s">
        <v>964</v>
      </c>
      <c r="E60" s="110">
        <v>121.6</v>
      </c>
      <c r="F60" s="110">
        <v>1.92440313407147</v>
      </c>
      <c r="G60" s="110">
        <v>8.4</v>
      </c>
      <c r="H60" s="110">
        <v>8.4</v>
      </c>
    </row>
    <row r="61" spans="1:8">
      <c r="A61" s="109">
        <v>2019</v>
      </c>
      <c r="B61" s="109" t="s">
        <v>91</v>
      </c>
      <c r="C61" s="109" t="s">
        <v>91</v>
      </c>
      <c r="D61" s="109" t="s">
        <v>966</v>
      </c>
      <c r="E61" s="110">
        <v>120.7</v>
      </c>
      <c r="F61" s="110">
        <v>2.0913310086814398</v>
      </c>
      <c r="G61" s="110">
        <v>8.5</v>
      </c>
      <c r="H61" s="110">
        <v>8.5</v>
      </c>
    </row>
    <row r="62" spans="1:8">
      <c r="A62" s="109">
        <v>2019</v>
      </c>
      <c r="B62" s="109" t="s">
        <v>915</v>
      </c>
      <c r="C62" s="109" t="s">
        <v>936</v>
      </c>
      <c r="D62" s="109" t="s">
        <v>968</v>
      </c>
      <c r="E62" s="110">
        <v>119.3</v>
      </c>
      <c r="F62" s="110">
        <v>1.93261860567766</v>
      </c>
      <c r="G62" s="110">
        <v>8.5</v>
      </c>
      <c r="H62" s="110">
        <v>8.5</v>
      </c>
    </row>
    <row r="63" spans="1:8">
      <c r="A63" s="109">
        <v>2019</v>
      </c>
      <c r="B63" s="109" t="s">
        <v>102</v>
      </c>
      <c r="C63" s="109" t="s">
        <v>942</v>
      </c>
      <c r="D63" s="109" t="s">
        <v>969</v>
      </c>
      <c r="E63" s="110">
        <v>122.5</v>
      </c>
      <c r="F63" s="110">
        <v>1.90014540912484</v>
      </c>
      <c r="G63" s="110">
        <v>8.6</v>
      </c>
      <c r="H63" s="110">
        <v>8.6</v>
      </c>
    </row>
    <row r="64" spans="1:8">
      <c r="A64" s="109">
        <v>2019</v>
      </c>
      <c r="B64" s="109" t="s">
        <v>107</v>
      </c>
      <c r="C64" s="109" t="s">
        <v>874</v>
      </c>
      <c r="D64" s="109" t="s">
        <v>970</v>
      </c>
      <c r="E64" s="110">
        <v>122.5</v>
      </c>
      <c r="F64" s="110">
        <v>2.08002534757266</v>
      </c>
      <c r="G64" s="110">
        <v>8.6999999999999993</v>
      </c>
      <c r="H64" s="110">
        <v>8.6999999999999993</v>
      </c>
    </row>
    <row r="65" spans="1:8">
      <c r="A65" s="109">
        <v>2019</v>
      </c>
      <c r="B65" s="109" t="s">
        <v>107</v>
      </c>
      <c r="C65" s="109" t="s">
        <v>871</v>
      </c>
      <c r="D65" s="109" t="s">
        <v>971</v>
      </c>
      <c r="E65" s="110">
        <v>122.3</v>
      </c>
      <c r="F65" s="110">
        <v>2.0842905456485399</v>
      </c>
      <c r="G65" s="110">
        <v>8.6999999999999993</v>
      </c>
      <c r="H65" s="110">
        <v>8.6999999999999993</v>
      </c>
    </row>
    <row r="66" spans="1:8">
      <c r="A66" s="109">
        <v>2019</v>
      </c>
      <c r="B66" s="109" t="s">
        <v>92</v>
      </c>
      <c r="C66" s="109" t="s">
        <v>917</v>
      </c>
      <c r="D66" s="109" t="s">
        <v>972</v>
      </c>
      <c r="E66" s="110">
        <v>123.7</v>
      </c>
      <c r="F66" s="110">
        <v>1.94805777852634</v>
      </c>
      <c r="G66" s="110">
        <v>8.8000000000000007</v>
      </c>
      <c r="H66" s="110">
        <v>8.8000000000000007</v>
      </c>
    </row>
    <row r="67" spans="1:8">
      <c r="A67" s="109">
        <v>2019</v>
      </c>
      <c r="B67" s="109" t="s">
        <v>102</v>
      </c>
      <c r="C67" s="109" t="s">
        <v>945</v>
      </c>
      <c r="D67" s="109" t="s">
        <v>973</v>
      </c>
      <c r="E67" s="110">
        <v>123.4</v>
      </c>
      <c r="F67" s="110">
        <v>1.89471327072426</v>
      </c>
      <c r="G67" s="110">
        <v>8.8000000000000007</v>
      </c>
      <c r="H67" s="110">
        <v>8.8000000000000007</v>
      </c>
    </row>
    <row r="68" spans="1:8">
      <c r="A68" s="109">
        <v>2019</v>
      </c>
      <c r="B68" s="109" t="s">
        <v>105</v>
      </c>
      <c r="C68" s="109" t="s">
        <v>955</v>
      </c>
      <c r="D68" s="109" t="s">
        <v>974</v>
      </c>
      <c r="E68" s="110">
        <v>123.3</v>
      </c>
      <c r="F68" s="110">
        <v>1.0067360852024301</v>
      </c>
      <c r="G68" s="110">
        <v>8.9</v>
      </c>
      <c r="H68" s="110">
        <v>8.9</v>
      </c>
    </row>
    <row r="69" spans="1:8">
      <c r="A69" s="109">
        <v>2019</v>
      </c>
      <c r="B69" s="109" t="s">
        <v>105</v>
      </c>
      <c r="C69" s="109" t="s">
        <v>960</v>
      </c>
      <c r="D69" s="109" t="s">
        <v>975</v>
      </c>
      <c r="E69" s="110">
        <v>122.7</v>
      </c>
      <c r="F69" s="110">
        <v>2.036200088113</v>
      </c>
      <c r="G69" s="110">
        <v>9.5</v>
      </c>
      <c r="H69" s="110">
        <v>9.5</v>
      </c>
    </row>
    <row r="70" spans="1:8">
      <c r="A70" s="109">
        <v>2019</v>
      </c>
      <c r="B70" s="109" t="s">
        <v>114</v>
      </c>
      <c r="C70" s="109" t="s">
        <v>965</v>
      </c>
      <c r="D70" s="109" t="s">
        <v>976</v>
      </c>
      <c r="E70" s="110">
        <v>123.4</v>
      </c>
      <c r="F70" s="110">
        <v>2.0480462244860198</v>
      </c>
      <c r="G70" s="110">
        <v>9.5</v>
      </c>
      <c r="H70" s="110">
        <v>9.5</v>
      </c>
    </row>
    <row r="71" spans="1:8">
      <c r="A71" s="109">
        <v>2019</v>
      </c>
      <c r="B71" s="109" t="s">
        <v>109</v>
      </c>
      <c r="C71" s="109" t="s">
        <v>868</v>
      </c>
      <c r="D71" s="109" t="s">
        <v>977</v>
      </c>
      <c r="E71" s="110">
        <v>124</v>
      </c>
      <c r="F71" s="110">
        <v>2.42966570465097</v>
      </c>
      <c r="G71" s="110">
        <v>9.6</v>
      </c>
      <c r="H71" s="110">
        <v>9.6</v>
      </c>
    </row>
    <row r="72" spans="1:8">
      <c r="A72" s="109">
        <v>2019</v>
      </c>
      <c r="B72" s="109" t="s">
        <v>95</v>
      </c>
      <c r="C72" s="109" t="s">
        <v>630</v>
      </c>
      <c r="D72" s="109" t="s">
        <v>978</v>
      </c>
      <c r="E72" s="110">
        <v>126.6</v>
      </c>
      <c r="F72" s="110">
        <v>2.1146162068712999</v>
      </c>
      <c r="G72" s="110">
        <v>9.6</v>
      </c>
      <c r="H72" s="110">
        <v>9.6</v>
      </c>
    </row>
    <row r="73" spans="1:8">
      <c r="A73" s="109">
        <v>2019</v>
      </c>
      <c r="B73" s="109" t="s">
        <v>114</v>
      </c>
      <c r="C73" s="109" t="s">
        <v>967</v>
      </c>
      <c r="D73" s="109" t="s">
        <v>979</v>
      </c>
      <c r="E73" s="110">
        <v>123.7</v>
      </c>
      <c r="F73" s="110">
        <v>2.1069248359818502</v>
      </c>
      <c r="G73" s="110">
        <v>9.6999999999999993</v>
      </c>
      <c r="H73" s="110">
        <v>9.6999999999999993</v>
      </c>
    </row>
    <row r="74" spans="1:8">
      <c r="A74" s="109">
        <v>2019</v>
      </c>
      <c r="B74" s="109" t="s">
        <v>95</v>
      </c>
      <c r="C74" s="109" t="s">
        <v>544</v>
      </c>
      <c r="D74" s="109" t="s">
        <v>980</v>
      </c>
      <c r="E74" s="110">
        <v>126.6</v>
      </c>
      <c r="F74" s="110">
        <v>2.19911173561069</v>
      </c>
      <c r="G74" s="110">
        <v>9.9</v>
      </c>
      <c r="H74" s="110">
        <v>9.9</v>
      </c>
    </row>
    <row r="75" spans="1:8">
      <c r="A75" s="109">
        <v>2019</v>
      </c>
      <c r="B75" s="109" t="s">
        <v>95</v>
      </c>
      <c r="C75" s="109" t="s">
        <v>547</v>
      </c>
      <c r="D75" s="109" t="s">
        <v>981</v>
      </c>
      <c r="E75" s="110">
        <v>129.30000000000001</v>
      </c>
      <c r="F75" s="110">
        <v>2.3531138458600598</v>
      </c>
      <c r="G75" s="110">
        <v>10.8</v>
      </c>
      <c r="H75" s="110">
        <v>10.8</v>
      </c>
    </row>
    <row r="77" spans="1:8">
      <c r="E77" s="109" t="s">
        <v>982</v>
      </c>
      <c r="G77" s="110">
        <v>0</v>
      </c>
      <c r="H77" s="110">
        <f>AVERAGE(G46:G75)</f>
        <v>8.6</v>
      </c>
    </row>
    <row r="78" spans="1:8">
      <c r="G78" s="110">
        <v>1</v>
      </c>
      <c r="H78" s="110">
        <f>AVERAGE(G46:G75)</f>
        <v>8.6</v>
      </c>
    </row>
    <row r="79" spans="1:8">
      <c r="E79" s="109" t="s">
        <v>117</v>
      </c>
      <c r="G79" s="110">
        <v>0</v>
      </c>
      <c r="H79" s="110">
        <v>7.7</v>
      </c>
    </row>
    <row r="80" spans="1:8">
      <c r="G80" s="110">
        <v>1</v>
      </c>
      <c r="H80" s="110">
        <v>7.7</v>
      </c>
    </row>
  </sheetData>
  <autoFilter ref="A6:I75" xr:uid="{00000000-0009-0000-0000-000020000000}">
    <sortState xmlns:xlrd2="http://schemas.microsoft.com/office/spreadsheetml/2017/richdata2" ref="A7:I75">
      <sortCondition ref="H6:H75"/>
    </sortState>
  </autoFilter>
  <mergeCells count="1">
    <mergeCell ref="H1:I1"/>
  </mergeCells>
  <hyperlinks>
    <hyperlink ref="H1:I1" location="Index!A1" display="Regresar al Índice" xr:uid="{ED78B3F5-7AF7-4B41-A0F3-2FB8AA063201}"/>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8"/>
  <sheetViews>
    <sheetView workbookViewId="0">
      <selection activeCell="B125" sqref="B125"/>
    </sheetView>
  </sheetViews>
  <sheetFormatPr baseColWidth="10" defaultRowHeight="13.2"/>
  <sheetData>
    <row r="1" spans="1:9" ht="14.4">
      <c r="A1" t="s">
        <v>1163</v>
      </c>
      <c r="H1" s="274" t="s">
        <v>126</v>
      </c>
      <c r="I1" s="274"/>
    </row>
    <row r="2" spans="1:9">
      <c r="A2" s="74" t="s">
        <v>1164</v>
      </c>
    </row>
    <row r="6" spans="1:9">
      <c r="A6" s="125">
        <v>2017</v>
      </c>
      <c r="B6" s="128">
        <v>2018</v>
      </c>
      <c r="C6" s="8">
        <v>2019</v>
      </c>
      <c r="D6" s="125" t="s">
        <v>1132</v>
      </c>
      <c r="E6" s="125" t="s">
        <v>1133</v>
      </c>
    </row>
    <row r="7" spans="1:9">
      <c r="A7" s="125" t="s">
        <v>193</v>
      </c>
      <c r="B7" s="128" t="s">
        <v>193</v>
      </c>
      <c r="C7" s="128" t="s">
        <v>193</v>
      </c>
      <c r="D7" s="125"/>
      <c r="E7" s="125"/>
    </row>
    <row r="8" spans="1:9">
      <c r="A8" s="129">
        <v>1302.8905063799998</v>
      </c>
      <c r="B8" s="129">
        <v>842.6272486600003</v>
      </c>
      <c r="C8" s="129">
        <v>1554.8525435804863</v>
      </c>
      <c r="D8" s="126">
        <f>C8/B8-1</f>
        <v>0.84524360688918176</v>
      </c>
      <c r="E8" s="127">
        <f>C8-(B8)</f>
        <v>712.22529492048602</v>
      </c>
    </row>
  </sheetData>
  <mergeCells count="1">
    <mergeCell ref="H1:I1"/>
  </mergeCells>
  <hyperlinks>
    <hyperlink ref="H1:I1" location="Index!A1" display="Regresar al Índice" xr:uid="{F83933C1-1A80-49C0-8892-257DFE407283}"/>
  </hyperlinks>
  <pageMargins left="0.7" right="0.7" top="0.75" bottom="0.75" header="0.3" footer="0.3"/>
  <pageSetup orientation="portrait" horizontalDpi="4294967295" verticalDpi="4294967295"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I11"/>
  <sheetViews>
    <sheetView workbookViewId="0">
      <selection activeCell="B125" sqref="B125"/>
    </sheetView>
  </sheetViews>
  <sheetFormatPr baseColWidth="10" defaultRowHeight="13.2"/>
  <sheetData>
    <row r="1" spans="1:9" ht="14.4">
      <c r="A1" t="s">
        <v>1165</v>
      </c>
      <c r="H1" s="274" t="s">
        <v>126</v>
      </c>
      <c r="I1" s="274"/>
    </row>
    <row r="2" spans="1:9">
      <c r="A2" s="130" t="s">
        <v>1164</v>
      </c>
    </row>
    <row r="6" spans="1:9">
      <c r="A6" s="125"/>
      <c r="B6" s="125"/>
      <c r="C6" s="131" t="s">
        <v>1134</v>
      </c>
      <c r="D6" s="131" t="s">
        <v>1135</v>
      </c>
      <c r="E6" s="131" t="s">
        <v>1136</v>
      </c>
      <c r="F6" s="125"/>
    </row>
    <row r="7" spans="1:9">
      <c r="A7" s="125"/>
      <c r="B7" s="132"/>
      <c r="C7" s="133"/>
      <c r="D7" s="133"/>
      <c r="E7" s="133"/>
      <c r="F7" s="125"/>
    </row>
    <row r="8" spans="1:9">
      <c r="A8" s="125">
        <v>2017</v>
      </c>
      <c r="B8" s="132" t="s">
        <v>193</v>
      </c>
      <c r="C8" s="133">
        <v>424.92039027999994</v>
      </c>
      <c r="D8" s="133">
        <v>602.54523397999992</v>
      </c>
      <c r="E8" s="133">
        <v>275.42488212000001</v>
      </c>
      <c r="F8" s="134">
        <v>1302.8905063799998</v>
      </c>
    </row>
    <row r="9" spans="1:9">
      <c r="A9" s="125">
        <v>2018</v>
      </c>
      <c r="B9" s="132" t="s">
        <v>193</v>
      </c>
      <c r="C9" s="132">
        <v>184.60247283999999</v>
      </c>
      <c r="D9" s="132">
        <v>601.53053647000002</v>
      </c>
      <c r="E9" s="132">
        <v>56.4942393500002</v>
      </c>
      <c r="F9" s="132">
        <f>SUM(C9:E9)</f>
        <v>842.62724866000019</v>
      </c>
    </row>
    <row r="10" spans="1:9">
      <c r="A10" s="125">
        <v>2019</v>
      </c>
      <c r="B10" s="132" t="s">
        <v>193</v>
      </c>
      <c r="C10" s="133">
        <v>462.23653562048679</v>
      </c>
      <c r="D10" s="133">
        <v>1097.2031288199994</v>
      </c>
      <c r="E10" s="133">
        <v>-4.58712085999991</v>
      </c>
      <c r="F10" s="132">
        <f>SUM(C10:E10)</f>
        <v>1554.8525435804863</v>
      </c>
    </row>
    <row r="11" spans="1:9">
      <c r="A11" s="125"/>
      <c r="B11" s="132" t="s">
        <v>1137</v>
      </c>
      <c r="C11" s="132">
        <f>C10/C9-1</f>
        <v>1.5039563582721875</v>
      </c>
      <c r="D11" s="132">
        <f>D10/D9-1</f>
        <v>0.8240190020257101</v>
      </c>
      <c r="E11" s="132">
        <f>E10/E9-1</f>
        <v>-1.0811962584641808</v>
      </c>
      <c r="F11" s="132"/>
    </row>
  </sheetData>
  <mergeCells count="1">
    <mergeCell ref="H1:I1"/>
  </mergeCells>
  <hyperlinks>
    <hyperlink ref="H1:I1" location="Index!A1" display="Regresar al Índice" xr:uid="{274CBE4A-FC9C-4254-9F51-A65E17DCFA08}"/>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I9"/>
  <sheetViews>
    <sheetView workbookViewId="0">
      <selection activeCell="B125" sqref="B125"/>
    </sheetView>
  </sheetViews>
  <sheetFormatPr baseColWidth="10" defaultRowHeight="13.2"/>
  <sheetData>
    <row r="1" spans="1:9" ht="14.4">
      <c r="A1" t="s">
        <v>1166</v>
      </c>
      <c r="H1" s="274" t="s">
        <v>126</v>
      </c>
      <c r="I1" s="274"/>
    </row>
    <row r="2" spans="1:9">
      <c r="A2" t="s">
        <v>1164</v>
      </c>
    </row>
    <row r="6" spans="1:9">
      <c r="B6">
        <v>1</v>
      </c>
      <c r="C6">
        <v>2</v>
      </c>
      <c r="D6">
        <v>3</v>
      </c>
      <c r="E6">
        <v>4</v>
      </c>
    </row>
    <row r="7" spans="1:9">
      <c r="A7">
        <v>2017</v>
      </c>
      <c r="B7" s="135">
        <v>530.05805755999995</v>
      </c>
      <c r="C7" s="135">
        <v>145.46567081999996</v>
      </c>
      <c r="D7" s="135">
        <v>253.22960257999995</v>
      </c>
      <c r="E7" s="135">
        <v>374.13717541999989</v>
      </c>
    </row>
    <row r="8" spans="1:9">
      <c r="A8">
        <v>2018</v>
      </c>
      <c r="B8" s="135">
        <v>585.20366548000015</v>
      </c>
      <c r="C8" s="135">
        <v>-31.496373309999939</v>
      </c>
      <c r="D8" s="135">
        <v>245.59067185000012</v>
      </c>
      <c r="E8" s="135">
        <v>43.329284640000026</v>
      </c>
    </row>
    <row r="9" spans="1:9">
      <c r="A9">
        <v>2019</v>
      </c>
      <c r="B9" s="135">
        <v>981.24700419000021</v>
      </c>
      <c r="C9" s="135">
        <v>416.09903858999985</v>
      </c>
      <c r="D9" s="135">
        <v>233.60390220048697</v>
      </c>
      <c r="E9" s="135">
        <v>-76.097401399999924</v>
      </c>
    </row>
  </sheetData>
  <mergeCells count="1">
    <mergeCell ref="H1:I1"/>
  </mergeCells>
  <hyperlinks>
    <hyperlink ref="H1:I1" location="Index!A1" display="Regresar al Índice" xr:uid="{D365C4D1-C98C-4E55-AA0C-FF13D6BC1CB7}"/>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1:I38"/>
  <sheetViews>
    <sheetView topLeftCell="A5" workbookViewId="0">
      <selection activeCell="B125" sqref="B125"/>
    </sheetView>
  </sheetViews>
  <sheetFormatPr baseColWidth="10" defaultRowHeight="13.2"/>
  <sheetData>
    <row r="1" spans="1:9" ht="14.4">
      <c r="A1" t="s">
        <v>1167</v>
      </c>
      <c r="H1" s="274" t="s">
        <v>126</v>
      </c>
      <c r="I1" s="274"/>
    </row>
    <row r="2" spans="1:9">
      <c r="A2" t="s">
        <v>1164</v>
      </c>
    </row>
    <row r="6" spans="1:9">
      <c r="A6" t="s">
        <v>115</v>
      </c>
      <c r="B6" t="s">
        <v>1138</v>
      </c>
      <c r="C6" t="s">
        <v>1139</v>
      </c>
      <c r="D6" t="s">
        <v>1140</v>
      </c>
      <c r="E6" t="s">
        <v>1141</v>
      </c>
      <c r="F6" t="s">
        <v>1142</v>
      </c>
    </row>
    <row r="7" spans="1:9">
      <c r="A7" t="s">
        <v>111</v>
      </c>
      <c r="B7" s="135">
        <v>137.32068598999999</v>
      </c>
      <c r="C7" s="135">
        <v>97.472870009999994</v>
      </c>
      <c r="D7" s="135">
        <v>49.941771865261806</v>
      </c>
      <c r="E7" s="135">
        <v>-47.531098144738188</v>
      </c>
      <c r="F7" s="135">
        <v>-0.48763412978259335</v>
      </c>
      <c r="G7" s="135">
        <v>0.95173031251219142</v>
      </c>
    </row>
    <row r="8" spans="1:9">
      <c r="A8" t="s">
        <v>90</v>
      </c>
      <c r="B8" s="135">
        <v>356.14768996999999</v>
      </c>
      <c r="C8" s="135">
        <v>426.48494978000008</v>
      </c>
      <c r="D8" s="135">
        <v>56.043234532161065</v>
      </c>
      <c r="E8" s="135">
        <v>-370.441715247839</v>
      </c>
      <c r="F8" s="135">
        <v>-0.86859270283495194</v>
      </c>
      <c r="G8" s="135">
        <v>6.6099274665393679</v>
      </c>
    </row>
    <row r="9" spans="1:9">
      <c r="A9" t="s">
        <v>88</v>
      </c>
      <c r="B9" s="135">
        <v>311.81446172999989</v>
      </c>
      <c r="C9" s="135">
        <v>111.29515565999998</v>
      </c>
      <c r="D9" s="135">
        <v>145.74118780502354</v>
      </c>
      <c r="E9" s="135">
        <v>34.446032145023565</v>
      </c>
      <c r="F9" s="135">
        <v>0.3095016305134981</v>
      </c>
      <c r="G9" s="135">
        <v>-0.23635070266551128</v>
      </c>
    </row>
    <row r="10" spans="1:9">
      <c r="A10" t="s">
        <v>112</v>
      </c>
      <c r="B10" s="135">
        <v>110.11901303999997</v>
      </c>
      <c r="C10" s="135">
        <v>69.440688250000008</v>
      </c>
      <c r="D10" s="135">
        <v>151.2807087831309</v>
      </c>
      <c r="E10" s="135">
        <v>81.840020533130897</v>
      </c>
      <c r="F10" s="135">
        <v>1.1785600430469652</v>
      </c>
      <c r="G10" s="135">
        <v>-0.54098120765981472</v>
      </c>
    </row>
    <row r="11" spans="1:9">
      <c r="A11" t="s">
        <v>102</v>
      </c>
      <c r="B11" s="135">
        <v>138.23086418</v>
      </c>
      <c r="C11" s="135">
        <v>94.859881740000006</v>
      </c>
      <c r="D11" s="135">
        <v>165.41914348308373</v>
      </c>
      <c r="E11" s="135">
        <v>70.559261743083724</v>
      </c>
      <c r="F11" s="135">
        <v>0.74382616179596894</v>
      </c>
      <c r="G11" s="135">
        <v>-0.42654834414796328</v>
      </c>
    </row>
    <row r="12" spans="1:9">
      <c r="A12" t="s">
        <v>104</v>
      </c>
      <c r="B12" s="135">
        <v>71.014880899999994</v>
      </c>
      <c r="C12" s="135">
        <v>170.39174134000001</v>
      </c>
      <c r="D12" s="135">
        <v>174.61351988592946</v>
      </c>
      <c r="E12" s="135">
        <v>4.2217785459294532</v>
      </c>
      <c r="F12" s="135">
        <v>2.4776896536935489E-2</v>
      </c>
      <c r="G12" s="135">
        <v>-2.417784458321115E-2</v>
      </c>
    </row>
    <row r="13" spans="1:9">
      <c r="A13" t="s">
        <v>87</v>
      </c>
      <c r="B13" s="135">
        <v>203.53408532999998</v>
      </c>
      <c r="C13" s="135">
        <v>66.784829710000039</v>
      </c>
      <c r="D13" s="135">
        <v>245.80458716707392</v>
      </c>
      <c r="E13" s="135">
        <v>179.01975745707387</v>
      </c>
      <c r="F13" s="135">
        <v>2.6805452411038839</v>
      </c>
      <c r="G13" s="135">
        <v>-0.72830112537889202</v>
      </c>
    </row>
    <row r="14" spans="1:9">
      <c r="A14" t="s">
        <v>114</v>
      </c>
      <c r="B14" s="135">
        <v>747.07232823999982</v>
      </c>
      <c r="C14" s="135">
        <v>399.09240150999972</v>
      </c>
      <c r="D14" s="135">
        <v>247.41469957578548</v>
      </c>
      <c r="E14" s="135">
        <v>-151.67770193421424</v>
      </c>
      <c r="F14" s="135">
        <v>-0.38005660183037537</v>
      </c>
      <c r="G14" s="135">
        <v>0.61305048646777727</v>
      </c>
    </row>
    <row r="15" spans="1:9">
      <c r="A15" t="s">
        <v>100</v>
      </c>
      <c r="B15" s="135">
        <v>231.49274815999999</v>
      </c>
      <c r="C15" s="135">
        <v>399.66328415000015</v>
      </c>
      <c r="D15" s="135">
        <v>274.74106211216122</v>
      </c>
      <c r="E15" s="135">
        <v>-124.92222203783894</v>
      </c>
      <c r="F15" s="135">
        <v>-0.31256867215992146</v>
      </c>
      <c r="G15" s="135">
        <v>0.45469075891844768</v>
      </c>
    </row>
    <row r="16" spans="1:9">
      <c r="A16" t="s">
        <v>96</v>
      </c>
      <c r="B16" s="135">
        <v>357.04081999999994</v>
      </c>
      <c r="C16" s="135">
        <v>148.49826809999999</v>
      </c>
      <c r="D16" s="135">
        <v>286.34802134901344</v>
      </c>
      <c r="E16" s="135">
        <v>137.84975324901345</v>
      </c>
      <c r="F16" s="135">
        <v>0.92829199298260012</v>
      </c>
      <c r="G16" s="135">
        <v>-0.48140634113548197</v>
      </c>
    </row>
    <row r="17" spans="1:7">
      <c r="A17" t="s">
        <v>116</v>
      </c>
      <c r="B17" s="135">
        <v>255.56049597000001</v>
      </c>
      <c r="C17" s="135">
        <v>427.24711405000005</v>
      </c>
      <c r="D17" s="135">
        <v>315.08111946390937</v>
      </c>
      <c r="E17" s="135">
        <v>-112.16599458609068</v>
      </c>
      <c r="F17" s="135">
        <v>-0.26253189523701281</v>
      </c>
      <c r="G17" s="135">
        <v>0.35599084698230743</v>
      </c>
    </row>
    <row r="18" spans="1:7">
      <c r="A18" t="s">
        <v>108</v>
      </c>
      <c r="B18" s="135">
        <v>159.34947838999997</v>
      </c>
      <c r="C18" s="135">
        <v>100.90925131000003</v>
      </c>
      <c r="D18" s="135">
        <v>344.43342449181188</v>
      </c>
      <c r="E18" s="135">
        <v>243.52417318181185</v>
      </c>
      <c r="F18" s="135">
        <v>2.4132987810373216</v>
      </c>
      <c r="G18" s="135">
        <v>-0.7070282843226241</v>
      </c>
    </row>
    <row r="19" spans="1:7">
      <c r="A19" t="s">
        <v>94</v>
      </c>
      <c r="B19" s="135">
        <v>253.28252053999967</v>
      </c>
      <c r="C19" s="135">
        <v>80.837460309999585</v>
      </c>
      <c r="D19" s="135">
        <v>403.12696674869443</v>
      </c>
      <c r="E19" s="135">
        <v>322.28950643869484</v>
      </c>
      <c r="F19" s="135">
        <v>3.9868831257533666</v>
      </c>
      <c r="G19" s="135">
        <v>-0.79947394499065383</v>
      </c>
    </row>
    <row r="20" spans="1:7">
      <c r="A20" t="s">
        <v>91</v>
      </c>
      <c r="B20" s="135">
        <v>1131.9825803300002</v>
      </c>
      <c r="C20" s="135">
        <v>1140.89531549</v>
      </c>
      <c r="D20" s="135">
        <v>472.11483675392645</v>
      </c>
      <c r="E20" s="135">
        <v>-668.78047873607352</v>
      </c>
      <c r="F20" s="135">
        <v>-0.58618917060663089</v>
      </c>
      <c r="G20" s="135">
        <v>1.4165631466580075</v>
      </c>
    </row>
    <row r="21" spans="1:7">
      <c r="A21" t="s">
        <v>85</v>
      </c>
      <c r="B21" s="135">
        <v>384.5212743300001</v>
      </c>
      <c r="C21" s="135">
        <v>524.97400754</v>
      </c>
      <c r="D21" s="135">
        <v>491.55598622228865</v>
      </c>
      <c r="E21" s="135">
        <v>-33.41802131771135</v>
      </c>
      <c r="F21" s="135">
        <v>-6.3656525537914566E-2</v>
      </c>
      <c r="G21" s="135">
        <v>6.7984161020061773E-2</v>
      </c>
    </row>
    <row r="22" spans="1:7">
      <c r="A22" t="s">
        <v>107</v>
      </c>
      <c r="B22" s="135">
        <v>501.79820635000004</v>
      </c>
      <c r="C22" s="135">
        <v>433.31659079999997</v>
      </c>
      <c r="D22" s="135">
        <v>588.96774121980866</v>
      </c>
      <c r="E22" s="135">
        <v>155.65115041980869</v>
      </c>
      <c r="F22" s="135">
        <v>0.35920884112108808</v>
      </c>
      <c r="G22" s="135">
        <v>-0.26427788743987957</v>
      </c>
    </row>
    <row r="23" spans="1:7">
      <c r="A23" t="s">
        <v>105</v>
      </c>
      <c r="B23" s="135">
        <v>441.97637562</v>
      </c>
      <c r="C23" s="135">
        <v>274.59036107999987</v>
      </c>
      <c r="D23" s="135">
        <v>620.21000208179544</v>
      </c>
      <c r="E23" s="135">
        <v>345.61964100179557</v>
      </c>
      <c r="F23" s="135">
        <v>1.2586736098180147</v>
      </c>
      <c r="G23" s="135">
        <v>-0.55726228187499316</v>
      </c>
    </row>
    <row r="24" spans="1:7">
      <c r="A24" t="s">
        <v>99</v>
      </c>
      <c r="B24" s="135">
        <v>366.86366678999991</v>
      </c>
      <c r="C24" s="135">
        <v>254.50736547000014</v>
      </c>
      <c r="D24" s="135">
        <v>653.62858917513404</v>
      </c>
      <c r="E24" s="135">
        <v>399.1212237051339</v>
      </c>
      <c r="F24" s="135">
        <v>1.5682108962468515</v>
      </c>
      <c r="G24" s="135">
        <v>-0.61062387771137239</v>
      </c>
    </row>
    <row r="25" spans="1:7">
      <c r="A25" t="s">
        <v>93</v>
      </c>
      <c r="B25" s="135">
        <v>1046.2664739100001</v>
      </c>
      <c r="C25" s="135">
        <v>1342.9079274100002</v>
      </c>
      <c r="D25" s="135">
        <v>709.71242361737654</v>
      </c>
      <c r="E25" s="135">
        <v>-633.19550379262364</v>
      </c>
      <c r="F25" s="135">
        <v>-0.47151073492717877</v>
      </c>
      <c r="G25" s="135">
        <v>0.89218602172024952</v>
      </c>
    </row>
    <row r="26" spans="1:7">
      <c r="A26" t="s">
        <v>86</v>
      </c>
      <c r="B26" s="135">
        <v>312.50947141000006</v>
      </c>
      <c r="C26" s="135">
        <v>242.86809595999998</v>
      </c>
      <c r="D26" s="135">
        <v>750.41147171023886</v>
      </c>
      <c r="E26" s="135">
        <v>507.54337575023885</v>
      </c>
      <c r="F26" s="135">
        <v>2.0897902367292844</v>
      </c>
      <c r="G26" s="135">
        <v>-0.67635343392807279</v>
      </c>
    </row>
    <row r="27" spans="1:7">
      <c r="A27" t="s">
        <v>92</v>
      </c>
      <c r="B27" s="135">
        <v>1511.4796707099999</v>
      </c>
      <c r="C27" s="135">
        <v>2298.9492693999996</v>
      </c>
      <c r="D27" s="135">
        <v>828.32593987128439</v>
      </c>
      <c r="E27" s="135">
        <v>-1470.6233295287152</v>
      </c>
      <c r="F27" s="135">
        <v>-0.63969368489480916</v>
      </c>
      <c r="G27" s="135">
        <v>1.7754162446696271</v>
      </c>
    </row>
    <row r="28" spans="1:7">
      <c r="A28" t="s">
        <v>109</v>
      </c>
      <c r="B28" s="135">
        <v>1440.3782924699997</v>
      </c>
      <c r="C28" s="135">
        <v>1476.7970142200002</v>
      </c>
      <c r="D28" s="135">
        <v>948.53809667225664</v>
      </c>
      <c r="E28" s="135">
        <v>-528.25891754774352</v>
      </c>
      <c r="F28" s="135">
        <v>-0.35770584072229727</v>
      </c>
      <c r="G28" s="135">
        <v>0.55691903087606831</v>
      </c>
    </row>
    <row r="29" spans="1:7">
      <c r="A29" t="s">
        <v>120</v>
      </c>
      <c r="B29" s="135">
        <v>1068.3187629900001</v>
      </c>
      <c r="C29" s="135">
        <v>817.44683137000004</v>
      </c>
      <c r="D29" s="135">
        <v>1092.761461104099</v>
      </c>
      <c r="E29" s="135">
        <v>275.31462973409896</v>
      </c>
      <c r="F29" s="135">
        <v>0.33679821019390999</v>
      </c>
      <c r="G29" s="135">
        <v>-0.25194394159538525</v>
      </c>
    </row>
    <row r="30" spans="1:7">
      <c r="A30" t="s">
        <v>118</v>
      </c>
      <c r="B30" s="135">
        <v>996.67753314999982</v>
      </c>
      <c r="C30" s="135">
        <v>1067.7227408999997</v>
      </c>
      <c r="D30" s="135">
        <v>1203.3415066052924</v>
      </c>
      <c r="E30" s="135">
        <v>135.61876570529262</v>
      </c>
      <c r="F30" s="135">
        <v>0.127016837340167</v>
      </c>
      <c r="G30" s="135">
        <v>-0.11270180988594192</v>
      </c>
    </row>
    <row r="31" spans="1:7">
      <c r="A31" t="s">
        <v>119</v>
      </c>
      <c r="B31" s="135">
        <v>2262.1347653700004</v>
      </c>
      <c r="C31" s="135">
        <v>2737.8498555600004</v>
      </c>
      <c r="D31" s="135">
        <v>1339.4261757295374</v>
      </c>
      <c r="E31" s="135">
        <v>-1398.423679830463</v>
      </c>
      <c r="F31" s="135">
        <v>-0.5107744228525013</v>
      </c>
      <c r="G31" s="135">
        <v>1.0440468501885083</v>
      </c>
    </row>
    <row r="32" spans="1:7">
      <c r="A32" t="s">
        <v>110</v>
      </c>
      <c r="B32" s="135">
        <v>1722.8384829999998</v>
      </c>
      <c r="C32" s="135">
        <v>1137.8158338099997</v>
      </c>
      <c r="D32" s="135">
        <v>1385.3116948857041</v>
      </c>
      <c r="E32" s="135">
        <v>247.4958610757044</v>
      </c>
      <c r="F32" s="135">
        <v>0.21751838366228338</v>
      </c>
      <c r="G32" s="135">
        <v>-0.17865716574068491</v>
      </c>
    </row>
    <row r="33" spans="1:7">
      <c r="A33" t="s">
        <v>95</v>
      </c>
      <c r="B33" s="135">
        <v>1302.8905063799996</v>
      </c>
      <c r="C33" s="135">
        <v>842.62724866000019</v>
      </c>
      <c r="D33" s="135">
        <v>1554.8525435804841</v>
      </c>
      <c r="E33" s="135">
        <v>712.22529492048386</v>
      </c>
      <c r="F33" s="135">
        <v>0.8452436068891791</v>
      </c>
      <c r="G33" s="135">
        <v>-0.45806613486342918</v>
      </c>
    </row>
    <row r="34" spans="1:7">
      <c r="A34" t="s">
        <v>103</v>
      </c>
      <c r="B34" s="135">
        <v>1325.9047723199994</v>
      </c>
      <c r="C34" s="135">
        <v>1371.8495391000001</v>
      </c>
      <c r="D34" s="135">
        <v>1607.0814239025567</v>
      </c>
      <c r="E34" s="135">
        <v>235.23188480255658</v>
      </c>
      <c r="F34" s="135">
        <v>0.17147061547061493</v>
      </c>
      <c r="G34" s="135">
        <v>-0.14637210119156951</v>
      </c>
    </row>
    <row r="35" spans="1:7">
      <c r="A35" t="s">
        <v>101</v>
      </c>
      <c r="B35" s="135">
        <v>192.80019401000015</v>
      </c>
      <c r="C35" s="135">
        <v>594.68959795000001</v>
      </c>
      <c r="D35" s="135">
        <v>1839.7651018127324</v>
      </c>
      <c r="E35" s="135">
        <v>1245.0755038627324</v>
      </c>
      <c r="F35" s="135">
        <v>2.0936560991729589</v>
      </c>
      <c r="G35" s="135">
        <v>-0.67675786579273156</v>
      </c>
    </row>
    <row r="36" spans="1:7">
      <c r="A36" t="s">
        <v>89</v>
      </c>
      <c r="B36" s="135">
        <v>3904.8758473700009</v>
      </c>
      <c r="C36" s="135">
        <v>2347.1799003399992</v>
      </c>
      <c r="D36" s="135">
        <v>2950.1062810957978</v>
      </c>
      <c r="E36" s="135">
        <v>602.92638075579862</v>
      </c>
      <c r="F36" s="135">
        <v>0.2568726754470172</v>
      </c>
      <c r="G36" s="135">
        <v>-0.20437446088614997</v>
      </c>
    </row>
    <row r="37" spans="1:7">
      <c r="A37" t="s">
        <v>113</v>
      </c>
      <c r="B37" s="135">
        <v>1875.1064483599998</v>
      </c>
      <c r="C37" s="135">
        <v>4260.4604142799981</v>
      </c>
      <c r="D37" s="135">
        <v>3129.0895269395305</v>
      </c>
      <c r="E37" s="135">
        <v>-1131.3708873404676</v>
      </c>
      <c r="F37" s="135">
        <v>-0.26555132012220917</v>
      </c>
      <c r="G37" s="135">
        <v>0.36156552172766609</v>
      </c>
    </row>
    <row r="38" spans="1:7">
      <c r="A38" t="s">
        <v>404</v>
      </c>
      <c r="B38" s="135">
        <v>4573.7024852400009</v>
      </c>
      <c r="C38" s="135">
        <v>5843.8683700199972</v>
      </c>
      <c r="D38" s="135">
        <v>7896.0453000570888</v>
      </c>
      <c r="E38" s="135">
        <v>2052.1769300370916</v>
      </c>
      <c r="F38" s="135">
        <v>0.35116754863355504</v>
      </c>
      <c r="G38" s="135">
        <v>-0.25989933594001213</v>
      </c>
    </row>
  </sheetData>
  <mergeCells count="1">
    <mergeCell ref="H1:I1"/>
  </mergeCells>
  <hyperlinks>
    <hyperlink ref="H1:I1" location="Index!A1" display="Regresar al Índice" xr:uid="{CFED0ECA-5CD1-428D-87A1-BF9EF9129DCF}"/>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151F0-335B-4C85-A16D-4A7F1B748BA3}">
  <sheetPr codeName="Hoja36"/>
  <dimension ref="A1:I55"/>
  <sheetViews>
    <sheetView workbookViewId="0">
      <selection activeCell="B125" sqref="B125"/>
    </sheetView>
  </sheetViews>
  <sheetFormatPr baseColWidth="10" defaultColWidth="11.44140625" defaultRowHeight="14.4"/>
  <cols>
    <col min="1" max="16384" width="11.44140625" style="153"/>
  </cols>
  <sheetData>
    <row r="1" spans="1:9">
      <c r="A1" s="150" t="s">
        <v>1222</v>
      </c>
      <c r="H1" s="274" t="s">
        <v>126</v>
      </c>
      <c r="I1" s="274"/>
    </row>
    <row r="2" spans="1:9">
      <c r="A2" s="150" t="s">
        <v>1164</v>
      </c>
    </row>
    <row r="3" spans="1:9">
      <c r="A3" s="150" t="s">
        <v>1223</v>
      </c>
    </row>
    <row r="6" spans="1:9">
      <c r="A6" s="152" t="s">
        <v>1172</v>
      </c>
      <c r="B6" s="152">
        <v>-37.213915070000006</v>
      </c>
    </row>
    <row r="7" spans="1:9">
      <c r="A7" s="152" t="s">
        <v>1173</v>
      </c>
      <c r="B7" s="152">
        <v>0</v>
      </c>
    </row>
    <row r="8" spans="1:9">
      <c r="A8" s="152" t="s">
        <v>1174</v>
      </c>
      <c r="B8" s="152">
        <v>0</v>
      </c>
    </row>
    <row r="9" spans="1:9">
      <c r="A9" s="152" t="s">
        <v>1175</v>
      </c>
      <c r="B9" s="152">
        <v>0</v>
      </c>
    </row>
    <row r="10" spans="1:9">
      <c r="A10" s="152" t="s">
        <v>1176</v>
      </c>
      <c r="B10" s="152">
        <v>0</v>
      </c>
    </row>
    <row r="11" spans="1:9">
      <c r="A11" s="152" t="s">
        <v>1177</v>
      </c>
      <c r="B11" s="152">
        <v>0</v>
      </c>
    </row>
    <row r="12" spans="1:9">
      <c r="A12" s="152" t="s">
        <v>1178</v>
      </c>
      <c r="B12" s="152">
        <v>0</v>
      </c>
    </row>
    <row r="13" spans="1:9">
      <c r="A13" s="152" t="s">
        <v>1179</v>
      </c>
      <c r="B13" s="152">
        <v>0</v>
      </c>
    </row>
    <row r="14" spans="1:9">
      <c r="A14" s="152" t="s">
        <v>1180</v>
      </c>
      <c r="B14" s="152">
        <v>0</v>
      </c>
    </row>
    <row r="15" spans="1:9">
      <c r="A15" s="152" t="s">
        <v>1181</v>
      </c>
      <c r="B15" s="152">
        <v>0</v>
      </c>
    </row>
    <row r="16" spans="1:9">
      <c r="A16" s="152" t="s">
        <v>1182</v>
      </c>
      <c r="B16" s="152">
        <v>0</v>
      </c>
    </row>
    <row r="17" spans="1:2">
      <c r="A17" s="152" t="s">
        <v>1183</v>
      </c>
      <c r="B17" s="152">
        <v>0</v>
      </c>
    </row>
    <row r="18" spans="1:2">
      <c r="A18" s="152" t="s">
        <v>1184</v>
      </c>
      <c r="B18" s="152">
        <v>0</v>
      </c>
    </row>
    <row r="19" spans="1:2">
      <c r="A19" s="152" t="s">
        <v>1185</v>
      </c>
      <c r="B19" s="154">
        <v>1.4657212099999994</v>
      </c>
    </row>
    <row r="20" spans="1:2">
      <c r="A20" s="152" t="s">
        <v>1186</v>
      </c>
      <c r="B20" s="154">
        <v>1.7172789600000002</v>
      </c>
    </row>
    <row r="21" spans="1:2">
      <c r="A21" s="152" t="s">
        <v>1187</v>
      </c>
      <c r="B21" s="154">
        <v>2.1240936800000001</v>
      </c>
    </row>
    <row r="22" spans="1:2">
      <c r="A22" s="152" t="s">
        <v>1188</v>
      </c>
      <c r="B22" s="154">
        <v>2.4009790700000004</v>
      </c>
    </row>
    <row r="23" spans="1:2">
      <c r="A23" s="152" t="s">
        <v>1189</v>
      </c>
      <c r="B23" s="154">
        <v>3.5716069400000006</v>
      </c>
    </row>
    <row r="24" spans="1:2">
      <c r="A24" s="152" t="s">
        <v>1190</v>
      </c>
      <c r="B24" s="154">
        <v>6.3570401500000004</v>
      </c>
    </row>
    <row r="25" spans="1:2">
      <c r="A25" s="152" t="s">
        <v>1191</v>
      </c>
      <c r="B25" s="154">
        <v>7.2619427899999991</v>
      </c>
    </row>
    <row r="26" spans="1:2">
      <c r="A26" s="152" t="s">
        <v>1192</v>
      </c>
      <c r="B26" s="154">
        <v>9.7269455100000002</v>
      </c>
    </row>
    <row r="27" spans="1:2">
      <c r="A27" s="152" t="s">
        <v>1193</v>
      </c>
      <c r="B27" s="154">
        <v>11.525890610000003</v>
      </c>
    </row>
    <row r="28" spans="1:2">
      <c r="A28" s="152" t="s">
        <v>1194</v>
      </c>
      <c r="B28" s="154">
        <v>31.562794889999999</v>
      </c>
    </row>
    <row r="29" spans="1:2">
      <c r="A29" s="152" t="s">
        <v>1195</v>
      </c>
      <c r="B29" s="154">
        <v>40.426938669999991</v>
      </c>
    </row>
    <row r="30" spans="1:2">
      <c r="A30" s="152" t="s">
        <v>1196</v>
      </c>
      <c r="B30" s="154">
        <v>51.04949160000001</v>
      </c>
    </row>
    <row r="31" spans="1:2">
      <c r="A31" s="152" t="s">
        <v>1197</v>
      </c>
      <c r="B31" s="154">
        <v>64.582966070000026</v>
      </c>
    </row>
    <row r="32" spans="1:2">
      <c r="A32" s="152" t="s">
        <v>1198</v>
      </c>
      <c r="B32" s="154">
        <v>70.857213950000002</v>
      </c>
    </row>
    <row r="33" spans="1:2">
      <c r="A33" s="152" t="s">
        <v>1199</v>
      </c>
      <c r="B33" s="154">
        <v>87.15194009999999</v>
      </c>
    </row>
    <row r="34" spans="1:2">
      <c r="A34" s="152" t="s">
        <v>1200</v>
      </c>
      <c r="B34" s="154">
        <v>91.690131420000043</v>
      </c>
    </row>
    <row r="35" spans="1:2">
      <c r="A35" s="152" t="s">
        <v>1201</v>
      </c>
      <c r="B35" s="154">
        <v>115.33354708000002</v>
      </c>
    </row>
    <row r="36" spans="1:2">
      <c r="A36" s="152" t="s">
        <v>1202</v>
      </c>
      <c r="B36" s="154">
        <v>137.11943529000001</v>
      </c>
    </row>
    <row r="37" spans="1:2">
      <c r="A37" s="152" t="s">
        <v>1203</v>
      </c>
      <c r="B37" s="154">
        <v>204.91923113048691</v>
      </c>
    </row>
    <row r="38" spans="1:2">
      <c r="A38" s="152" t="s">
        <v>1204</v>
      </c>
      <c r="B38" s="154">
        <v>632.62031639999998</v>
      </c>
    </row>
    <row r="39" spans="1:2">
      <c r="A39" s="152" t="s">
        <v>1205</v>
      </c>
      <c r="B39" s="152" t="s">
        <v>1159</v>
      </c>
    </row>
    <row r="40" spans="1:2">
      <c r="A40" s="152" t="s">
        <v>1206</v>
      </c>
      <c r="B40" s="152" t="s">
        <v>1159</v>
      </c>
    </row>
    <row r="41" spans="1:2">
      <c r="A41" s="152" t="s">
        <v>1207</v>
      </c>
      <c r="B41" s="152" t="s">
        <v>1159</v>
      </c>
    </row>
    <row r="42" spans="1:2">
      <c r="A42" s="152" t="s">
        <v>1208</v>
      </c>
      <c r="B42" s="152" t="s">
        <v>1159</v>
      </c>
    </row>
    <row r="43" spans="1:2">
      <c r="A43" s="152" t="s">
        <v>1209</v>
      </c>
      <c r="B43" s="152" t="s">
        <v>1159</v>
      </c>
    </row>
    <row r="44" spans="1:2">
      <c r="A44" s="152" t="s">
        <v>1210</v>
      </c>
      <c r="B44" s="152" t="s">
        <v>1159</v>
      </c>
    </row>
    <row r="45" spans="1:2">
      <c r="A45" s="152" t="s">
        <v>1211</v>
      </c>
      <c r="B45" s="152" t="s">
        <v>1159</v>
      </c>
    </row>
    <row r="46" spans="1:2">
      <c r="A46" s="152" t="s">
        <v>1212</v>
      </c>
      <c r="B46" s="152" t="s">
        <v>1159</v>
      </c>
    </row>
    <row r="47" spans="1:2">
      <c r="A47" s="152" t="s">
        <v>1213</v>
      </c>
      <c r="B47" s="152" t="s">
        <v>1159</v>
      </c>
    </row>
    <row r="48" spans="1:2">
      <c r="A48" s="152" t="s">
        <v>1214</v>
      </c>
      <c r="B48" s="152" t="s">
        <v>1159</v>
      </c>
    </row>
    <row r="49" spans="1:2">
      <c r="A49" s="152" t="s">
        <v>1215</v>
      </c>
      <c r="B49" s="152" t="s">
        <v>1159</v>
      </c>
    </row>
    <row r="50" spans="1:2">
      <c r="A50" s="152" t="s">
        <v>1216</v>
      </c>
      <c r="B50" s="152" t="s">
        <v>1159</v>
      </c>
    </row>
    <row r="51" spans="1:2">
      <c r="A51" s="152" t="s">
        <v>1217</v>
      </c>
      <c r="B51" s="152" t="s">
        <v>1159</v>
      </c>
    </row>
    <row r="52" spans="1:2">
      <c r="A52" s="152" t="s">
        <v>1218</v>
      </c>
      <c r="B52" s="152" t="s">
        <v>1159</v>
      </c>
    </row>
    <row r="53" spans="1:2">
      <c r="A53" s="152" t="s">
        <v>1219</v>
      </c>
      <c r="B53" s="152" t="s">
        <v>1159</v>
      </c>
    </row>
    <row r="54" spans="1:2">
      <c r="A54" s="152" t="s">
        <v>1220</v>
      </c>
      <c r="B54" s="152" t="s">
        <v>1159</v>
      </c>
    </row>
    <row r="55" spans="1:2">
      <c r="A55" s="152" t="s">
        <v>1221</v>
      </c>
      <c r="B55" s="152" t="s">
        <v>1159</v>
      </c>
    </row>
  </sheetData>
  <mergeCells count="1">
    <mergeCell ref="H1:I1"/>
  </mergeCells>
  <hyperlinks>
    <hyperlink ref="H1:I1" location="Index!A1" display="Regresar al Índice" xr:uid="{89E9ED9E-E4B1-4F84-A0D0-6BDF7546FEC2}"/>
  </hyperlinks>
  <pageMargins left="0.7" right="0.7" top="0.75" bottom="0.75" header="0.3" footer="0.3"/>
  <pageSetup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C3EF-B16E-4D81-A259-1A1B5CA11FFC}">
  <sheetPr codeName="Hoja37"/>
  <dimension ref="A1:M91"/>
  <sheetViews>
    <sheetView zoomScale="95" zoomScaleNormal="95" workbookViewId="0">
      <selection activeCell="B125" sqref="B125"/>
    </sheetView>
  </sheetViews>
  <sheetFormatPr baseColWidth="10" defaultColWidth="9.109375" defaultRowHeight="14.4"/>
  <cols>
    <col min="1" max="1" width="15.44140625" style="109" customWidth="1"/>
    <col min="2" max="2" width="6.44140625" style="109" customWidth="1"/>
    <col min="3" max="3" width="13.6640625" style="109" customWidth="1"/>
    <col min="4" max="6" width="8.6640625" style="109" customWidth="1"/>
    <col min="7" max="8" width="11.6640625" style="109" customWidth="1"/>
    <col min="9" max="9" width="35.6640625" style="109" customWidth="1"/>
    <col min="10" max="10" width="37.6640625" style="109" customWidth="1"/>
    <col min="11" max="11" width="17.6640625" style="109" customWidth="1"/>
    <col min="12" max="12" width="35.6640625" style="109" customWidth="1"/>
    <col min="13" max="13" width="37.6640625" style="109" customWidth="1"/>
    <col min="14" max="16384" width="9.109375" style="109"/>
  </cols>
  <sheetData>
    <row r="1" spans="1:13">
      <c r="A1" s="164" t="s">
        <v>1238</v>
      </c>
      <c r="H1" s="274" t="s">
        <v>126</v>
      </c>
      <c r="I1" s="274"/>
    </row>
    <row r="2" spans="1:13">
      <c r="A2" s="150" t="s">
        <v>343</v>
      </c>
      <c r="G2" s="109" t="s">
        <v>123</v>
      </c>
      <c r="H2" s="109" t="s">
        <v>123</v>
      </c>
    </row>
    <row r="6" spans="1:13">
      <c r="A6" s="109" t="s">
        <v>1239</v>
      </c>
      <c r="B6" s="109" t="s">
        <v>1240</v>
      </c>
      <c r="C6" s="109" t="s">
        <v>344</v>
      </c>
      <c r="D6" s="109" t="s">
        <v>345</v>
      </c>
      <c r="E6" s="109" t="s">
        <v>346</v>
      </c>
      <c r="F6" s="109" t="s">
        <v>117</v>
      </c>
      <c r="G6" s="109" t="s">
        <v>347</v>
      </c>
      <c r="H6" s="109" t="s">
        <v>348</v>
      </c>
      <c r="I6" s="109" t="s">
        <v>349</v>
      </c>
      <c r="J6" s="109" t="s">
        <v>350</v>
      </c>
      <c r="K6" s="109" t="s">
        <v>351</v>
      </c>
      <c r="L6" s="109" t="s">
        <v>352</v>
      </c>
      <c r="M6" s="109" t="s">
        <v>353</v>
      </c>
    </row>
    <row r="7" spans="1:13">
      <c r="A7" s="109" t="s">
        <v>149</v>
      </c>
      <c r="B7" s="109" t="s">
        <v>354</v>
      </c>
      <c r="C7" s="109">
        <v>80.89</v>
      </c>
      <c r="D7" s="109">
        <v>81</v>
      </c>
      <c r="E7" s="109">
        <v>76.23</v>
      </c>
      <c r="F7" s="109">
        <v>3.25</v>
      </c>
      <c r="G7" s="109">
        <v>3.35</v>
      </c>
      <c r="H7" s="109">
        <v>5.93</v>
      </c>
      <c r="I7" s="109">
        <v>0.46</v>
      </c>
      <c r="J7" s="109">
        <v>0.28000000000000003</v>
      </c>
      <c r="K7" s="109">
        <v>3.35</v>
      </c>
      <c r="L7" s="109">
        <v>1.08</v>
      </c>
      <c r="M7" s="109">
        <v>0.48</v>
      </c>
    </row>
    <row r="8" spans="1:13">
      <c r="A8" s="109" t="s">
        <v>123</v>
      </c>
      <c r="B8" s="109" t="s">
        <v>355</v>
      </c>
      <c r="C8" s="109">
        <v>81.290000000000006</v>
      </c>
      <c r="D8" s="109">
        <v>81.45</v>
      </c>
      <c r="E8" s="109">
        <v>76.58</v>
      </c>
      <c r="F8" s="109">
        <v>3.55</v>
      </c>
      <c r="G8" s="109">
        <v>3.69</v>
      </c>
      <c r="H8" s="109">
        <v>6.17</v>
      </c>
      <c r="I8" s="109">
        <v>0.55000000000000004</v>
      </c>
      <c r="J8" s="109">
        <v>0.3</v>
      </c>
      <c r="K8" s="109">
        <v>3.69</v>
      </c>
      <c r="L8" s="109">
        <v>0.47</v>
      </c>
      <c r="M8" s="109">
        <v>0.5</v>
      </c>
    </row>
    <row r="9" spans="1:13">
      <c r="A9" s="109" t="s">
        <v>123</v>
      </c>
      <c r="B9" s="109" t="s">
        <v>356</v>
      </c>
      <c r="C9" s="109">
        <v>81.89</v>
      </c>
      <c r="D9" s="109">
        <v>82.09</v>
      </c>
      <c r="E9" s="109">
        <v>76.87</v>
      </c>
      <c r="F9" s="109">
        <v>4.25</v>
      </c>
      <c r="G9" s="109">
        <v>4.3499999999999996</v>
      </c>
      <c r="H9" s="109">
        <v>6.33</v>
      </c>
      <c r="I9" s="109">
        <v>0.79</v>
      </c>
      <c r="J9" s="109">
        <v>0.36</v>
      </c>
      <c r="K9" s="109">
        <v>4.3499999999999996</v>
      </c>
      <c r="L9" s="109">
        <v>0.38</v>
      </c>
      <c r="M9" s="109">
        <v>0.51</v>
      </c>
    </row>
    <row r="10" spans="1:13">
      <c r="A10" s="109" t="s">
        <v>123</v>
      </c>
      <c r="B10" s="109" t="s">
        <v>357</v>
      </c>
      <c r="C10" s="109">
        <v>81.94</v>
      </c>
      <c r="D10" s="109">
        <v>82.31</v>
      </c>
      <c r="E10" s="109">
        <v>77.14</v>
      </c>
      <c r="F10" s="109">
        <v>4.6500000000000004</v>
      </c>
      <c r="G10" s="109">
        <v>4.54</v>
      </c>
      <c r="H10" s="109">
        <v>6.35</v>
      </c>
      <c r="I10" s="109">
        <v>0.26</v>
      </c>
      <c r="J10" s="109">
        <v>0.37</v>
      </c>
      <c r="K10" s="109">
        <v>4.54</v>
      </c>
      <c r="L10" s="109">
        <v>0.35</v>
      </c>
      <c r="M10" s="109">
        <v>0.51</v>
      </c>
    </row>
    <row r="11" spans="1:13">
      <c r="A11" s="109" t="s">
        <v>123</v>
      </c>
      <c r="B11" s="109" t="s">
        <v>358</v>
      </c>
      <c r="C11" s="109">
        <v>81.67</v>
      </c>
      <c r="D11" s="109">
        <v>82.43</v>
      </c>
      <c r="E11" s="109">
        <v>77.48</v>
      </c>
      <c r="F11" s="109">
        <v>4.63</v>
      </c>
      <c r="G11" s="109">
        <v>4.66</v>
      </c>
      <c r="H11" s="109">
        <v>6.03</v>
      </c>
      <c r="I11" s="109">
        <v>0.15</v>
      </c>
      <c r="J11" s="109">
        <v>0.38</v>
      </c>
      <c r="K11" s="109">
        <v>4.66</v>
      </c>
      <c r="L11" s="109">
        <v>0.44</v>
      </c>
      <c r="M11" s="109">
        <v>0.49</v>
      </c>
    </row>
    <row r="12" spans="1:13">
      <c r="A12" s="109" t="s">
        <v>123</v>
      </c>
      <c r="B12" s="109" t="s">
        <v>359</v>
      </c>
      <c r="C12" s="109">
        <v>81.62</v>
      </c>
      <c r="D12" s="109">
        <v>82.26</v>
      </c>
      <c r="E12" s="109">
        <v>77.5</v>
      </c>
      <c r="F12" s="109">
        <v>4.09</v>
      </c>
      <c r="G12" s="109">
        <v>3.92</v>
      </c>
      <c r="H12" s="109">
        <v>5.14</v>
      </c>
      <c r="I12" s="109">
        <v>-0.2</v>
      </c>
      <c r="J12" s="109">
        <v>0.32</v>
      </c>
      <c r="K12" s="109">
        <v>3.92</v>
      </c>
      <c r="L12" s="109">
        <v>0.02</v>
      </c>
      <c r="M12" s="109">
        <v>0.42</v>
      </c>
    </row>
    <row r="13" spans="1:13">
      <c r="A13" s="109" t="s">
        <v>123</v>
      </c>
      <c r="B13" s="109" t="s">
        <v>360</v>
      </c>
      <c r="C13" s="109">
        <v>81.59</v>
      </c>
      <c r="D13" s="109">
        <v>82.07</v>
      </c>
      <c r="E13" s="109">
        <v>77.48</v>
      </c>
      <c r="F13" s="109">
        <v>3.47</v>
      </c>
      <c r="G13" s="109">
        <v>2.98</v>
      </c>
      <c r="H13" s="109">
        <v>4.33</v>
      </c>
      <c r="I13" s="109">
        <v>-0.23</v>
      </c>
      <c r="J13" s="109">
        <v>0.25</v>
      </c>
      <c r="K13" s="109">
        <v>2.98</v>
      </c>
      <c r="L13" s="109">
        <v>-0.03</v>
      </c>
      <c r="M13" s="109">
        <v>0.35</v>
      </c>
    </row>
    <row r="14" spans="1:13">
      <c r="A14" s="109" t="s">
        <v>123</v>
      </c>
      <c r="B14" s="109" t="s">
        <v>361</v>
      </c>
      <c r="C14" s="109">
        <v>81.819999999999993</v>
      </c>
      <c r="D14" s="109">
        <v>82.26</v>
      </c>
      <c r="E14" s="109">
        <v>77.95</v>
      </c>
      <c r="F14" s="109">
        <v>3.46</v>
      </c>
      <c r="G14" s="109">
        <v>2.92</v>
      </c>
      <c r="H14" s="109">
        <v>4.82</v>
      </c>
      <c r="I14" s="109">
        <v>0.23</v>
      </c>
      <c r="J14" s="109">
        <v>0.24</v>
      </c>
      <c r="K14" s="109">
        <v>2.92</v>
      </c>
      <c r="L14" s="109">
        <v>0.61</v>
      </c>
      <c r="M14" s="109">
        <v>0.39</v>
      </c>
    </row>
    <row r="15" spans="1:13">
      <c r="A15" s="109" t="s">
        <v>123</v>
      </c>
      <c r="B15" s="109" t="s">
        <v>362</v>
      </c>
      <c r="C15" s="109">
        <v>82.13</v>
      </c>
      <c r="D15" s="109">
        <v>82.67</v>
      </c>
      <c r="E15" s="109">
        <v>78.48</v>
      </c>
      <c r="F15" s="109">
        <v>3.39</v>
      </c>
      <c r="G15" s="109">
        <v>3</v>
      </c>
      <c r="H15" s="109">
        <v>4.74</v>
      </c>
      <c r="I15" s="109">
        <v>0.5</v>
      </c>
      <c r="J15" s="109">
        <v>0.25</v>
      </c>
      <c r="K15" s="109">
        <v>3</v>
      </c>
      <c r="L15" s="109">
        <v>0.67</v>
      </c>
      <c r="M15" s="109">
        <v>0.39</v>
      </c>
    </row>
    <row r="16" spans="1:13">
      <c r="A16" s="109" t="s">
        <v>123</v>
      </c>
      <c r="B16" s="109" t="s">
        <v>363</v>
      </c>
      <c r="C16" s="109">
        <v>82.52</v>
      </c>
      <c r="D16" s="109">
        <v>82.73</v>
      </c>
      <c r="E16" s="109">
        <v>79.27</v>
      </c>
      <c r="F16" s="109">
        <v>3.36</v>
      </c>
      <c r="G16" s="109">
        <v>2.76</v>
      </c>
      <c r="H16" s="109">
        <v>5.66</v>
      </c>
      <c r="I16" s="109">
        <v>7.0000000000000007E-2</v>
      </c>
      <c r="J16" s="109">
        <v>0.23</v>
      </c>
      <c r="K16" s="109">
        <v>2.76</v>
      </c>
      <c r="L16" s="109">
        <v>1.01</v>
      </c>
      <c r="M16" s="109">
        <v>0.46</v>
      </c>
    </row>
    <row r="17" spans="1:13">
      <c r="A17" s="109" t="s">
        <v>123</v>
      </c>
      <c r="B17" s="109" t="s">
        <v>364</v>
      </c>
      <c r="C17" s="109">
        <v>83.29</v>
      </c>
      <c r="D17" s="109">
        <v>83.02</v>
      </c>
      <c r="E17" s="109">
        <v>79.28</v>
      </c>
      <c r="F17" s="109">
        <v>3.62</v>
      </c>
      <c r="G17" s="109">
        <v>3.09</v>
      </c>
      <c r="H17" s="109">
        <v>5.67</v>
      </c>
      <c r="I17" s="109">
        <v>0.35</v>
      </c>
      <c r="J17" s="109">
        <v>0.25</v>
      </c>
      <c r="K17" s="109">
        <v>3.09</v>
      </c>
      <c r="L17" s="109">
        <v>0.01</v>
      </c>
      <c r="M17" s="109">
        <v>0.46</v>
      </c>
    </row>
    <row r="18" spans="1:13">
      <c r="A18" s="109" t="s">
        <v>123</v>
      </c>
      <c r="B18" s="109" t="s">
        <v>365</v>
      </c>
      <c r="C18" s="109">
        <v>83.77</v>
      </c>
      <c r="D18" s="109">
        <v>83.62</v>
      </c>
      <c r="E18" s="109">
        <v>79.12</v>
      </c>
      <c r="F18" s="109">
        <v>3.97</v>
      </c>
      <c r="G18" s="109">
        <v>3.71</v>
      </c>
      <c r="H18" s="109">
        <v>4.92</v>
      </c>
      <c r="I18" s="109">
        <v>0.72</v>
      </c>
      <c r="J18" s="109">
        <v>0.3</v>
      </c>
      <c r="K18" s="109">
        <v>3.71</v>
      </c>
      <c r="L18" s="109">
        <v>-0.2</v>
      </c>
      <c r="M18" s="109">
        <v>0.4</v>
      </c>
    </row>
    <row r="19" spans="1:13">
      <c r="A19" s="109" t="s">
        <v>150</v>
      </c>
      <c r="B19" s="109" t="s">
        <v>354</v>
      </c>
      <c r="C19" s="109">
        <v>84.52</v>
      </c>
      <c r="D19" s="109">
        <v>84.36</v>
      </c>
      <c r="E19" s="109">
        <v>79.790000000000006</v>
      </c>
      <c r="F19" s="109">
        <v>4.4800000000000004</v>
      </c>
      <c r="G19" s="109">
        <v>4.1399999999999997</v>
      </c>
      <c r="H19" s="109">
        <v>4.67</v>
      </c>
      <c r="I19" s="109">
        <v>0.88</v>
      </c>
      <c r="J19" s="109">
        <v>0.34</v>
      </c>
      <c r="K19" s="109">
        <v>4.1399999999999997</v>
      </c>
      <c r="L19" s="109">
        <v>0.84</v>
      </c>
      <c r="M19" s="109">
        <v>0.38</v>
      </c>
    </row>
    <row r="20" spans="1:13">
      <c r="A20" s="109" t="s">
        <v>123</v>
      </c>
      <c r="B20" s="109" t="s">
        <v>355</v>
      </c>
      <c r="C20" s="109">
        <v>84.73</v>
      </c>
      <c r="D20" s="109">
        <v>84.75</v>
      </c>
      <c r="E20" s="109">
        <v>80.45</v>
      </c>
      <c r="F20" s="109">
        <v>4.2300000000000004</v>
      </c>
      <c r="G20" s="109">
        <v>4.05</v>
      </c>
      <c r="H20" s="109">
        <v>5.05</v>
      </c>
      <c r="I20" s="109">
        <v>0.46</v>
      </c>
      <c r="J20" s="109">
        <v>0.33</v>
      </c>
      <c r="K20" s="109">
        <v>4.05</v>
      </c>
      <c r="L20" s="109">
        <v>0.83</v>
      </c>
      <c r="M20" s="109">
        <v>0.41</v>
      </c>
    </row>
    <row r="21" spans="1:13">
      <c r="A21" s="109" t="s">
        <v>123</v>
      </c>
      <c r="B21" s="109" t="s">
        <v>356</v>
      </c>
      <c r="C21" s="109">
        <v>84.97</v>
      </c>
      <c r="D21" s="109">
        <v>84.63</v>
      </c>
      <c r="E21" s="109">
        <v>80.7</v>
      </c>
      <c r="F21" s="109">
        <v>3.76</v>
      </c>
      <c r="G21" s="109">
        <v>3.09</v>
      </c>
      <c r="H21" s="109">
        <v>4.99</v>
      </c>
      <c r="I21" s="109">
        <v>-0.14000000000000001</v>
      </c>
      <c r="J21" s="109">
        <v>0.25</v>
      </c>
      <c r="K21" s="109">
        <v>3.09</v>
      </c>
      <c r="L21" s="109">
        <v>0.32</v>
      </c>
      <c r="M21" s="109">
        <v>0.41</v>
      </c>
    </row>
    <row r="22" spans="1:13">
      <c r="A22" s="109" t="s">
        <v>123</v>
      </c>
      <c r="B22" s="109" t="s">
        <v>357</v>
      </c>
      <c r="C22" s="109">
        <v>84.81</v>
      </c>
      <c r="D22" s="109">
        <v>84.64</v>
      </c>
      <c r="E22" s="109">
        <v>80.959999999999994</v>
      </c>
      <c r="F22" s="109">
        <v>3.5</v>
      </c>
      <c r="G22" s="109">
        <v>2.84</v>
      </c>
      <c r="H22" s="109">
        <v>4.96</v>
      </c>
      <c r="I22" s="109">
        <v>0.01</v>
      </c>
      <c r="J22" s="109">
        <v>0.23</v>
      </c>
      <c r="K22" s="109">
        <v>2.84</v>
      </c>
      <c r="L22" s="109">
        <v>0.32</v>
      </c>
      <c r="M22" s="109">
        <v>0.4</v>
      </c>
    </row>
    <row r="23" spans="1:13">
      <c r="A23" s="109" t="s">
        <v>123</v>
      </c>
      <c r="B23" s="109" t="s">
        <v>358</v>
      </c>
      <c r="C23" s="109">
        <v>84.54</v>
      </c>
      <c r="D23" s="109">
        <v>84.93</v>
      </c>
      <c r="E23" s="109">
        <v>81.069999999999993</v>
      </c>
      <c r="F23" s="109">
        <v>3.51</v>
      </c>
      <c r="G23" s="109">
        <v>3.04</v>
      </c>
      <c r="H23" s="109">
        <v>4.63</v>
      </c>
      <c r="I23" s="109">
        <v>0.34</v>
      </c>
      <c r="J23" s="109">
        <v>0.25</v>
      </c>
      <c r="K23" s="109">
        <v>3.04</v>
      </c>
      <c r="L23" s="109">
        <v>0.13</v>
      </c>
      <c r="M23" s="109">
        <v>0.38</v>
      </c>
    </row>
    <row r="24" spans="1:13">
      <c r="A24" s="109" t="s">
        <v>123</v>
      </c>
      <c r="B24" s="109" t="s">
        <v>359</v>
      </c>
      <c r="C24" s="109">
        <v>84.68</v>
      </c>
      <c r="D24" s="109">
        <v>85.22</v>
      </c>
      <c r="E24" s="109">
        <v>81.459999999999994</v>
      </c>
      <c r="F24" s="109">
        <v>3.75</v>
      </c>
      <c r="G24" s="109">
        <v>3.59</v>
      </c>
      <c r="H24" s="109">
        <v>5.1100000000000003</v>
      </c>
      <c r="I24" s="109">
        <v>0.34</v>
      </c>
      <c r="J24" s="109">
        <v>0.28999999999999998</v>
      </c>
      <c r="K24" s="109">
        <v>3.59</v>
      </c>
      <c r="L24" s="109">
        <v>0.48</v>
      </c>
      <c r="M24" s="109">
        <v>0.42</v>
      </c>
    </row>
    <row r="25" spans="1:13">
      <c r="A25" s="109" t="s">
        <v>123</v>
      </c>
      <c r="B25" s="109" t="s">
        <v>360</v>
      </c>
      <c r="C25" s="109">
        <v>84.91</v>
      </c>
      <c r="D25" s="109">
        <v>85.41</v>
      </c>
      <c r="E25" s="109">
        <v>81.72</v>
      </c>
      <c r="F25" s="109">
        <v>4.07</v>
      </c>
      <c r="G25" s="109">
        <v>4.07</v>
      </c>
      <c r="H25" s="109">
        <v>5.47</v>
      </c>
      <c r="I25" s="109">
        <v>0.23</v>
      </c>
      <c r="J25" s="109">
        <v>0.33</v>
      </c>
      <c r="K25" s="109">
        <v>4.07</v>
      </c>
      <c r="L25" s="109">
        <v>0.32</v>
      </c>
      <c r="M25" s="109">
        <v>0.44</v>
      </c>
    </row>
    <row r="26" spans="1:13">
      <c r="A26" s="109" t="s">
        <v>123</v>
      </c>
      <c r="B26" s="109" t="s">
        <v>361</v>
      </c>
      <c r="C26" s="109">
        <v>85.22</v>
      </c>
      <c r="D26" s="109">
        <v>85.65</v>
      </c>
      <c r="E26" s="109">
        <v>81.209999999999994</v>
      </c>
      <c r="F26" s="109">
        <v>4.1500000000000004</v>
      </c>
      <c r="G26" s="109">
        <v>4.12</v>
      </c>
      <c r="H26" s="109">
        <v>4.18</v>
      </c>
      <c r="I26" s="109">
        <v>0.28000000000000003</v>
      </c>
      <c r="J26" s="109">
        <v>0.34</v>
      </c>
      <c r="K26" s="109">
        <v>4.12</v>
      </c>
      <c r="L26" s="109">
        <v>-0.62</v>
      </c>
      <c r="M26" s="109">
        <v>0.34</v>
      </c>
    </row>
    <row r="27" spans="1:13">
      <c r="A27" s="109" t="s">
        <v>123</v>
      </c>
      <c r="B27" s="109" t="s">
        <v>362</v>
      </c>
      <c r="C27" s="109">
        <v>85.6</v>
      </c>
      <c r="D27" s="109">
        <v>86.19</v>
      </c>
      <c r="E27" s="109">
        <v>81.27</v>
      </c>
      <c r="F27" s="109">
        <v>4.22</v>
      </c>
      <c r="G27" s="109">
        <v>4.26</v>
      </c>
      <c r="H27" s="109">
        <v>3.56</v>
      </c>
      <c r="I27" s="109">
        <v>0.63</v>
      </c>
      <c r="J27" s="109">
        <v>0.35</v>
      </c>
      <c r="K27" s="109">
        <v>4.26</v>
      </c>
      <c r="L27" s="109">
        <v>7.0000000000000007E-2</v>
      </c>
      <c r="M27" s="109">
        <v>0.28999999999999998</v>
      </c>
    </row>
    <row r="28" spans="1:13">
      <c r="A28" s="109" t="s">
        <v>123</v>
      </c>
      <c r="B28" s="109" t="s">
        <v>363</v>
      </c>
      <c r="C28" s="109">
        <v>86.07</v>
      </c>
      <c r="D28" s="109">
        <v>86.29</v>
      </c>
      <c r="E28" s="109">
        <v>81.7</v>
      </c>
      <c r="F28" s="109">
        <v>4.3</v>
      </c>
      <c r="G28" s="109">
        <v>4.3</v>
      </c>
      <c r="H28" s="109">
        <v>3.07</v>
      </c>
      <c r="I28" s="109">
        <v>0.11</v>
      </c>
      <c r="J28" s="109">
        <v>0.35</v>
      </c>
      <c r="K28" s="109">
        <v>4.3</v>
      </c>
      <c r="L28" s="109">
        <v>0.53</v>
      </c>
      <c r="M28" s="109">
        <v>0.25</v>
      </c>
    </row>
    <row r="29" spans="1:13">
      <c r="A29" s="109" t="s">
        <v>123</v>
      </c>
      <c r="B29" s="109" t="s">
        <v>364</v>
      </c>
      <c r="C29" s="109">
        <v>86.76</v>
      </c>
      <c r="D29" s="109">
        <v>86.46</v>
      </c>
      <c r="E29" s="109">
        <v>81.88</v>
      </c>
      <c r="F29" s="109">
        <v>4.17</v>
      </c>
      <c r="G29" s="109">
        <v>4.1399999999999997</v>
      </c>
      <c r="H29" s="109">
        <v>3.28</v>
      </c>
      <c r="I29" s="109">
        <v>0.2</v>
      </c>
      <c r="J29" s="109">
        <v>0.34</v>
      </c>
      <c r="K29" s="109">
        <v>4.1399999999999997</v>
      </c>
      <c r="L29" s="109">
        <v>0.22</v>
      </c>
      <c r="M29" s="109">
        <v>0.27</v>
      </c>
    </row>
    <row r="30" spans="1:13">
      <c r="A30" s="109" t="s">
        <v>123</v>
      </c>
      <c r="B30" s="109" t="s">
        <v>365</v>
      </c>
      <c r="C30" s="109">
        <v>87.19</v>
      </c>
      <c r="D30" s="109">
        <v>86.93</v>
      </c>
      <c r="E30" s="109">
        <v>82.2</v>
      </c>
      <c r="F30" s="109">
        <v>4.08</v>
      </c>
      <c r="G30" s="109">
        <v>3.96</v>
      </c>
      <c r="H30" s="109">
        <v>3.89</v>
      </c>
      <c r="I30" s="109">
        <v>0.55000000000000004</v>
      </c>
      <c r="J30" s="109">
        <v>0.32</v>
      </c>
      <c r="K30" s="109">
        <v>3.96</v>
      </c>
      <c r="L30" s="109">
        <v>0.39</v>
      </c>
      <c r="M30" s="109">
        <v>0.32</v>
      </c>
    </row>
    <row r="31" spans="1:13">
      <c r="A31" s="109" t="s">
        <v>151</v>
      </c>
      <c r="B31" s="109" t="s">
        <v>354</v>
      </c>
      <c r="C31" s="109">
        <v>87.11</v>
      </c>
      <c r="D31" s="109">
        <v>86.93</v>
      </c>
      <c r="E31" s="109">
        <v>82.3</v>
      </c>
      <c r="F31" s="109">
        <v>3.07</v>
      </c>
      <c r="G31" s="109">
        <v>3.05</v>
      </c>
      <c r="H31" s="109">
        <v>3.15</v>
      </c>
      <c r="I31" s="109">
        <v>0</v>
      </c>
      <c r="J31" s="109">
        <v>0.25</v>
      </c>
      <c r="K31" s="109">
        <v>3.05</v>
      </c>
      <c r="L31" s="109">
        <v>0.12</v>
      </c>
      <c r="M31" s="109">
        <v>0.26</v>
      </c>
    </row>
    <row r="32" spans="1:13">
      <c r="A32" s="109" t="s">
        <v>123</v>
      </c>
      <c r="B32" s="109" t="s">
        <v>355</v>
      </c>
      <c r="C32" s="109">
        <v>87.28</v>
      </c>
      <c r="D32" s="109">
        <v>87.36</v>
      </c>
      <c r="E32" s="109">
        <v>82.41</v>
      </c>
      <c r="F32" s="109">
        <v>3</v>
      </c>
      <c r="G32" s="109">
        <v>3.09</v>
      </c>
      <c r="H32" s="109">
        <v>2.44</v>
      </c>
      <c r="I32" s="109">
        <v>0.5</v>
      </c>
      <c r="J32" s="109">
        <v>0.25</v>
      </c>
      <c r="K32" s="109">
        <v>3.09</v>
      </c>
      <c r="L32" s="109">
        <v>0.14000000000000001</v>
      </c>
      <c r="M32" s="109">
        <v>0.2</v>
      </c>
    </row>
    <row r="33" spans="1:13">
      <c r="A33" s="109" t="s">
        <v>123</v>
      </c>
      <c r="B33" s="109" t="s">
        <v>356</v>
      </c>
      <c r="C33" s="109">
        <v>87.63</v>
      </c>
      <c r="D33" s="109">
        <v>87.46</v>
      </c>
      <c r="E33" s="109">
        <v>82.9</v>
      </c>
      <c r="F33" s="109">
        <v>3.14</v>
      </c>
      <c r="G33" s="109">
        <v>3.35</v>
      </c>
      <c r="H33" s="109">
        <v>2.72</v>
      </c>
      <c r="I33" s="109">
        <v>0.11</v>
      </c>
      <c r="J33" s="109">
        <v>0.27</v>
      </c>
      <c r="K33" s="109">
        <v>3.35</v>
      </c>
      <c r="L33" s="109">
        <v>0.59</v>
      </c>
      <c r="M33" s="109">
        <v>0.22</v>
      </c>
    </row>
    <row r="34" spans="1:13">
      <c r="A34" s="109" t="s">
        <v>123</v>
      </c>
      <c r="B34" s="109" t="s">
        <v>357</v>
      </c>
      <c r="C34" s="109">
        <v>87.4</v>
      </c>
      <c r="D34" s="109">
        <v>87.46</v>
      </c>
      <c r="E34" s="109">
        <v>83.42</v>
      </c>
      <c r="F34" s="109">
        <v>3.06</v>
      </c>
      <c r="G34" s="109">
        <v>3.33</v>
      </c>
      <c r="H34" s="109">
        <v>3.03</v>
      </c>
      <c r="I34" s="109">
        <v>0</v>
      </c>
      <c r="J34" s="109">
        <v>0.27</v>
      </c>
      <c r="K34" s="109">
        <v>3.33</v>
      </c>
      <c r="L34" s="109">
        <v>0.63</v>
      </c>
      <c r="M34" s="109">
        <v>0.25</v>
      </c>
    </row>
    <row r="35" spans="1:13">
      <c r="A35" s="109" t="s">
        <v>123</v>
      </c>
      <c r="B35" s="109" t="s">
        <v>358</v>
      </c>
      <c r="C35" s="109">
        <v>86.97</v>
      </c>
      <c r="D35" s="109">
        <v>87.39</v>
      </c>
      <c r="E35" s="109">
        <v>83.71</v>
      </c>
      <c r="F35" s="109">
        <v>2.88</v>
      </c>
      <c r="G35" s="109">
        <v>2.89</v>
      </c>
      <c r="H35" s="109">
        <v>3.26</v>
      </c>
      <c r="I35" s="109">
        <v>-0.08</v>
      </c>
      <c r="J35" s="109">
        <v>0.24</v>
      </c>
      <c r="K35" s="109">
        <v>2.89</v>
      </c>
      <c r="L35" s="109">
        <v>0.35</v>
      </c>
      <c r="M35" s="109">
        <v>0.27</v>
      </c>
    </row>
    <row r="36" spans="1:13">
      <c r="A36" s="109" t="s">
        <v>123</v>
      </c>
      <c r="B36" s="109" t="s">
        <v>359</v>
      </c>
      <c r="C36" s="109">
        <v>87.11</v>
      </c>
      <c r="D36" s="109">
        <v>87.65</v>
      </c>
      <c r="E36" s="109">
        <v>84.23</v>
      </c>
      <c r="F36" s="109">
        <v>2.87</v>
      </c>
      <c r="G36" s="109">
        <v>2.86</v>
      </c>
      <c r="H36" s="109">
        <v>3.4</v>
      </c>
      <c r="I36" s="109">
        <v>0.3</v>
      </c>
      <c r="J36" s="109">
        <v>0.24</v>
      </c>
      <c r="K36" s="109">
        <v>2.86</v>
      </c>
      <c r="L36" s="109">
        <v>0.61</v>
      </c>
      <c r="M36" s="109">
        <v>0.28000000000000003</v>
      </c>
    </row>
    <row r="37" spans="1:13">
      <c r="A37" s="109" t="s">
        <v>123</v>
      </c>
      <c r="B37" s="109" t="s">
        <v>360</v>
      </c>
      <c r="C37" s="109">
        <v>87.24</v>
      </c>
      <c r="D37" s="109">
        <v>87.87</v>
      </c>
      <c r="E37" s="109">
        <v>84.86</v>
      </c>
      <c r="F37" s="109">
        <v>2.74</v>
      </c>
      <c r="G37" s="109">
        <v>2.87</v>
      </c>
      <c r="H37" s="109">
        <v>3.85</v>
      </c>
      <c r="I37" s="109">
        <v>0.25</v>
      </c>
      <c r="J37" s="109">
        <v>0.24</v>
      </c>
      <c r="K37" s="109">
        <v>2.87</v>
      </c>
      <c r="L37" s="109">
        <v>0.76</v>
      </c>
      <c r="M37" s="109">
        <v>0.32</v>
      </c>
    </row>
    <row r="38" spans="1:13">
      <c r="A38" s="109" t="s">
        <v>123</v>
      </c>
      <c r="B38" s="109" t="s">
        <v>361</v>
      </c>
      <c r="C38" s="109">
        <v>87.42</v>
      </c>
      <c r="D38" s="109">
        <v>87.95</v>
      </c>
      <c r="E38" s="109">
        <v>84.58</v>
      </c>
      <c r="F38" s="109">
        <v>2.59</v>
      </c>
      <c r="G38" s="109">
        <v>2.69</v>
      </c>
      <c r="H38" s="109">
        <v>4.16</v>
      </c>
      <c r="I38" s="109">
        <v>0.09</v>
      </c>
      <c r="J38" s="109">
        <v>0.22</v>
      </c>
      <c r="K38" s="109">
        <v>2.69</v>
      </c>
      <c r="L38" s="109">
        <v>-0.33</v>
      </c>
      <c r="M38" s="109">
        <v>0.34</v>
      </c>
    </row>
    <row r="39" spans="1:13">
      <c r="A39" s="109" t="s">
        <v>123</v>
      </c>
      <c r="B39" s="109" t="s">
        <v>362</v>
      </c>
      <c r="C39" s="109">
        <v>87.75</v>
      </c>
      <c r="D39" s="109">
        <v>88.52</v>
      </c>
      <c r="E39" s="109">
        <v>85.1</v>
      </c>
      <c r="F39" s="109">
        <v>2.52</v>
      </c>
      <c r="G39" s="109">
        <v>2.7</v>
      </c>
      <c r="H39" s="109">
        <v>4.71</v>
      </c>
      <c r="I39" s="109">
        <v>0.65</v>
      </c>
      <c r="J39" s="109">
        <v>0.22</v>
      </c>
      <c r="K39" s="109">
        <v>2.7</v>
      </c>
      <c r="L39" s="109">
        <v>0.61</v>
      </c>
      <c r="M39" s="109">
        <v>0.38</v>
      </c>
    </row>
    <row r="40" spans="1:13">
      <c r="A40" s="109" t="s">
        <v>123</v>
      </c>
      <c r="B40" s="109" t="s">
        <v>363</v>
      </c>
      <c r="C40" s="109">
        <v>88.2</v>
      </c>
      <c r="D40" s="109">
        <v>88.87</v>
      </c>
      <c r="E40" s="109">
        <v>85.61</v>
      </c>
      <c r="F40" s="109">
        <v>2.48</v>
      </c>
      <c r="G40" s="109">
        <v>3</v>
      </c>
      <c r="H40" s="109">
        <v>4.79</v>
      </c>
      <c r="I40" s="109">
        <v>0.39</v>
      </c>
      <c r="J40" s="109">
        <v>0.25</v>
      </c>
      <c r="K40" s="109">
        <v>3</v>
      </c>
      <c r="L40" s="109">
        <v>0.6</v>
      </c>
      <c r="M40" s="109">
        <v>0.39</v>
      </c>
    </row>
    <row r="41" spans="1:13">
      <c r="A41" s="109" t="s">
        <v>123</v>
      </c>
      <c r="B41" s="109" t="s">
        <v>364</v>
      </c>
      <c r="C41" s="109">
        <v>88.69</v>
      </c>
      <c r="D41" s="109">
        <v>88.76</v>
      </c>
      <c r="E41" s="109">
        <v>85.68</v>
      </c>
      <c r="F41" s="109">
        <v>2.21</v>
      </c>
      <c r="G41" s="109">
        <v>2.66</v>
      </c>
      <c r="H41" s="109">
        <v>4.6500000000000004</v>
      </c>
      <c r="I41" s="109">
        <v>-0.13</v>
      </c>
      <c r="J41" s="109">
        <v>0.22</v>
      </c>
      <c r="K41" s="109">
        <v>2.66</v>
      </c>
      <c r="L41" s="109">
        <v>0.08</v>
      </c>
      <c r="M41" s="109">
        <v>0.38</v>
      </c>
    </row>
    <row r="42" spans="1:13">
      <c r="A42" s="109" t="s">
        <v>123</v>
      </c>
      <c r="B42" s="109" t="s">
        <v>365</v>
      </c>
      <c r="C42" s="109">
        <v>89.05</v>
      </c>
      <c r="D42" s="109">
        <v>89.16</v>
      </c>
      <c r="E42" s="109">
        <v>85.62</v>
      </c>
      <c r="F42" s="109">
        <v>2.13</v>
      </c>
      <c r="G42" s="109">
        <v>2.56</v>
      </c>
      <c r="H42" s="109">
        <v>4.16</v>
      </c>
      <c r="I42" s="109">
        <v>0.45</v>
      </c>
      <c r="J42" s="109">
        <v>0.21</v>
      </c>
      <c r="K42" s="109">
        <v>2.56</v>
      </c>
      <c r="L42" s="109">
        <v>-7.0000000000000007E-2</v>
      </c>
      <c r="M42" s="109">
        <v>0.34</v>
      </c>
    </row>
    <row r="43" spans="1:13">
      <c r="A43" s="109" t="s">
        <v>152</v>
      </c>
      <c r="B43" s="109" t="s">
        <v>354</v>
      </c>
      <c r="C43" s="109">
        <v>89.39</v>
      </c>
      <c r="D43" s="109">
        <v>89.73</v>
      </c>
      <c r="E43" s="109">
        <v>85.43</v>
      </c>
      <c r="F43" s="109">
        <v>2.61</v>
      </c>
      <c r="G43" s="109">
        <v>3.22</v>
      </c>
      <c r="H43" s="109">
        <v>3.81</v>
      </c>
      <c r="I43" s="109">
        <v>0.64</v>
      </c>
      <c r="J43" s="109">
        <v>0.26</v>
      </c>
      <c r="K43" s="109">
        <v>3.22</v>
      </c>
      <c r="L43" s="109">
        <v>-0.22</v>
      </c>
      <c r="M43" s="109">
        <v>0.31</v>
      </c>
    </row>
    <row r="44" spans="1:13">
      <c r="A44" s="109" t="s">
        <v>123</v>
      </c>
      <c r="B44" s="109" t="s">
        <v>355</v>
      </c>
      <c r="C44" s="109">
        <v>89.78</v>
      </c>
      <c r="D44" s="109">
        <v>89.99</v>
      </c>
      <c r="E44" s="109">
        <v>86.18</v>
      </c>
      <c r="F44" s="109">
        <v>2.87</v>
      </c>
      <c r="G44" s="109">
        <v>3.01</v>
      </c>
      <c r="H44" s="109">
        <v>4.57</v>
      </c>
      <c r="I44" s="109">
        <v>0.28999999999999998</v>
      </c>
      <c r="J44" s="109">
        <v>0.25</v>
      </c>
      <c r="K44" s="109">
        <v>3.01</v>
      </c>
      <c r="L44" s="109">
        <v>0.88</v>
      </c>
      <c r="M44" s="109">
        <v>0.37</v>
      </c>
    </row>
    <row r="45" spans="1:13">
      <c r="A45" s="109" t="s">
        <v>123</v>
      </c>
      <c r="B45" s="109" t="s">
        <v>356</v>
      </c>
      <c r="C45" s="109">
        <v>89.91</v>
      </c>
      <c r="D45" s="109">
        <v>90.31</v>
      </c>
      <c r="E45" s="109">
        <v>86.6</v>
      </c>
      <c r="F45" s="109">
        <v>2.6</v>
      </c>
      <c r="G45" s="109">
        <v>3.26</v>
      </c>
      <c r="H45" s="109">
        <v>4.46</v>
      </c>
      <c r="I45" s="109">
        <v>0.35</v>
      </c>
      <c r="J45" s="109">
        <v>0.27</v>
      </c>
      <c r="K45" s="109">
        <v>3.26</v>
      </c>
      <c r="L45" s="109">
        <v>0.48</v>
      </c>
      <c r="M45" s="109">
        <v>0.36</v>
      </c>
    </row>
    <row r="46" spans="1:13">
      <c r="A46" s="109" t="s">
        <v>123</v>
      </c>
      <c r="B46" s="109" t="s">
        <v>357</v>
      </c>
      <c r="C46" s="109">
        <v>89.63</v>
      </c>
      <c r="D46" s="109">
        <v>90.48</v>
      </c>
      <c r="E46" s="109">
        <v>86.95</v>
      </c>
      <c r="F46" s="109">
        <v>2.54</v>
      </c>
      <c r="G46" s="109">
        <v>3.46</v>
      </c>
      <c r="H46" s="109">
        <v>4.2300000000000004</v>
      </c>
      <c r="I46" s="109">
        <v>0.19</v>
      </c>
      <c r="J46" s="109">
        <v>0.28000000000000003</v>
      </c>
      <c r="K46" s="109">
        <v>3.46</v>
      </c>
      <c r="L46" s="109">
        <v>0.4</v>
      </c>
      <c r="M46" s="109">
        <v>0.35</v>
      </c>
    </row>
    <row r="47" spans="1:13">
      <c r="A47" s="109" t="s">
        <v>123</v>
      </c>
      <c r="B47" s="109" t="s">
        <v>358</v>
      </c>
      <c r="C47" s="109">
        <v>89.23</v>
      </c>
      <c r="D47" s="109">
        <v>90.54</v>
      </c>
      <c r="E47" s="109">
        <v>86.82</v>
      </c>
      <c r="F47" s="109">
        <v>2.6</v>
      </c>
      <c r="G47" s="109">
        <v>3.61</v>
      </c>
      <c r="H47" s="109">
        <v>3.72</v>
      </c>
      <c r="I47" s="109">
        <v>0.06</v>
      </c>
      <c r="J47" s="109">
        <v>0.3</v>
      </c>
      <c r="K47" s="109">
        <v>3.61</v>
      </c>
      <c r="L47" s="109">
        <v>-0.14000000000000001</v>
      </c>
      <c r="M47" s="109">
        <v>0.3</v>
      </c>
    </row>
    <row r="48" spans="1:13">
      <c r="A48" s="109" t="s">
        <v>123</v>
      </c>
      <c r="B48" s="109" t="s">
        <v>359</v>
      </c>
      <c r="C48" s="109">
        <v>89.32</v>
      </c>
      <c r="D48" s="109">
        <v>90.55</v>
      </c>
      <c r="E48" s="109">
        <v>87.13</v>
      </c>
      <c r="F48" s="109">
        <v>2.54</v>
      </c>
      <c r="G48" s="109">
        <v>3.31</v>
      </c>
      <c r="H48" s="109">
        <v>3.44</v>
      </c>
      <c r="I48" s="109">
        <v>0.01</v>
      </c>
      <c r="J48" s="109">
        <v>0.27</v>
      </c>
      <c r="K48" s="109">
        <v>3.31</v>
      </c>
      <c r="L48" s="109">
        <v>0.35</v>
      </c>
      <c r="M48" s="109">
        <v>0.28000000000000003</v>
      </c>
    </row>
    <row r="49" spans="1:13">
      <c r="A49" s="109" t="s">
        <v>123</v>
      </c>
      <c r="B49" s="109" t="s">
        <v>360</v>
      </c>
      <c r="C49" s="109">
        <v>89.56</v>
      </c>
      <c r="D49" s="109">
        <v>90.7</v>
      </c>
      <c r="E49" s="109">
        <v>88.24</v>
      </c>
      <c r="F49" s="109">
        <v>2.65</v>
      </c>
      <c r="G49" s="109">
        <v>3.22</v>
      </c>
      <c r="H49" s="109">
        <v>3.97</v>
      </c>
      <c r="I49" s="109">
        <v>0.16</v>
      </c>
      <c r="J49" s="109">
        <v>0.26</v>
      </c>
      <c r="K49" s="109">
        <v>3.22</v>
      </c>
      <c r="L49" s="109">
        <v>1.27</v>
      </c>
      <c r="M49" s="109">
        <v>0.33</v>
      </c>
    </row>
    <row r="50" spans="1:13">
      <c r="A50" s="109" t="s">
        <v>123</v>
      </c>
      <c r="B50" s="109" t="s">
        <v>361</v>
      </c>
      <c r="C50" s="109">
        <v>89.81</v>
      </c>
      <c r="D50" s="109">
        <v>90.86</v>
      </c>
      <c r="E50" s="109">
        <v>88.71</v>
      </c>
      <c r="F50" s="109">
        <v>2.73</v>
      </c>
      <c r="G50" s="109">
        <v>3.31</v>
      </c>
      <c r="H50" s="109">
        <v>4.88</v>
      </c>
      <c r="I50" s="109">
        <v>0.18</v>
      </c>
      <c r="J50" s="109">
        <v>0.27</v>
      </c>
      <c r="K50" s="109">
        <v>3.31</v>
      </c>
      <c r="L50" s="109">
        <v>0.54</v>
      </c>
      <c r="M50" s="109">
        <v>0.4</v>
      </c>
    </row>
    <row r="51" spans="1:13">
      <c r="A51" s="109" t="s">
        <v>123</v>
      </c>
      <c r="B51" s="109" t="s">
        <v>362</v>
      </c>
      <c r="C51" s="109">
        <v>90.36</v>
      </c>
      <c r="D51" s="109">
        <v>91.34</v>
      </c>
      <c r="E51" s="109">
        <v>89.07</v>
      </c>
      <c r="F51" s="109">
        <v>2.97</v>
      </c>
      <c r="G51" s="109">
        <v>3.19</v>
      </c>
      <c r="H51" s="109">
        <v>4.67</v>
      </c>
      <c r="I51" s="109">
        <v>0.53</v>
      </c>
      <c r="J51" s="109">
        <v>0.26</v>
      </c>
      <c r="K51" s="109">
        <v>3.19</v>
      </c>
      <c r="L51" s="109">
        <v>0.41</v>
      </c>
      <c r="M51" s="109">
        <v>0.38</v>
      </c>
    </row>
    <row r="52" spans="1:13">
      <c r="A52" s="109" t="s">
        <v>123</v>
      </c>
      <c r="B52" s="109" t="s">
        <v>363</v>
      </c>
      <c r="C52" s="109">
        <v>90.91</v>
      </c>
      <c r="D52" s="109">
        <v>91.54</v>
      </c>
      <c r="E52" s="109">
        <v>89.57</v>
      </c>
      <c r="F52" s="109">
        <v>3.06</v>
      </c>
      <c r="G52" s="109">
        <v>2.99</v>
      </c>
      <c r="H52" s="109">
        <v>4.62</v>
      </c>
      <c r="I52" s="109">
        <v>0.21</v>
      </c>
      <c r="J52" s="109">
        <v>0.25</v>
      </c>
      <c r="K52" s="109">
        <v>2.99</v>
      </c>
      <c r="L52" s="109">
        <v>0.56000000000000005</v>
      </c>
      <c r="M52" s="109">
        <v>0.38</v>
      </c>
    </row>
    <row r="53" spans="1:13">
      <c r="A53" s="109" t="s">
        <v>123</v>
      </c>
      <c r="B53" s="109" t="s">
        <v>364</v>
      </c>
      <c r="C53" s="109">
        <v>91.62</v>
      </c>
      <c r="D53" s="109">
        <v>91.72</v>
      </c>
      <c r="E53" s="109">
        <v>89.48</v>
      </c>
      <c r="F53" s="109">
        <v>3.31</v>
      </c>
      <c r="G53" s="109">
        <v>3.33</v>
      </c>
      <c r="H53" s="109">
        <v>4.43</v>
      </c>
      <c r="I53" s="109">
        <v>0.2</v>
      </c>
      <c r="J53" s="109">
        <v>0.27</v>
      </c>
      <c r="K53" s="109">
        <v>3.33</v>
      </c>
      <c r="L53" s="109">
        <v>-0.11</v>
      </c>
      <c r="M53" s="109">
        <v>0.36</v>
      </c>
    </row>
    <row r="54" spans="1:13">
      <c r="A54" s="109" t="s">
        <v>123</v>
      </c>
      <c r="B54" s="109" t="s">
        <v>365</v>
      </c>
      <c r="C54" s="109">
        <v>92.04</v>
      </c>
      <c r="D54" s="109">
        <v>92.12</v>
      </c>
      <c r="E54" s="109">
        <v>90.05</v>
      </c>
      <c r="F54" s="109">
        <v>3.36</v>
      </c>
      <c r="G54" s="109">
        <v>3.32</v>
      </c>
      <c r="H54" s="109">
        <v>5.17</v>
      </c>
      <c r="I54" s="109">
        <v>0.43</v>
      </c>
      <c r="J54" s="109">
        <v>0.27</v>
      </c>
      <c r="K54" s="109">
        <v>3.32</v>
      </c>
      <c r="L54" s="109">
        <v>0.64</v>
      </c>
      <c r="M54" s="109">
        <v>0.42</v>
      </c>
    </row>
    <row r="55" spans="1:13">
      <c r="A55" s="109" t="s">
        <v>153</v>
      </c>
      <c r="B55" s="109" t="s">
        <v>354</v>
      </c>
      <c r="C55" s="109">
        <v>93.6</v>
      </c>
      <c r="D55" s="109">
        <v>93.67</v>
      </c>
      <c r="E55" s="109">
        <v>91.82</v>
      </c>
      <c r="F55" s="109">
        <v>4.72</v>
      </c>
      <c r="G55" s="109">
        <v>4.38</v>
      </c>
      <c r="H55" s="109">
        <v>7.47</v>
      </c>
      <c r="I55" s="109">
        <v>1.68</v>
      </c>
      <c r="J55" s="109">
        <v>0.36</v>
      </c>
      <c r="K55" s="109">
        <v>4.38</v>
      </c>
      <c r="L55" s="109">
        <v>1.97</v>
      </c>
      <c r="M55" s="109">
        <v>0.6</v>
      </c>
    </row>
    <row r="56" spans="1:13">
      <c r="A56" s="109" t="s">
        <v>123</v>
      </c>
      <c r="B56" s="109" t="s">
        <v>355</v>
      </c>
      <c r="C56" s="109">
        <v>94.14</v>
      </c>
      <c r="D56" s="109">
        <v>94.24</v>
      </c>
      <c r="E56" s="109">
        <v>92.66</v>
      </c>
      <c r="F56" s="109">
        <v>4.8600000000000003</v>
      </c>
      <c r="G56" s="109">
        <v>4.72</v>
      </c>
      <c r="H56" s="109">
        <v>7.52</v>
      </c>
      <c r="I56" s="109">
        <v>0.62</v>
      </c>
      <c r="J56" s="109">
        <v>0.39</v>
      </c>
      <c r="K56" s="109">
        <v>4.72</v>
      </c>
      <c r="L56" s="109">
        <v>0.92</v>
      </c>
      <c r="M56" s="109">
        <v>0.61</v>
      </c>
    </row>
    <row r="57" spans="1:13">
      <c r="A57" s="109" t="s">
        <v>123</v>
      </c>
      <c r="B57" s="109" t="s">
        <v>356</v>
      </c>
      <c r="C57" s="109">
        <v>94.72</v>
      </c>
      <c r="D57" s="109">
        <v>94.86</v>
      </c>
      <c r="E57" s="109">
        <v>93.51</v>
      </c>
      <c r="F57" s="109">
        <v>5.35</v>
      </c>
      <c r="G57" s="109">
        <v>5.04</v>
      </c>
      <c r="H57" s="109">
        <v>7.99</v>
      </c>
      <c r="I57" s="109">
        <v>0.65</v>
      </c>
      <c r="J57" s="109">
        <v>0.41</v>
      </c>
      <c r="K57" s="109">
        <v>5.04</v>
      </c>
      <c r="L57" s="109">
        <v>0.92</v>
      </c>
      <c r="M57" s="109">
        <v>0.64</v>
      </c>
    </row>
    <row r="58" spans="1:13">
      <c r="A58" s="109" t="s">
        <v>123</v>
      </c>
      <c r="B58" s="109" t="s">
        <v>357</v>
      </c>
      <c r="C58" s="109">
        <v>94.84</v>
      </c>
      <c r="D58" s="109">
        <v>95.13</v>
      </c>
      <c r="E58" s="109">
        <v>94.06</v>
      </c>
      <c r="F58" s="109">
        <v>5.82</v>
      </c>
      <c r="G58" s="109">
        <v>5.13</v>
      </c>
      <c r="H58" s="109">
        <v>8.18</v>
      </c>
      <c r="I58" s="109">
        <v>0.28000000000000003</v>
      </c>
      <c r="J58" s="109">
        <v>0.42</v>
      </c>
      <c r="K58" s="109">
        <v>5.13</v>
      </c>
      <c r="L58" s="109">
        <v>0.59</v>
      </c>
      <c r="M58" s="109">
        <v>0.66</v>
      </c>
    </row>
    <row r="59" spans="1:13">
      <c r="A59" s="109" t="s">
        <v>123</v>
      </c>
      <c r="B59" s="109" t="s">
        <v>358</v>
      </c>
      <c r="C59" s="109">
        <v>94.73</v>
      </c>
      <c r="D59" s="109">
        <v>95.17</v>
      </c>
      <c r="E59" s="109">
        <v>94.37</v>
      </c>
      <c r="F59" s="109">
        <v>6.16</v>
      </c>
      <c r="G59" s="109">
        <v>5.1100000000000003</v>
      </c>
      <c r="H59" s="109">
        <v>8.69</v>
      </c>
      <c r="I59" s="109">
        <v>0.05</v>
      </c>
      <c r="J59" s="109">
        <v>0.42</v>
      </c>
      <c r="K59" s="109">
        <v>5.1100000000000003</v>
      </c>
      <c r="L59" s="109">
        <v>0.33</v>
      </c>
      <c r="M59" s="109">
        <v>0.7</v>
      </c>
    </row>
    <row r="60" spans="1:13">
      <c r="A60" s="109" t="s">
        <v>123</v>
      </c>
      <c r="B60" s="109" t="s">
        <v>359</v>
      </c>
      <c r="C60" s="109">
        <v>94.96</v>
      </c>
      <c r="D60" s="109">
        <v>95.56</v>
      </c>
      <c r="E60" s="109">
        <v>94.63</v>
      </c>
      <c r="F60" s="109">
        <v>6.31</v>
      </c>
      <c r="G60" s="109">
        <v>5.53</v>
      </c>
      <c r="H60" s="109">
        <v>8.6199999999999992</v>
      </c>
      <c r="I60" s="109">
        <v>0.41</v>
      </c>
      <c r="J60" s="109">
        <v>0.45</v>
      </c>
      <c r="K60" s="109">
        <v>5.53</v>
      </c>
      <c r="L60" s="109">
        <v>0.28000000000000003</v>
      </c>
      <c r="M60" s="109">
        <v>0.69</v>
      </c>
    </row>
    <row r="61" spans="1:13">
      <c r="A61" s="109" t="s">
        <v>123</v>
      </c>
      <c r="B61" s="109" t="s">
        <v>360</v>
      </c>
      <c r="C61" s="109">
        <v>95.32</v>
      </c>
      <c r="D61" s="109">
        <v>95.93</v>
      </c>
      <c r="E61" s="109">
        <v>94.86</v>
      </c>
      <c r="F61" s="109">
        <v>6.44</v>
      </c>
      <c r="G61" s="109">
        <v>5.77</v>
      </c>
      <c r="H61" s="109">
        <v>7.51</v>
      </c>
      <c r="I61" s="109">
        <v>0.38</v>
      </c>
      <c r="J61" s="109">
        <v>0.47</v>
      </c>
      <c r="K61" s="109">
        <v>5.77</v>
      </c>
      <c r="L61" s="109">
        <v>0.24</v>
      </c>
      <c r="M61" s="109">
        <v>0.6</v>
      </c>
    </row>
    <row r="62" spans="1:13">
      <c r="A62" s="109" t="s">
        <v>123</v>
      </c>
      <c r="B62" s="109" t="s">
        <v>361</v>
      </c>
      <c r="C62" s="109">
        <v>95.79</v>
      </c>
      <c r="D62" s="109">
        <v>96.3</v>
      </c>
      <c r="E62" s="109">
        <v>94.86</v>
      </c>
      <c r="F62" s="109">
        <v>6.66</v>
      </c>
      <c r="G62" s="109">
        <v>5.98</v>
      </c>
      <c r="H62" s="109">
        <v>6.93</v>
      </c>
      <c r="I62" s="109">
        <v>0.38</v>
      </c>
      <c r="J62" s="109">
        <v>0.49</v>
      </c>
      <c r="K62" s="109">
        <v>5.98</v>
      </c>
      <c r="L62" s="109">
        <v>0</v>
      </c>
      <c r="M62" s="109">
        <v>0.56000000000000005</v>
      </c>
    </row>
    <row r="63" spans="1:13">
      <c r="A63" s="109" t="s">
        <v>123</v>
      </c>
      <c r="B63" s="109" t="s">
        <v>362</v>
      </c>
      <c r="C63" s="109">
        <v>96.09</v>
      </c>
      <c r="D63" s="109">
        <v>96.58</v>
      </c>
      <c r="E63" s="109">
        <v>95.16</v>
      </c>
      <c r="F63" s="109">
        <v>6.35</v>
      </c>
      <c r="G63" s="109">
        <v>5.73</v>
      </c>
      <c r="H63" s="109">
        <v>6.84</v>
      </c>
      <c r="I63" s="109">
        <v>0.28999999999999998</v>
      </c>
      <c r="J63" s="109">
        <v>0.47</v>
      </c>
      <c r="K63" s="109">
        <v>5.73</v>
      </c>
      <c r="L63" s="109">
        <v>0.32</v>
      </c>
      <c r="M63" s="109">
        <v>0.55000000000000004</v>
      </c>
    </row>
    <row r="64" spans="1:13">
      <c r="A64" s="109" t="s">
        <v>123</v>
      </c>
      <c r="B64" s="109" t="s">
        <v>363</v>
      </c>
      <c r="C64" s="109">
        <v>96.7</v>
      </c>
      <c r="D64" s="109">
        <v>96.77</v>
      </c>
      <c r="E64" s="109">
        <v>95.21</v>
      </c>
      <c r="F64" s="109">
        <v>6.37</v>
      </c>
      <c r="G64" s="109">
        <v>5.72</v>
      </c>
      <c r="H64" s="109">
        <v>6.3</v>
      </c>
      <c r="I64" s="109">
        <v>0.19</v>
      </c>
      <c r="J64" s="109">
        <v>0.46</v>
      </c>
      <c r="K64" s="109">
        <v>5.72</v>
      </c>
      <c r="L64" s="109">
        <v>0.06</v>
      </c>
      <c r="M64" s="109">
        <v>0.51</v>
      </c>
    </row>
    <row r="65" spans="1:13">
      <c r="A65" s="109" t="s">
        <v>123</v>
      </c>
      <c r="B65" s="109" t="s">
        <v>364</v>
      </c>
      <c r="C65" s="109">
        <v>97.7</v>
      </c>
      <c r="D65" s="109">
        <v>97.2</v>
      </c>
      <c r="E65" s="109">
        <v>95.64</v>
      </c>
      <c r="F65" s="109">
        <v>6.63</v>
      </c>
      <c r="G65" s="109">
        <v>5.98</v>
      </c>
      <c r="H65" s="109">
        <v>6.89</v>
      </c>
      <c r="I65" s="109">
        <v>0.45</v>
      </c>
      <c r="J65" s="109">
        <v>0.49</v>
      </c>
      <c r="K65" s="109">
        <v>5.98</v>
      </c>
      <c r="L65" s="109">
        <v>0.45</v>
      </c>
      <c r="M65" s="109">
        <v>0.56000000000000005</v>
      </c>
    </row>
    <row r="66" spans="1:13">
      <c r="A66" s="109" t="s">
        <v>123</v>
      </c>
      <c r="B66" s="109" t="s">
        <v>365</v>
      </c>
      <c r="C66" s="109">
        <v>98.27</v>
      </c>
      <c r="D66" s="109">
        <v>97.79</v>
      </c>
      <c r="E66" s="109">
        <v>96.4</v>
      </c>
      <c r="F66" s="109">
        <v>6.77</v>
      </c>
      <c r="G66" s="109">
        <v>6.15</v>
      </c>
      <c r="H66" s="109">
        <v>7.05</v>
      </c>
      <c r="I66" s="109">
        <v>0.6</v>
      </c>
      <c r="J66" s="109">
        <v>0.5</v>
      </c>
      <c r="K66" s="109">
        <v>6.15</v>
      </c>
      <c r="L66" s="109">
        <v>0.79</v>
      </c>
      <c r="M66" s="109">
        <v>0.56999999999999995</v>
      </c>
    </row>
    <row r="67" spans="1:13">
      <c r="A67" s="109" t="s">
        <v>127</v>
      </c>
      <c r="B67" s="109" t="s">
        <v>354</v>
      </c>
      <c r="C67" s="109">
        <v>98.79</v>
      </c>
      <c r="D67" s="109">
        <v>98.14</v>
      </c>
      <c r="E67" s="109">
        <v>97.51</v>
      </c>
      <c r="F67" s="109">
        <v>5.55</v>
      </c>
      <c r="G67" s="109">
        <v>4.78</v>
      </c>
      <c r="H67" s="109">
        <v>6.2</v>
      </c>
      <c r="I67" s="109">
        <v>0.36</v>
      </c>
      <c r="J67" s="109">
        <v>0.39</v>
      </c>
      <c r="K67" s="109">
        <v>4.78</v>
      </c>
      <c r="L67" s="109">
        <v>1.1599999999999999</v>
      </c>
      <c r="M67" s="109">
        <v>0.5</v>
      </c>
    </row>
    <row r="68" spans="1:13">
      <c r="A68" s="109" t="s">
        <v>123</v>
      </c>
      <c r="B68" s="109" t="s">
        <v>355</v>
      </c>
      <c r="C68" s="109">
        <v>99.17</v>
      </c>
      <c r="D68" s="109">
        <v>98.5</v>
      </c>
      <c r="E68" s="109">
        <v>98.91</v>
      </c>
      <c r="F68" s="109">
        <v>5.34</v>
      </c>
      <c r="G68" s="109">
        <v>4.5199999999999996</v>
      </c>
      <c r="H68" s="109">
        <v>6.74</v>
      </c>
      <c r="I68" s="109">
        <v>0.37</v>
      </c>
      <c r="J68" s="109">
        <v>0.37</v>
      </c>
      <c r="K68" s="109">
        <v>4.5199999999999996</v>
      </c>
      <c r="L68" s="109">
        <v>1.43</v>
      </c>
      <c r="M68" s="109">
        <v>0.54</v>
      </c>
    </row>
    <row r="69" spans="1:13">
      <c r="A69" s="109" t="s">
        <v>123</v>
      </c>
      <c r="B69" s="109" t="s">
        <v>356</v>
      </c>
      <c r="C69" s="109">
        <v>99.49</v>
      </c>
      <c r="D69" s="109">
        <v>98.87</v>
      </c>
      <c r="E69" s="109">
        <v>99.15</v>
      </c>
      <c r="F69" s="109">
        <v>5.04</v>
      </c>
      <c r="G69" s="109">
        <v>4.2300000000000004</v>
      </c>
      <c r="H69" s="109">
        <v>6.03</v>
      </c>
      <c r="I69" s="109">
        <v>0.37</v>
      </c>
      <c r="J69" s="109">
        <v>0.35</v>
      </c>
      <c r="K69" s="109">
        <v>4.2300000000000004</v>
      </c>
      <c r="L69" s="109">
        <v>0.25</v>
      </c>
      <c r="M69" s="109">
        <v>0.49</v>
      </c>
    </row>
    <row r="70" spans="1:13">
      <c r="A70" s="109" t="s">
        <v>123</v>
      </c>
      <c r="B70" s="109" t="s">
        <v>357</v>
      </c>
      <c r="C70" s="109">
        <v>99.15</v>
      </c>
      <c r="D70" s="109">
        <v>98.77</v>
      </c>
      <c r="E70" s="109">
        <v>99.34</v>
      </c>
      <c r="F70" s="109">
        <v>4.55</v>
      </c>
      <c r="G70" s="109">
        <v>3.83</v>
      </c>
      <c r="H70" s="109">
        <v>5.61</v>
      </c>
      <c r="I70" s="109">
        <v>-0.11</v>
      </c>
      <c r="J70" s="109">
        <v>0.31</v>
      </c>
      <c r="K70" s="109">
        <v>3.83</v>
      </c>
      <c r="L70" s="109">
        <v>0.19</v>
      </c>
      <c r="M70" s="109">
        <v>0.46</v>
      </c>
    </row>
    <row r="71" spans="1:13">
      <c r="A71" s="109" t="s">
        <v>123</v>
      </c>
      <c r="B71" s="109" t="s">
        <v>358</v>
      </c>
      <c r="C71" s="109">
        <v>98.99</v>
      </c>
      <c r="D71" s="109">
        <v>99.2</v>
      </c>
      <c r="E71" s="109">
        <v>99.24</v>
      </c>
      <c r="F71" s="109">
        <v>4.51</v>
      </c>
      <c r="G71" s="109">
        <v>4.2300000000000004</v>
      </c>
      <c r="H71" s="109">
        <v>5.16</v>
      </c>
      <c r="I71" s="109">
        <v>0.44</v>
      </c>
      <c r="J71" s="109">
        <v>0.35</v>
      </c>
      <c r="K71" s="109">
        <v>4.2300000000000004</v>
      </c>
      <c r="L71" s="109">
        <v>-0.09</v>
      </c>
      <c r="M71" s="109">
        <v>0.42</v>
      </c>
    </row>
    <row r="72" spans="1:13">
      <c r="A72" s="109" t="s">
        <v>123</v>
      </c>
      <c r="B72" s="109" t="s">
        <v>359</v>
      </c>
      <c r="C72" s="109">
        <v>99.38</v>
      </c>
      <c r="D72" s="109">
        <v>99.56</v>
      </c>
      <c r="E72" s="109">
        <v>99.39</v>
      </c>
      <c r="F72" s="109">
        <v>4.6500000000000004</v>
      </c>
      <c r="G72" s="109">
        <v>4.18</v>
      </c>
      <c r="H72" s="109">
        <v>5.0199999999999996</v>
      </c>
      <c r="I72" s="109">
        <v>0.36</v>
      </c>
      <c r="J72" s="109">
        <v>0.34</v>
      </c>
      <c r="K72" s="109">
        <v>4.18</v>
      </c>
      <c r="L72" s="109">
        <v>0.14000000000000001</v>
      </c>
      <c r="M72" s="109">
        <v>0.41</v>
      </c>
    </row>
    <row r="73" spans="1:13">
      <c r="A73" s="109" t="s">
        <v>123</v>
      </c>
      <c r="B73" s="109" t="s">
        <v>360</v>
      </c>
      <c r="C73" s="109">
        <v>99.91</v>
      </c>
      <c r="D73" s="109">
        <v>99.97</v>
      </c>
      <c r="E73" s="109">
        <v>99.97</v>
      </c>
      <c r="F73" s="109">
        <v>4.8099999999999996</v>
      </c>
      <c r="G73" s="109">
        <v>4.22</v>
      </c>
      <c r="H73" s="109">
        <v>5.39</v>
      </c>
      <c r="I73" s="109">
        <v>0.42</v>
      </c>
      <c r="J73" s="109">
        <v>0.34</v>
      </c>
      <c r="K73" s="109">
        <v>4.22</v>
      </c>
      <c r="L73" s="109">
        <v>0.59</v>
      </c>
      <c r="M73" s="109">
        <v>0.44</v>
      </c>
    </row>
    <row r="74" spans="1:13">
      <c r="A74" s="109" t="s">
        <v>123</v>
      </c>
      <c r="B74" s="109" t="s">
        <v>361</v>
      </c>
      <c r="C74" s="109">
        <v>100.49</v>
      </c>
      <c r="D74" s="109">
        <v>100.45</v>
      </c>
      <c r="E74" s="109">
        <v>100.4</v>
      </c>
      <c r="F74" s="109">
        <v>4.9000000000000004</v>
      </c>
      <c r="G74" s="109">
        <v>4.3099999999999996</v>
      </c>
      <c r="H74" s="109">
        <v>5.85</v>
      </c>
      <c r="I74" s="109">
        <v>0.48</v>
      </c>
      <c r="J74" s="109">
        <v>0.35</v>
      </c>
      <c r="K74" s="109">
        <v>4.3099999999999996</v>
      </c>
      <c r="L74" s="109">
        <v>0.43</v>
      </c>
      <c r="M74" s="109">
        <v>0.47</v>
      </c>
    </row>
    <row r="75" spans="1:13">
      <c r="A75" s="109" t="s">
        <v>123</v>
      </c>
      <c r="B75" s="109" t="s">
        <v>362</v>
      </c>
      <c r="C75" s="109">
        <v>100.92</v>
      </c>
      <c r="D75" s="109">
        <v>101.09</v>
      </c>
      <c r="E75" s="109">
        <v>100.75</v>
      </c>
      <c r="F75" s="109">
        <v>5.0199999999999996</v>
      </c>
      <c r="G75" s="109">
        <v>4.67</v>
      </c>
      <c r="H75" s="109">
        <v>5.88</v>
      </c>
      <c r="I75" s="109">
        <v>0.64</v>
      </c>
      <c r="J75" s="109">
        <v>0.38</v>
      </c>
      <c r="K75" s="109">
        <v>4.67</v>
      </c>
      <c r="L75" s="109">
        <v>0.35</v>
      </c>
      <c r="M75" s="109">
        <v>0.48</v>
      </c>
    </row>
    <row r="76" spans="1:13">
      <c r="A76" s="109" t="s">
        <v>123</v>
      </c>
      <c r="B76" s="109" t="s">
        <v>363</v>
      </c>
      <c r="C76" s="109">
        <v>101.44</v>
      </c>
      <c r="D76" s="109">
        <v>101.29</v>
      </c>
      <c r="E76" s="109">
        <v>101.02</v>
      </c>
      <c r="F76" s="109">
        <v>4.9000000000000004</v>
      </c>
      <c r="G76" s="109">
        <v>4.68</v>
      </c>
      <c r="H76" s="109">
        <v>6.1</v>
      </c>
      <c r="I76" s="109">
        <v>0.2</v>
      </c>
      <c r="J76" s="109">
        <v>0.38</v>
      </c>
      <c r="K76" s="109">
        <v>4.68</v>
      </c>
      <c r="L76" s="109">
        <v>0.27</v>
      </c>
      <c r="M76" s="109">
        <v>0.49</v>
      </c>
    </row>
    <row r="77" spans="1:13">
      <c r="A77" s="109" t="s">
        <v>123</v>
      </c>
      <c r="B77" s="109" t="s">
        <v>364</v>
      </c>
      <c r="C77" s="109">
        <v>102.3</v>
      </c>
      <c r="D77" s="109">
        <v>101.62</v>
      </c>
      <c r="E77" s="109">
        <v>101.45</v>
      </c>
      <c r="F77" s="109">
        <v>4.72</v>
      </c>
      <c r="G77" s="109">
        <v>4.54</v>
      </c>
      <c r="H77" s="109">
        <v>6.08</v>
      </c>
      <c r="I77" s="109">
        <v>0.32</v>
      </c>
      <c r="J77" s="109">
        <v>0.37</v>
      </c>
      <c r="K77" s="109">
        <v>4.54</v>
      </c>
      <c r="L77" s="109">
        <v>0.42</v>
      </c>
      <c r="M77" s="109">
        <v>0.49</v>
      </c>
    </row>
    <row r="78" spans="1:13">
      <c r="A78" s="109" t="s">
        <v>123</v>
      </c>
      <c r="B78" s="109" t="s">
        <v>365</v>
      </c>
      <c r="C78" s="109">
        <v>103.02</v>
      </c>
      <c r="D78" s="109">
        <v>102.07</v>
      </c>
      <c r="E78" s="109">
        <v>102.48</v>
      </c>
      <c r="F78" s="109">
        <v>4.83</v>
      </c>
      <c r="G78" s="109">
        <v>4.38</v>
      </c>
      <c r="H78" s="109">
        <v>6.31</v>
      </c>
      <c r="I78" s="109">
        <v>0.44</v>
      </c>
      <c r="J78" s="109">
        <v>0.36</v>
      </c>
      <c r="K78" s="109">
        <v>4.38</v>
      </c>
      <c r="L78" s="109">
        <v>1.02</v>
      </c>
      <c r="M78" s="109">
        <v>0.51</v>
      </c>
    </row>
    <row r="79" spans="1:13">
      <c r="A79" s="109" t="s">
        <v>140</v>
      </c>
      <c r="B79" s="109" t="s">
        <v>354</v>
      </c>
      <c r="C79" s="109">
        <v>103.11</v>
      </c>
      <c r="D79" s="109">
        <v>102.08</v>
      </c>
      <c r="E79" s="109">
        <v>102.5</v>
      </c>
      <c r="F79" s="109">
        <v>4.37</v>
      </c>
      <c r="G79" s="109">
        <v>4.01</v>
      </c>
      <c r="H79" s="109">
        <v>5.12</v>
      </c>
      <c r="I79" s="109">
        <v>0</v>
      </c>
      <c r="J79" s="109">
        <v>0.33</v>
      </c>
      <c r="K79" s="109">
        <v>4.01</v>
      </c>
      <c r="L79" s="109">
        <v>0.02</v>
      </c>
      <c r="M79" s="109">
        <v>0.42</v>
      </c>
    </row>
    <row r="80" spans="1:13">
      <c r="A80" s="109" t="s">
        <v>123</v>
      </c>
      <c r="B80" s="109" t="s">
        <v>355</v>
      </c>
      <c r="C80" s="109">
        <v>103.08</v>
      </c>
      <c r="D80" s="109">
        <v>102.47</v>
      </c>
      <c r="E80" s="109">
        <v>102.6</v>
      </c>
      <c r="F80" s="109">
        <v>3.94</v>
      </c>
      <c r="G80" s="109">
        <v>4.0199999999999996</v>
      </c>
      <c r="H80" s="109">
        <v>3.74</v>
      </c>
      <c r="I80" s="109">
        <v>0.38</v>
      </c>
      <c r="J80" s="109">
        <v>0.33</v>
      </c>
      <c r="K80" s="109">
        <v>4.0199999999999996</v>
      </c>
      <c r="L80" s="109">
        <v>0.1</v>
      </c>
      <c r="M80" s="109">
        <v>0.31</v>
      </c>
    </row>
    <row r="81" spans="1:13">
      <c r="A81" s="109" t="s">
        <v>123</v>
      </c>
      <c r="B81" s="109" t="s">
        <v>356</v>
      </c>
      <c r="C81" s="109">
        <v>103.48</v>
      </c>
      <c r="D81" s="109">
        <v>103.28</v>
      </c>
      <c r="E81" s="109">
        <v>103.16</v>
      </c>
      <c r="F81" s="109">
        <v>4</v>
      </c>
      <c r="G81" s="109">
        <v>4.45</v>
      </c>
      <c r="H81" s="109">
        <v>4.04</v>
      </c>
      <c r="I81" s="109">
        <v>0.79</v>
      </c>
      <c r="J81" s="109">
        <v>0.36</v>
      </c>
      <c r="K81" s="109">
        <v>4.45</v>
      </c>
      <c r="L81" s="109">
        <v>0.54</v>
      </c>
      <c r="M81" s="109">
        <v>0.33</v>
      </c>
    </row>
    <row r="82" spans="1:13">
      <c r="A82" s="109" t="s">
        <v>123</v>
      </c>
      <c r="B82" s="109" t="s">
        <v>357</v>
      </c>
      <c r="C82" s="109">
        <v>103.53</v>
      </c>
      <c r="D82" s="109">
        <v>103.65</v>
      </c>
      <c r="E82" s="109">
        <v>103.8</v>
      </c>
      <c r="F82" s="109">
        <v>4.41</v>
      </c>
      <c r="G82" s="109">
        <v>4.9400000000000004</v>
      </c>
      <c r="H82" s="109">
        <v>4.49</v>
      </c>
      <c r="I82" s="109">
        <v>0.36</v>
      </c>
      <c r="J82" s="109">
        <v>0.4</v>
      </c>
      <c r="K82" s="109">
        <v>4.9400000000000004</v>
      </c>
      <c r="L82" s="109">
        <v>0.62</v>
      </c>
      <c r="M82" s="109">
        <v>0.37</v>
      </c>
    </row>
    <row r="83" spans="1:13">
      <c r="A83" s="109" t="s">
        <v>123</v>
      </c>
      <c r="B83" s="109" t="s">
        <v>358</v>
      </c>
      <c r="C83" s="109">
        <v>103.23</v>
      </c>
      <c r="D83" s="109">
        <v>103.83</v>
      </c>
      <c r="E83" s="109">
        <v>103.8</v>
      </c>
      <c r="F83" s="109">
        <v>4.28</v>
      </c>
      <c r="G83" s="109">
        <v>4.66</v>
      </c>
      <c r="H83" s="109">
        <v>4.59</v>
      </c>
      <c r="I83" s="109">
        <v>0.17</v>
      </c>
      <c r="J83" s="109">
        <v>0.38</v>
      </c>
      <c r="K83" s="109">
        <v>4.66</v>
      </c>
      <c r="L83" s="109">
        <v>0</v>
      </c>
      <c r="M83" s="109">
        <v>0.37</v>
      </c>
    </row>
    <row r="84" spans="1:13">
      <c r="A84" s="109" t="s">
        <v>123</v>
      </c>
      <c r="B84" s="109" t="s">
        <v>359</v>
      </c>
      <c r="C84" s="109">
        <v>103.3</v>
      </c>
      <c r="D84" s="109">
        <v>103.89</v>
      </c>
      <c r="E84" s="109">
        <v>104.04</v>
      </c>
      <c r="F84" s="109">
        <v>3.95</v>
      </c>
      <c r="G84" s="109">
        <v>4.3600000000000003</v>
      </c>
      <c r="H84" s="109">
        <v>4.68</v>
      </c>
      <c r="I84" s="109">
        <v>0.06</v>
      </c>
      <c r="J84" s="109">
        <v>0.36</v>
      </c>
      <c r="K84" s="109">
        <v>4.3600000000000003</v>
      </c>
      <c r="L84" s="109">
        <v>0.24</v>
      </c>
      <c r="M84" s="109">
        <v>0.38</v>
      </c>
    </row>
    <row r="85" spans="1:13">
      <c r="A85" s="109" t="s">
        <v>123</v>
      </c>
      <c r="B85" s="109" t="s">
        <v>360</v>
      </c>
      <c r="C85" s="109">
        <v>103.69</v>
      </c>
      <c r="D85" s="109">
        <v>103.99</v>
      </c>
      <c r="E85" s="109">
        <v>104.14</v>
      </c>
      <c r="F85" s="109">
        <v>3.78</v>
      </c>
      <c r="G85" s="109">
        <v>4.0199999999999996</v>
      </c>
      <c r="H85" s="109">
        <v>4.18</v>
      </c>
      <c r="I85" s="109">
        <v>0.1</v>
      </c>
      <c r="J85" s="109">
        <v>0.33</v>
      </c>
      <c r="K85" s="109">
        <v>4.0199999999999996</v>
      </c>
      <c r="L85" s="109">
        <v>0.1</v>
      </c>
      <c r="M85" s="109">
        <v>0.34</v>
      </c>
    </row>
    <row r="86" spans="1:13">
      <c r="A86" s="109" t="s">
        <v>123</v>
      </c>
      <c r="B86" s="109" t="s">
        <v>361</v>
      </c>
      <c r="C86" s="109">
        <v>103.67</v>
      </c>
      <c r="D86" s="109">
        <v>104</v>
      </c>
      <c r="E86" s="109">
        <v>104.13</v>
      </c>
      <c r="F86" s="109">
        <v>3.16</v>
      </c>
      <c r="G86" s="109">
        <v>3.54</v>
      </c>
      <c r="H86" s="109">
        <v>3.72</v>
      </c>
      <c r="I86" s="109">
        <v>0.01</v>
      </c>
      <c r="J86" s="109">
        <v>0.28999999999999998</v>
      </c>
      <c r="K86" s="109">
        <v>3.54</v>
      </c>
      <c r="L86" s="109">
        <v>-0.01</v>
      </c>
      <c r="M86" s="109">
        <v>0.3</v>
      </c>
    </row>
    <row r="87" spans="1:13">
      <c r="A87" s="109" t="s">
        <v>123</v>
      </c>
      <c r="B87" s="109" t="s">
        <v>362</v>
      </c>
      <c r="C87" s="109">
        <v>103.94</v>
      </c>
      <c r="D87" s="109">
        <v>104.12</v>
      </c>
      <c r="E87" s="109">
        <v>104.36</v>
      </c>
      <c r="F87" s="109">
        <v>3</v>
      </c>
      <c r="G87" s="109">
        <v>3</v>
      </c>
      <c r="H87" s="109">
        <v>3.58</v>
      </c>
      <c r="I87" s="109">
        <v>0.12</v>
      </c>
      <c r="J87" s="109">
        <v>0.25</v>
      </c>
      <c r="K87" s="109">
        <v>3</v>
      </c>
      <c r="L87" s="109">
        <v>0.21</v>
      </c>
      <c r="M87" s="109">
        <v>0.28999999999999998</v>
      </c>
    </row>
    <row r="88" spans="1:13">
      <c r="A88" s="109" t="s">
        <v>123</v>
      </c>
      <c r="B88" s="109" t="s">
        <v>363</v>
      </c>
      <c r="C88" s="109">
        <v>104.5</v>
      </c>
      <c r="D88" s="109">
        <v>104.54</v>
      </c>
      <c r="E88" s="109">
        <v>104.86</v>
      </c>
      <c r="F88" s="109">
        <v>3.02</v>
      </c>
      <c r="G88" s="109">
        <v>3.21</v>
      </c>
      <c r="H88" s="109">
        <v>3.8</v>
      </c>
      <c r="I88" s="109">
        <v>0.4</v>
      </c>
      <c r="J88" s="109">
        <v>0.26</v>
      </c>
      <c r="K88" s="109">
        <v>3.21</v>
      </c>
      <c r="L88" s="109">
        <v>0.49</v>
      </c>
      <c r="M88" s="109">
        <v>0.31</v>
      </c>
    </row>
    <row r="89" spans="1:13">
      <c r="A89" s="109" t="s">
        <v>123</v>
      </c>
      <c r="B89" s="109" t="s">
        <v>364</v>
      </c>
      <c r="C89" s="109">
        <v>105.35</v>
      </c>
      <c r="D89" s="109">
        <v>105.06</v>
      </c>
      <c r="E89" s="109">
        <v>104.72</v>
      </c>
      <c r="F89" s="109">
        <v>2.97</v>
      </c>
      <c r="G89" s="109">
        <v>3.38</v>
      </c>
      <c r="H89" s="109">
        <v>3.22</v>
      </c>
      <c r="I89" s="109">
        <v>0.49</v>
      </c>
      <c r="J89" s="109">
        <v>0.28000000000000003</v>
      </c>
      <c r="K89" s="109">
        <v>3.38</v>
      </c>
      <c r="L89" s="109">
        <v>-0.14000000000000001</v>
      </c>
      <c r="M89" s="109">
        <v>0.26</v>
      </c>
    </row>
    <row r="90" spans="1:13">
      <c r="A90" s="109" t="s">
        <v>123</v>
      </c>
      <c r="B90" s="109" t="s">
        <v>365</v>
      </c>
      <c r="C90" s="109">
        <v>105.93</v>
      </c>
      <c r="D90" s="109">
        <v>105.76</v>
      </c>
      <c r="E90" s="109">
        <v>105.37</v>
      </c>
      <c r="F90" s="109">
        <v>2.83</v>
      </c>
      <c r="G90" s="109">
        <v>3.62</v>
      </c>
      <c r="H90" s="109">
        <v>2.82</v>
      </c>
      <c r="I90" s="109">
        <v>0.67</v>
      </c>
      <c r="J90" s="109">
        <v>0.3</v>
      </c>
      <c r="K90" s="109">
        <v>3.62</v>
      </c>
      <c r="L90" s="109">
        <v>0.63</v>
      </c>
      <c r="M90" s="109">
        <v>0.23</v>
      </c>
    </row>
    <row r="91" spans="1:13">
      <c r="A91" s="109" t="s">
        <v>1241</v>
      </c>
      <c r="B91" s="109" t="s">
        <v>354</v>
      </c>
      <c r="C91" s="109">
        <v>106.45</v>
      </c>
      <c r="D91" s="109">
        <v>105.81</v>
      </c>
      <c r="E91" s="109">
        <v>106.34</v>
      </c>
      <c r="F91" s="109">
        <v>3.24</v>
      </c>
      <c r="G91" s="109">
        <v>3.65</v>
      </c>
      <c r="H91" s="109">
        <v>3.74</v>
      </c>
      <c r="I91" s="109">
        <v>0.04</v>
      </c>
      <c r="J91" s="109">
        <v>0.3</v>
      </c>
      <c r="K91" s="109">
        <v>3.66</v>
      </c>
      <c r="L91" s="109">
        <v>0.92</v>
      </c>
      <c r="M91" s="109">
        <v>0.31</v>
      </c>
    </row>
  </sheetData>
  <mergeCells count="1">
    <mergeCell ref="H1:I1"/>
  </mergeCells>
  <hyperlinks>
    <hyperlink ref="H1:I1" location="Index!A1" display="Regresar al Índice" xr:uid="{B30056F3-1931-44B7-B1A1-1D9B8C4911B3}"/>
  </hyperlink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962D5-AF03-48EE-9821-9900413300E7}">
  <sheetPr codeName="Hoja38"/>
  <dimension ref="A1:I65"/>
  <sheetViews>
    <sheetView workbookViewId="0">
      <selection activeCell="B125" sqref="B125"/>
    </sheetView>
  </sheetViews>
  <sheetFormatPr baseColWidth="10" defaultColWidth="9.109375" defaultRowHeight="14.4"/>
  <cols>
    <col min="1" max="1" width="25.88671875" style="109" customWidth="1"/>
    <col min="2" max="16384" width="9.109375" style="109"/>
  </cols>
  <sheetData>
    <row r="1" spans="1:9">
      <c r="A1" s="109" t="s">
        <v>1245</v>
      </c>
      <c r="G1" s="109" t="s">
        <v>123</v>
      </c>
      <c r="H1" s="274" t="s">
        <v>126</v>
      </c>
      <c r="I1" s="274"/>
    </row>
    <row r="2" spans="1:9">
      <c r="A2" s="109" t="s">
        <v>343</v>
      </c>
      <c r="G2" s="109" t="s">
        <v>123</v>
      </c>
      <c r="H2" s="109" t="s">
        <v>123</v>
      </c>
    </row>
    <row r="6" spans="1:9">
      <c r="A6" s="109" t="s">
        <v>123</v>
      </c>
      <c r="B6" s="109" t="s">
        <v>1242</v>
      </c>
      <c r="C6" s="109" t="s">
        <v>1242</v>
      </c>
      <c r="D6" s="109" t="s">
        <v>1243</v>
      </c>
      <c r="E6" s="109" t="s">
        <v>366</v>
      </c>
    </row>
    <row r="7" spans="1:9">
      <c r="A7" s="109" t="s">
        <v>368</v>
      </c>
      <c r="B7" s="109">
        <v>0.44</v>
      </c>
      <c r="C7" s="109">
        <v>0.44</v>
      </c>
      <c r="D7" s="109">
        <v>2.17</v>
      </c>
      <c r="E7" s="109">
        <f>_xlfn.RANK.EQ(D7,$D$7:$D$61,1)</f>
        <v>1</v>
      </c>
      <c r="F7" s="109">
        <f t="shared" ref="F7:F60" si="0">_xlfn.RANK.EQ(D7,$D$7:$D$61,0)</f>
        <v>55</v>
      </c>
    </row>
    <row r="8" spans="1:9">
      <c r="A8" s="109" t="s">
        <v>392</v>
      </c>
      <c r="B8" s="109">
        <v>0.78</v>
      </c>
      <c r="C8" s="109">
        <v>0.78</v>
      </c>
      <c r="D8" s="109">
        <v>2.1800000000000002</v>
      </c>
      <c r="E8" s="109">
        <f t="shared" ref="E8:E61" si="1">_xlfn.RANK.EQ(D8,$D$7:$D$61,1)</f>
        <v>2</v>
      </c>
      <c r="F8" s="109">
        <f t="shared" si="0"/>
        <v>54</v>
      </c>
    </row>
    <row r="9" spans="1:9">
      <c r="A9" s="109" t="s">
        <v>384</v>
      </c>
      <c r="B9" s="109">
        <v>0.92</v>
      </c>
      <c r="C9" s="109">
        <v>0.92</v>
      </c>
      <c r="D9" s="109">
        <v>2.29</v>
      </c>
      <c r="E9" s="109">
        <f t="shared" si="1"/>
        <v>3</v>
      </c>
      <c r="F9" s="109">
        <f t="shared" si="0"/>
        <v>53</v>
      </c>
    </row>
    <row r="10" spans="1:9">
      <c r="A10" s="109" t="s">
        <v>386</v>
      </c>
      <c r="B10" s="109">
        <v>0.53</v>
      </c>
      <c r="C10" s="109">
        <v>0.53</v>
      </c>
      <c r="D10" s="109">
        <v>2.31</v>
      </c>
      <c r="E10" s="109">
        <f t="shared" si="1"/>
        <v>4</v>
      </c>
      <c r="F10" s="109">
        <f t="shared" si="0"/>
        <v>52</v>
      </c>
    </row>
    <row r="11" spans="1:9">
      <c r="A11" s="109" t="s">
        <v>375</v>
      </c>
      <c r="B11" s="109">
        <v>-0.03</v>
      </c>
      <c r="C11" s="109">
        <v>-0.03</v>
      </c>
      <c r="D11" s="109">
        <v>2.33</v>
      </c>
      <c r="E11" s="109">
        <f t="shared" si="1"/>
        <v>5</v>
      </c>
      <c r="F11" s="109">
        <f t="shared" si="0"/>
        <v>50</v>
      </c>
    </row>
    <row r="12" spans="1:9">
      <c r="A12" s="109" t="s">
        <v>367</v>
      </c>
      <c r="B12" s="109">
        <v>0.64</v>
      </c>
      <c r="C12" s="109">
        <v>0.64</v>
      </c>
      <c r="D12" s="109">
        <v>2.33</v>
      </c>
      <c r="E12" s="109">
        <f t="shared" si="1"/>
        <v>5</v>
      </c>
      <c r="F12" s="109">
        <f t="shared" si="0"/>
        <v>50</v>
      </c>
    </row>
    <row r="13" spans="1:9">
      <c r="A13" s="109" t="s">
        <v>413</v>
      </c>
      <c r="B13" s="109">
        <v>0.97</v>
      </c>
      <c r="C13" s="109">
        <v>0.97</v>
      </c>
      <c r="D13" s="109">
        <v>2.34</v>
      </c>
      <c r="E13" s="109">
        <f t="shared" si="1"/>
        <v>7</v>
      </c>
      <c r="F13" s="109">
        <f t="shared" si="0"/>
        <v>49</v>
      </c>
    </row>
    <row r="14" spans="1:9">
      <c r="A14" s="109" t="s">
        <v>371</v>
      </c>
      <c r="B14" s="109">
        <v>0.5</v>
      </c>
      <c r="C14" s="109">
        <v>0.5</v>
      </c>
      <c r="D14" s="109">
        <v>2.44</v>
      </c>
      <c r="E14" s="109">
        <f t="shared" si="1"/>
        <v>8</v>
      </c>
      <c r="F14" s="109">
        <f t="shared" si="0"/>
        <v>48</v>
      </c>
    </row>
    <row r="15" spans="1:9">
      <c r="A15" s="109" t="s">
        <v>372</v>
      </c>
      <c r="B15" s="109">
        <v>0.17</v>
      </c>
      <c r="C15" s="109">
        <v>0.17</v>
      </c>
      <c r="D15" s="109">
        <v>2.5299999999999998</v>
      </c>
      <c r="E15" s="109">
        <f t="shared" si="1"/>
        <v>9</v>
      </c>
      <c r="F15" s="109">
        <f t="shared" si="0"/>
        <v>47</v>
      </c>
    </row>
    <row r="16" spans="1:9">
      <c r="A16" s="109" t="s">
        <v>377</v>
      </c>
      <c r="B16" s="109">
        <v>0.38</v>
      </c>
      <c r="C16" s="109">
        <v>0.38</v>
      </c>
      <c r="D16" s="109">
        <v>2.57</v>
      </c>
      <c r="E16" s="109">
        <f t="shared" si="1"/>
        <v>10</v>
      </c>
      <c r="F16" s="109">
        <f t="shared" si="0"/>
        <v>46</v>
      </c>
    </row>
    <row r="17" spans="1:6">
      <c r="A17" s="109" t="s">
        <v>381</v>
      </c>
      <c r="B17" s="109">
        <v>0.9</v>
      </c>
      <c r="C17" s="109">
        <v>0.9</v>
      </c>
      <c r="D17" s="109">
        <v>2.59</v>
      </c>
      <c r="E17" s="109">
        <f t="shared" si="1"/>
        <v>11</v>
      </c>
      <c r="F17" s="109">
        <f t="shared" si="0"/>
        <v>45</v>
      </c>
    </row>
    <row r="18" spans="1:6">
      <c r="A18" s="109" t="s">
        <v>373</v>
      </c>
      <c r="B18" s="109">
        <v>0.89</v>
      </c>
      <c r="C18" s="109">
        <v>0.89</v>
      </c>
      <c r="D18" s="109">
        <v>2.62</v>
      </c>
      <c r="E18" s="109">
        <f t="shared" si="1"/>
        <v>12</v>
      </c>
      <c r="F18" s="109">
        <f t="shared" si="0"/>
        <v>44</v>
      </c>
    </row>
    <row r="19" spans="1:6">
      <c r="A19" s="109" t="s">
        <v>376</v>
      </c>
      <c r="B19" s="109">
        <v>0.12</v>
      </c>
      <c r="C19" s="109">
        <v>0.12</v>
      </c>
      <c r="D19" s="109">
        <v>2.7</v>
      </c>
      <c r="E19" s="109">
        <f t="shared" si="1"/>
        <v>13</v>
      </c>
      <c r="F19" s="109">
        <f t="shared" si="0"/>
        <v>43</v>
      </c>
    </row>
    <row r="20" spans="1:6">
      <c r="A20" s="109" t="s">
        <v>395</v>
      </c>
      <c r="B20" s="109">
        <v>0.5</v>
      </c>
      <c r="C20" s="109">
        <v>0.5</v>
      </c>
      <c r="D20" s="109">
        <v>2.71</v>
      </c>
      <c r="E20" s="109">
        <f t="shared" si="1"/>
        <v>14</v>
      </c>
      <c r="F20" s="109">
        <f t="shared" si="0"/>
        <v>42</v>
      </c>
    </row>
    <row r="21" spans="1:6">
      <c r="A21" s="109" t="s">
        <v>391</v>
      </c>
      <c r="B21" s="109">
        <v>0.24</v>
      </c>
      <c r="C21" s="109">
        <v>0.24</v>
      </c>
      <c r="D21" s="109">
        <v>2.72</v>
      </c>
      <c r="E21" s="109">
        <f t="shared" si="1"/>
        <v>15</v>
      </c>
      <c r="F21" s="109">
        <f t="shared" si="0"/>
        <v>41</v>
      </c>
    </row>
    <row r="22" spans="1:6">
      <c r="A22" s="109" t="s">
        <v>382</v>
      </c>
      <c r="B22" s="109">
        <v>0.44</v>
      </c>
      <c r="C22" s="109">
        <v>0.44</v>
      </c>
      <c r="D22" s="109">
        <v>2.78</v>
      </c>
      <c r="E22" s="109">
        <f t="shared" si="1"/>
        <v>16</v>
      </c>
      <c r="F22" s="109">
        <f t="shared" si="0"/>
        <v>40</v>
      </c>
    </row>
    <row r="23" spans="1:6">
      <c r="A23" s="109" t="s">
        <v>387</v>
      </c>
      <c r="B23" s="109">
        <v>0.56999999999999995</v>
      </c>
      <c r="C23" s="109">
        <v>0.56999999999999995</v>
      </c>
      <c r="D23" s="109">
        <v>2.88</v>
      </c>
      <c r="E23" s="109">
        <f t="shared" si="1"/>
        <v>17</v>
      </c>
      <c r="F23" s="109">
        <f t="shared" si="0"/>
        <v>39</v>
      </c>
    </row>
    <row r="24" spans="1:6">
      <c r="A24" s="109" t="s">
        <v>388</v>
      </c>
      <c r="B24" s="109">
        <v>0.63</v>
      </c>
      <c r="C24" s="109">
        <v>0.63</v>
      </c>
      <c r="D24" s="109">
        <v>2.9</v>
      </c>
      <c r="E24" s="109">
        <f t="shared" si="1"/>
        <v>18</v>
      </c>
      <c r="F24" s="109">
        <f t="shared" si="0"/>
        <v>38</v>
      </c>
    </row>
    <row r="25" spans="1:6">
      <c r="A25" s="109" t="s">
        <v>416</v>
      </c>
      <c r="B25" s="109">
        <v>0.14000000000000001</v>
      </c>
      <c r="C25" s="109">
        <v>0.14000000000000001</v>
      </c>
      <c r="D25" s="109">
        <v>2.92</v>
      </c>
      <c r="E25" s="109">
        <f t="shared" si="1"/>
        <v>19</v>
      </c>
      <c r="F25" s="109">
        <f t="shared" si="0"/>
        <v>36</v>
      </c>
    </row>
    <row r="26" spans="1:6">
      <c r="A26" s="109" t="s">
        <v>378</v>
      </c>
      <c r="B26" s="109">
        <v>0.28000000000000003</v>
      </c>
      <c r="C26" s="109">
        <v>0.28000000000000003</v>
      </c>
      <c r="D26" s="109">
        <v>2.92</v>
      </c>
      <c r="E26" s="109">
        <f t="shared" si="1"/>
        <v>19</v>
      </c>
      <c r="F26" s="109">
        <f t="shared" si="0"/>
        <v>36</v>
      </c>
    </row>
    <row r="27" spans="1:6">
      <c r="A27" s="109" t="s">
        <v>407</v>
      </c>
      <c r="B27" s="109">
        <v>0.65</v>
      </c>
      <c r="C27" s="109">
        <v>0.65</v>
      </c>
      <c r="D27" s="109">
        <v>2.95</v>
      </c>
      <c r="E27" s="109">
        <f t="shared" si="1"/>
        <v>21</v>
      </c>
      <c r="F27" s="109">
        <f t="shared" si="0"/>
        <v>35</v>
      </c>
    </row>
    <row r="28" spans="1:6">
      <c r="A28" s="109" t="s">
        <v>414</v>
      </c>
      <c r="B28" s="109">
        <v>0.41</v>
      </c>
      <c r="C28" s="109">
        <v>0.41</v>
      </c>
      <c r="D28" s="109">
        <v>2.96</v>
      </c>
      <c r="E28" s="109">
        <f t="shared" si="1"/>
        <v>22</v>
      </c>
      <c r="F28" s="109">
        <f t="shared" si="0"/>
        <v>34</v>
      </c>
    </row>
    <row r="29" spans="1:6">
      <c r="A29" s="109" t="s">
        <v>374</v>
      </c>
      <c r="B29" s="109">
        <v>1.17</v>
      </c>
      <c r="C29" s="109">
        <v>1.17</v>
      </c>
      <c r="D29" s="109">
        <v>2.99</v>
      </c>
      <c r="E29" s="109">
        <f t="shared" si="1"/>
        <v>23</v>
      </c>
      <c r="F29" s="109">
        <f t="shared" si="0"/>
        <v>33</v>
      </c>
    </row>
    <row r="30" spans="1:6">
      <c r="A30" s="109" t="s">
        <v>380</v>
      </c>
      <c r="B30" s="109">
        <v>0.5</v>
      </c>
      <c r="C30" s="109">
        <v>0.5</v>
      </c>
      <c r="D30" s="109">
        <v>3</v>
      </c>
      <c r="E30" s="109">
        <f t="shared" si="1"/>
        <v>24</v>
      </c>
      <c r="F30" s="109">
        <f t="shared" si="0"/>
        <v>32</v>
      </c>
    </row>
    <row r="31" spans="1:6">
      <c r="A31" s="109" t="s">
        <v>399</v>
      </c>
      <c r="B31" s="109">
        <v>0.82</v>
      </c>
      <c r="C31" s="109">
        <v>0.82</v>
      </c>
      <c r="D31" s="109">
        <v>3.01</v>
      </c>
      <c r="E31" s="109">
        <f t="shared" si="1"/>
        <v>25</v>
      </c>
      <c r="F31" s="109">
        <f t="shared" si="0"/>
        <v>31</v>
      </c>
    </row>
    <row r="32" spans="1:6">
      <c r="A32" s="109" t="s">
        <v>390</v>
      </c>
      <c r="B32" s="109">
        <v>0.62</v>
      </c>
      <c r="C32" s="109">
        <v>0.62</v>
      </c>
      <c r="D32" s="109">
        <v>3.02</v>
      </c>
      <c r="E32" s="109">
        <f t="shared" si="1"/>
        <v>26</v>
      </c>
      <c r="F32" s="109">
        <f t="shared" si="0"/>
        <v>29</v>
      </c>
    </row>
    <row r="33" spans="1:6">
      <c r="A33" s="109" t="s">
        <v>397</v>
      </c>
      <c r="B33" s="109">
        <v>0.45</v>
      </c>
      <c r="C33" s="109">
        <v>0.45</v>
      </c>
      <c r="D33" s="109">
        <v>3.02</v>
      </c>
      <c r="E33" s="109">
        <f t="shared" si="1"/>
        <v>26</v>
      </c>
      <c r="F33" s="109">
        <f t="shared" si="0"/>
        <v>29</v>
      </c>
    </row>
    <row r="34" spans="1:6">
      <c r="A34" s="109" t="s">
        <v>393</v>
      </c>
      <c r="B34" s="109">
        <v>0.53</v>
      </c>
      <c r="C34" s="109">
        <v>0.53</v>
      </c>
      <c r="D34" s="109">
        <v>3.04</v>
      </c>
      <c r="E34" s="109">
        <f t="shared" si="1"/>
        <v>28</v>
      </c>
      <c r="F34" s="109">
        <f t="shared" si="0"/>
        <v>28</v>
      </c>
    </row>
    <row r="35" spans="1:6">
      <c r="A35" s="109" t="s">
        <v>402</v>
      </c>
      <c r="B35" s="109">
        <v>0.49</v>
      </c>
      <c r="C35" s="109">
        <v>0.49</v>
      </c>
      <c r="D35" s="109">
        <v>3.07</v>
      </c>
      <c r="E35" s="109">
        <f t="shared" si="1"/>
        <v>29</v>
      </c>
      <c r="F35" s="109">
        <f t="shared" si="0"/>
        <v>27</v>
      </c>
    </row>
    <row r="36" spans="1:6">
      <c r="A36" s="109" t="s">
        <v>415</v>
      </c>
      <c r="B36" s="109">
        <v>0.52</v>
      </c>
      <c r="C36" s="109">
        <v>0.52</v>
      </c>
      <c r="D36" s="109">
        <v>3.08</v>
      </c>
      <c r="E36" s="109">
        <f t="shared" si="1"/>
        <v>30</v>
      </c>
      <c r="F36" s="109">
        <f t="shared" si="0"/>
        <v>26</v>
      </c>
    </row>
    <row r="37" spans="1:6">
      <c r="A37" s="109" t="s">
        <v>379</v>
      </c>
      <c r="B37" s="109">
        <v>0.15</v>
      </c>
      <c r="C37" s="109">
        <v>0.15</v>
      </c>
      <c r="D37" s="109">
        <v>3.09</v>
      </c>
      <c r="E37" s="109">
        <f t="shared" si="1"/>
        <v>31</v>
      </c>
      <c r="F37" s="109">
        <f t="shared" si="0"/>
        <v>25</v>
      </c>
    </row>
    <row r="38" spans="1:6">
      <c r="A38" s="109" t="s">
        <v>385</v>
      </c>
      <c r="B38" s="109">
        <v>0.75</v>
      </c>
      <c r="C38" s="109">
        <v>0.75</v>
      </c>
      <c r="D38" s="109">
        <v>3.11</v>
      </c>
      <c r="E38" s="109">
        <f t="shared" si="1"/>
        <v>32</v>
      </c>
      <c r="F38" s="109">
        <f t="shared" si="0"/>
        <v>24</v>
      </c>
    </row>
    <row r="39" spans="1:6">
      <c r="A39" s="109" t="s">
        <v>401</v>
      </c>
      <c r="B39" s="109">
        <v>0.46</v>
      </c>
      <c r="C39" s="109">
        <v>0.46</v>
      </c>
      <c r="D39" s="109">
        <v>3.13</v>
      </c>
      <c r="E39" s="109">
        <f t="shared" si="1"/>
        <v>33</v>
      </c>
      <c r="F39" s="109">
        <f t="shared" si="0"/>
        <v>23</v>
      </c>
    </row>
    <row r="40" spans="1:6">
      <c r="A40" s="109" t="s">
        <v>369</v>
      </c>
      <c r="B40" s="109">
        <v>0.3</v>
      </c>
      <c r="C40" s="109">
        <v>0.3</v>
      </c>
      <c r="D40" s="109">
        <v>3.21</v>
      </c>
      <c r="E40" s="109">
        <f t="shared" si="1"/>
        <v>34</v>
      </c>
      <c r="F40" s="109">
        <f t="shared" si="0"/>
        <v>22</v>
      </c>
    </row>
    <row r="41" spans="1:6">
      <c r="A41" s="109" t="s">
        <v>403</v>
      </c>
      <c r="B41" s="109">
        <v>0.46</v>
      </c>
      <c r="C41" s="109">
        <v>0.46</v>
      </c>
      <c r="D41" s="109">
        <v>3.31</v>
      </c>
      <c r="E41" s="109">
        <f t="shared" si="1"/>
        <v>35</v>
      </c>
      <c r="F41" s="109">
        <f t="shared" si="0"/>
        <v>21</v>
      </c>
    </row>
    <row r="42" spans="1:6">
      <c r="A42" s="109" t="s">
        <v>404</v>
      </c>
      <c r="B42" s="109">
        <v>0.38</v>
      </c>
      <c r="C42" s="109">
        <v>0.38</v>
      </c>
      <c r="D42" s="109">
        <v>3.32</v>
      </c>
      <c r="E42" s="109">
        <f t="shared" si="1"/>
        <v>36</v>
      </c>
      <c r="F42" s="109">
        <f t="shared" si="0"/>
        <v>20</v>
      </c>
    </row>
    <row r="43" spans="1:6">
      <c r="A43" s="109" t="s">
        <v>410</v>
      </c>
      <c r="B43" s="109">
        <v>0.45</v>
      </c>
      <c r="C43" s="109">
        <v>0.45</v>
      </c>
      <c r="D43" s="109">
        <v>3.33</v>
      </c>
      <c r="E43" s="109">
        <f t="shared" si="1"/>
        <v>37</v>
      </c>
      <c r="F43" s="109">
        <f t="shared" si="0"/>
        <v>19</v>
      </c>
    </row>
    <row r="44" spans="1:6">
      <c r="A44" s="109" t="s">
        <v>398</v>
      </c>
      <c r="B44" s="109">
        <v>0.98</v>
      </c>
      <c r="C44" s="109">
        <v>0.98</v>
      </c>
      <c r="D44" s="109">
        <v>3.37</v>
      </c>
      <c r="E44" s="109">
        <f t="shared" si="1"/>
        <v>38</v>
      </c>
      <c r="F44" s="109">
        <f t="shared" si="0"/>
        <v>18</v>
      </c>
    </row>
    <row r="45" spans="1:6">
      <c r="A45" s="109" t="s">
        <v>383</v>
      </c>
      <c r="B45" s="109">
        <v>0.3</v>
      </c>
      <c r="C45" s="109">
        <v>0.3</v>
      </c>
      <c r="D45" s="109">
        <v>3.39</v>
      </c>
      <c r="E45" s="109">
        <f t="shared" si="1"/>
        <v>39</v>
      </c>
      <c r="F45" s="109">
        <f t="shared" si="0"/>
        <v>17</v>
      </c>
    </row>
    <row r="46" spans="1:6">
      <c r="A46" s="109" t="s">
        <v>389</v>
      </c>
      <c r="B46" s="109">
        <v>0.61</v>
      </c>
      <c r="C46" s="109">
        <v>0.61</v>
      </c>
      <c r="D46" s="109">
        <v>3.42</v>
      </c>
      <c r="E46" s="109">
        <f t="shared" si="1"/>
        <v>40</v>
      </c>
      <c r="F46" s="109">
        <f t="shared" si="0"/>
        <v>16</v>
      </c>
    </row>
    <row r="47" spans="1:6">
      <c r="A47" s="109" t="s">
        <v>394</v>
      </c>
      <c r="B47" s="109">
        <v>0.54</v>
      </c>
      <c r="C47" s="109">
        <v>0.54</v>
      </c>
      <c r="D47" s="109">
        <v>3.58</v>
      </c>
      <c r="E47" s="109">
        <f t="shared" si="1"/>
        <v>41</v>
      </c>
      <c r="F47" s="109">
        <f t="shared" si="0"/>
        <v>15</v>
      </c>
    </row>
    <row r="48" spans="1:6">
      <c r="A48" s="109" t="s">
        <v>412</v>
      </c>
      <c r="B48" s="109">
        <v>0.54</v>
      </c>
      <c r="C48" s="109">
        <v>0.54</v>
      </c>
      <c r="D48" s="109">
        <v>3.59</v>
      </c>
      <c r="E48" s="109">
        <f t="shared" si="1"/>
        <v>42</v>
      </c>
      <c r="F48" s="109">
        <f t="shared" si="0"/>
        <v>14</v>
      </c>
    </row>
    <row r="49" spans="1:6">
      <c r="A49" s="109" t="s">
        <v>396</v>
      </c>
      <c r="B49" s="109">
        <v>0.04</v>
      </c>
      <c r="C49" s="109">
        <v>0.04</v>
      </c>
      <c r="D49" s="109">
        <v>3.65</v>
      </c>
      <c r="E49" s="109">
        <f t="shared" si="1"/>
        <v>43</v>
      </c>
      <c r="F49" s="109">
        <f t="shared" si="0"/>
        <v>13</v>
      </c>
    </row>
    <row r="50" spans="1:6">
      <c r="A50" s="109" t="s">
        <v>409</v>
      </c>
      <c r="B50" s="109">
        <v>0.4</v>
      </c>
      <c r="C50" s="109">
        <v>0.4</v>
      </c>
      <c r="D50" s="109">
        <v>3.68</v>
      </c>
      <c r="E50" s="109">
        <f t="shared" si="1"/>
        <v>44</v>
      </c>
      <c r="F50" s="109">
        <f t="shared" si="0"/>
        <v>12</v>
      </c>
    </row>
    <row r="51" spans="1:6">
      <c r="A51" s="109" t="s">
        <v>418</v>
      </c>
      <c r="B51" s="109">
        <v>0.42</v>
      </c>
      <c r="C51" s="109">
        <v>0.42</v>
      </c>
      <c r="D51" s="109">
        <v>3.72</v>
      </c>
      <c r="E51" s="109">
        <f t="shared" si="1"/>
        <v>45</v>
      </c>
      <c r="F51" s="109">
        <f t="shared" si="0"/>
        <v>11</v>
      </c>
    </row>
    <row r="52" spans="1:6">
      <c r="A52" s="109" t="s">
        <v>408</v>
      </c>
      <c r="B52" s="109">
        <v>0.92</v>
      </c>
      <c r="C52" s="109">
        <v>0.92</v>
      </c>
      <c r="D52" s="109">
        <v>3.74</v>
      </c>
      <c r="E52" s="109">
        <f t="shared" si="1"/>
        <v>46</v>
      </c>
      <c r="F52" s="109">
        <f t="shared" si="0"/>
        <v>10</v>
      </c>
    </row>
    <row r="53" spans="1:6">
      <c r="A53" s="109" t="s">
        <v>1244</v>
      </c>
      <c r="B53" s="109">
        <v>0.26</v>
      </c>
      <c r="C53" s="109">
        <v>0.26</v>
      </c>
      <c r="D53" s="109">
        <v>3.76</v>
      </c>
      <c r="E53" s="109">
        <f t="shared" si="1"/>
        <v>47</v>
      </c>
      <c r="F53" s="109">
        <f t="shared" si="0"/>
        <v>8</v>
      </c>
    </row>
    <row r="54" spans="1:6">
      <c r="A54" s="109" t="s">
        <v>370</v>
      </c>
      <c r="B54" s="109">
        <v>0.57999999999999996</v>
      </c>
      <c r="C54" s="109">
        <v>0.57999999999999996</v>
      </c>
      <c r="D54" s="109">
        <v>3.76</v>
      </c>
      <c r="E54" s="109">
        <f t="shared" si="1"/>
        <v>47</v>
      </c>
      <c r="F54" s="109">
        <f t="shared" si="0"/>
        <v>8</v>
      </c>
    </row>
    <row r="55" spans="1:6">
      <c r="A55" s="109" t="s">
        <v>406</v>
      </c>
      <c r="B55" s="109">
        <v>0.13</v>
      </c>
      <c r="C55" s="109">
        <v>0.13</v>
      </c>
      <c r="D55" s="109">
        <v>3.77</v>
      </c>
      <c r="E55" s="109">
        <f t="shared" si="1"/>
        <v>49</v>
      </c>
      <c r="F55" s="109">
        <f t="shared" si="0"/>
        <v>7</v>
      </c>
    </row>
    <row r="56" spans="1:6">
      <c r="A56" s="109" t="s">
        <v>417</v>
      </c>
      <c r="B56" s="109">
        <v>1.05</v>
      </c>
      <c r="C56" s="109">
        <v>1.05</v>
      </c>
      <c r="D56" s="109">
        <v>3.79</v>
      </c>
      <c r="E56" s="109">
        <f t="shared" si="1"/>
        <v>50</v>
      </c>
      <c r="F56" s="109">
        <f t="shared" si="0"/>
        <v>6</v>
      </c>
    </row>
    <row r="57" spans="1:6">
      <c r="A57" s="109" t="s">
        <v>405</v>
      </c>
      <c r="B57" s="109">
        <v>-0.09</v>
      </c>
      <c r="C57" s="109">
        <v>-0.09</v>
      </c>
      <c r="D57" s="109">
        <v>3.86</v>
      </c>
      <c r="E57" s="109">
        <f t="shared" si="1"/>
        <v>51</v>
      </c>
      <c r="F57" s="109">
        <f t="shared" si="0"/>
        <v>5</v>
      </c>
    </row>
    <row r="58" spans="1:6">
      <c r="A58" s="109" t="s">
        <v>420</v>
      </c>
      <c r="B58" s="109">
        <v>0.47</v>
      </c>
      <c r="C58" s="109">
        <v>0.47</v>
      </c>
      <c r="D58" s="109">
        <v>3.92</v>
      </c>
      <c r="E58" s="109">
        <f t="shared" si="1"/>
        <v>52</v>
      </c>
      <c r="F58" s="109">
        <f t="shared" si="0"/>
        <v>4</v>
      </c>
    </row>
    <row r="59" spans="1:6">
      <c r="A59" s="109" t="s">
        <v>419</v>
      </c>
      <c r="B59" s="109">
        <v>0.35</v>
      </c>
      <c r="C59" s="109">
        <v>0.35</v>
      </c>
      <c r="D59" s="109">
        <v>4.24</v>
      </c>
      <c r="E59" s="109">
        <f t="shared" si="1"/>
        <v>53</v>
      </c>
      <c r="F59" s="109">
        <f t="shared" si="0"/>
        <v>3</v>
      </c>
    </row>
    <row r="60" spans="1:6">
      <c r="A60" s="109" t="s">
        <v>400</v>
      </c>
      <c r="B60" s="109">
        <v>1.1000000000000001</v>
      </c>
      <c r="C60" s="109">
        <v>1.1000000000000001</v>
      </c>
      <c r="D60" s="109">
        <v>4.2699999999999996</v>
      </c>
      <c r="E60" s="109">
        <f t="shared" si="1"/>
        <v>54</v>
      </c>
      <c r="F60" s="109">
        <f t="shared" si="0"/>
        <v>2</v>
      </c>
    </row>
    <row r="61" spans="1:6">
      <c r="A61" s="109" t="s">
        <v>411</v>
      </c>
      <c r="B61" s="109">
        <v>0.67</v>
      </c>
      <c r="C61" s="109">
        <v>0.67</v>
      </c>
      <c r="D61" s="109">
        <v>4.3099999999999996</v>
      </c>
      <c r="E61" s="109">
        <f t="shared" si="1"/>
        <v>55</v>
      </c>
      <c r="F61" s="109">
        <f>_xlfn.RANK.EQ(D61,$D$7:$D$61,0)</f>
        <v>1</v>
      </c>
    </row>
    <row r="64" spans="1:6">
      <c r="A64" s="109" t="s">
        <v>117</v>
      </c>
      <c r="B64" s="109">
        <v>0</v>
      </c>
      <c r="D64" s="109">
        <v>3.24</v>
      </c>
    </row>
    <row r="65" spans="2:4">
      <c r="B65" s="109">
        <v>1</v>
      </c>
      <c r="D65" s="109">
        <v>3.24</v>
      </c>
    </row>
  </sheetData>
  <autoFilter ref="A6:E6" xr:uid="{00000000-0009-0000-0000-000003000000}">
    <sortState xmlns:xlrd2="http://schemas.microsoft.com/office/spreadsheetml/2017/richdata2" ref="A7:E62">
      <sortCondition ref="E6"/>
    </sortState>
  </autoFilter>
  <mergeCells count="1">
    <mergeCell ref="H1:I1"/>
  </mergeCells>
  <hyperlinks>
    <hyperlink ref="H1:I1" location="Index!A1" display="Regresar al Índice" xr:uid="{353834CA-A549-4FD6-9FC7-C54AC0898B73}"/>
  </hyperlink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I11"/>
  <sheetViews>
    <sheetView workbookViewId="0">
      <selection activeCell="B125" sqref="B125"/>
    </sheetView>
  </sheetViews>
  <sheetFormatPr baseColWidth="10" defaultColWidth="11.44140625" defaultRowHeight="14.4"/>
  <cols>
    <col min="1" max="1" width="29.33203125" style="37" customWidth="1"/>
    <col min="2" max="16384" width="11.44140625" style="37"/>
  </cols>
  <sheetData>
    <row r="1" spans="1:9">
      <c r="A1" s="31" t="s">
        <v>718</v>
      </c>
      <c r="H1" s="274" t="s">
        <v>126</v>
      </c>
      <c r="I1" s="274"/>
    </row>
    <row r="2" spans="1:9">
      <c r="A2" s="74" t="s">
        <v>735</v>
      </c>
    </row>
    <row r="3" spans="1:9">
      <c r="A3" s="53"/>
    </row>
    <row r="4" spans="1:9">
      <c r="A4" s="277" t="s">
        <v>715</v>
      </c>
      <c r="B4" s="277" t="s">
        <v>716</v>
      </c>
      <c r="C4" s="277" t="s">
        <v>717</v>
      </c>
    </row>
    <row r="5" spans="1:9">
      <c r="A5" s="278"/>
      <c r="B5" s="278"/>
      <c r="C5" s="278"/>
    </row>
    <row r="6" spans="1:9">
      <c r="A6" s="60" t="s">
        <v>736</v>
      </c>
      <c r="B6" s="60">
        <v>86</v>
      </c>
      <c r="C6" s="61">
        <v>0.27</v>
      </c>
    </row>
    <row r="7" spans="1:9">
      <c r="A7" s="62" t="s">
        <v>737</v>
      </c>
      <c r="B7" s="62">
        <v>122</v>
      </c>
      <c r="C7" s="63">
        <v>0.38</v>
      </c>
    </row>
    <row r="8" spans="1:9">
      <c r="A8" s="60" t="s">
        <v>738</v>
      </c>
      <c r="B8" s="60">
        <v>76</v>
      </c>
      <c r="C8" s="61">
        <v>0.24</v>
      </c>
    </row>
    <row r="9" spans="1:9">
      <c r="A9" s="62" t="s">
        <v>739</v>
      </c>
      <c r="B9" s="62">
        <v>29</v>
      </c>
      <c r="C9" s="63">
        <v>0.09</v>
      </c>
    </row>
    <row r="10" spans="1:9" ht="18" customHeight="1">
      <c r="A10" s="64" t="s">
        <v>740</v>
      </c>
      <c r="B10" s="60">
        <v>7</v>
      </c>
      <c r="C10" s="61">
        <v>0.02</v>
      </c>
    </row>
    <row r="11" spans="1:9">
      <c r="A11" s="65" t="s">
        <v>629</v>
      </c>
      <c r="B11" s="65">
        <v>320</v>
      </c>
      <c r="C11" s="66">
        <v>1</v>
      </c>
    </row>
  </sheetData>
  <mergeCells count="4">
    <mergeCell ref="A4:A5"/>
    <mergeCell ref="B4:B5"/>
    <mergeCell ref="C4:C5"/>
    <mergeCell ref="H1:I1"/>
  </mergeCells>
  <hyperlinks>
    <hyperlink ref="H1:I1" location="Index!A1" display="Regresar al Índice" xr:uid="{15A58F3A-FF65-4519-BF5B-C91F016684B4}"/>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158-6E1D-45E2-8395-BFE34649D1BB}">
  <sheetPr codeName="Hoja39"/>
  <dimension ref="A1:J14"/>
  <sheetViews>
    <sheetView workbookViewId="0">
      <selection activeCell="B125" sqref="B125"/>
    </sheetView>
  </sheetViews>
  <sheetFormatPr baseColWidth="10" defaultColWidth="11.44140625" defaultRowHeight="14.4"/>
  <cols>
    <col min="1" max="16384" width="11.44140625" style="165"/>
  </cols>
  <sheetData>
    <row r="1" spans="1:10">
      <c r="A1" s="150" t="s">
        <v>1247</v>
      </c>
      <c r="H1" s="274" t="s">
        <v>126</v>
      </c>
      <c r="I1" s="274"/>
    </row>
    <row r="2" spans="1:10">
      <c r="A2" s="150" t="s">
        <v>343</v>
      </c>
    </row>
    <row r="3" spans="1:10">
      <c r="A3" s="150" t="s">
        <v>1248</v>
      </c>
    </row>
    <row r="6" spans="1:10">
      <c r="B6" s="297" t="s">
        <v>192</v>
      </c>
      <c r="C6" s="297"/>
      <c r="D6" s="297"/>
      <c r="E6" s="297"/>
      <c r="F6" s="297"/>
      <c r="G6" s="297"/>
      <c r="H6" s="297"/>
      <c r="I6" s="297"/>
      <c r="J6" s="297"/>
    </row>
    <row r="7" spans="1:10">
      <c r="A7" s="165" t="s">
        <v>552</v>
      </c>
      <c r="B7" s="165" t="s">
        <v>672</v>
      </c>
      <c r="C7" s="165" t="s">
        <v>673</v>
      </c>
      <c r="D7" s="165" t="s">
        <v>674</v>
      </c>
      <c r="E7" s="165" t="s">
        <v>675</v>
      </c>
      <c r="F7" s="165" t="s">
        <v>676</v>
      </c>
      <c r="G7" s="165" t="s">
        <v>677</v>
      </c>
      <c r="H7" s="165" t="s">
        <v>678</v>
      </c>
      <c r="I7" s="165" t="s">
        <v>679</v>
      </c>
      <c r="J7" s="165" t="s">
        <v>680</v>
      </c>
    </row>
    <row r="8" spans="1:10">
      <c r="A8" s="166">
        <v>43678</v>
      </c>
      <c r="B8" s="167">
        <v>3.5854034947976343E-2</v>
      </c>
      <c r="C8" s="167">
        <v>5.2727182490446056E-2</v>
      </c>
      <c r="D8" s="167">
        <v>-2.3500505280678485E-2</v>
      </c>
      <c r="E8" s="167">
        <v>1.5137142914199542E-2</v>
      </c>
      <c r="F8" s="167">
        <v>-1.0809579010988002E-2</v>
      </c>
      <c r="G8" s="167">
        <v>3.8944006727602121E-2</v>
      </c>
      <c r="H8" s="167">
        <v>5.4741181859826016E-2</v>
      </c>
      <c r="I8" s="167">
        <v>3.6074674576372923E-2</v>
      </c>
      <c r="J8" s="167">
        <v>5.8158351948374376E-2</v>
      </c>
    </row>
    <row r="9" spans="1:10">
      <c r="A9" s="166">
        <v>43709</v>
      </c>
      <c r="B9" s="167">
        <v>3.1433153809599323E-2</v>
      </c>
      <c r="C9" s="167">
        <v>4.6539814550220271E-2</v>
      </c>
      <c r="D9" s="167">
        <v>-2.3779601775124615E-2</v>
      </c>
      <c r="E9" s="167">
        <v>8.9435161983619782E-3</v>
      </c>
      <c r="F9" s="167">
        <v>-1.2355120323378377E-2</v>
      </c>
      <c r="G9" s="167">
        <v>3.6726630548654438E-2</v>
      </c>
      <c r="H9" s="167">
        <v>4.5635116706524093E-2</v>
      </c>
      <c r="I9" s="167">
        <v>3.6613980609667029E-2</v>
      </c>
      <c r="J9" s="167">
        <v>6.1459641568486933E-2</v>
      </c>
    </row>
    <row r="10" spans="1:10">
      <c r="A10" s="166">
        <v>43739</v>
      </c>
      <c r="B10" s="167">
        <v>3.3588872204220355E-2</v>
      </c>
      <c r="C10" s="167">
        <v>5.9069767441860543E-2</v>
      </c>
      <c r="D10" s="167">
        <v>-1.7768098232059382E-2</v>
      </c>
      <c r="E10" s="167">
        <v>8.4324025435442707E-3</v>
      </c>
      <c r="F10" s="167">
        <v>-1.5805067530743067E-2</v>
      </c>
      <c r="G10" s="167">
        <v>3.1215647437484506E-2</v>
      </c>
      <c r="H10" s="167">
        <v>3.7380432547802434E-2</v>
      </c>
      <c r="I10" s="167">
        <v>2.818520574010952E-2</v>
      </c>
      <c r="J10" s="167">
        <v>6.7553238928582227E-2</v>
      </c>
    </row>
    <row r="11" spans="1:10">
      <c r="A11" s="166">
        <v>43770</v>
      </c>
      <c r="B11" s="167">
        <v>3.342259150603466E-2</v>
      </c>
      <c r="C11" s="167">
        <v>5.1437009221501961E-2</v>
      </c>
      <c r="D11" s="167">
        <v>8.0505004095168253E-3</v>
      </c>
      <c r="E11" s="167">
        <v>9.2185911544953036E-3</v>
      </c>
      <c r="F11" s="167">
        <v>-2.7231316013416329E-3</v>
      </c>
      <c r="G11" s="167">
        <v>3.2483450609871012E-2</v>
      </c>
      <c r="H11" s="167">
        <v>3.5588923556942209E-2</v>
      </c>
      <c r="I11" s="167">
        <v>3.3194979643186073E-2</v>
      </c>
      <c r="J11" s="167">
        <v>6.3947697981481255E-2</v>
      </c>
    </row>
    <row r="12" spans="1:10">
      <c r="A12" s="166">
        <v>43800</v>
      </c>
      <c r="B12" s="167">
        <v>3.4136840972038618E-2</v>
      </c>
      <c r="C12" s="167">
        <v>4.6781871661893293E-2</v>
      </c>
      <c r="D12" s="167">
        <v>2.368489401234708E-2</v>
      </c>
      <c r="E12" s="167">
        <v>8.4985835694051381E-3</v>
      </c>
      <c r="F12" s="167">
        <v>-6.4879495293251876E-3</v>
      </c>
      <c r="G12" s="167">
        <v>3.4125793536465387E-2</v>
      </c>
      <c r="H12" s="167">
        <v>4.278022801842063E-2</v>
      </c>
      <c r="I12" s="167">
        <v>3.3354833665611094E-2</v>
      </c>
      <c r="J12" s="167">
        <v>7.2423672577262677E-2</v>
      </c>
    </row>
    <row r="13" spans="1:10">
      <c r="A13" s="166">
        <v>43831</v>
      </c>
      <c r="B13" s="167">
        <v>3.6737290208934681E-2</v>
      </c>
      <c r="C13" s="167">
        <v>6.0678156250604465E-2</v>
      </c>
      <c r="D13" s="167">
        <v>-1.5825855566559577E-2</v>
      </c>
      <c r="E13" s="167">
        <v>6.3305382425171697E-3</v>
      </c>
      <c r="F13" s="167">
        <v>-5.5696354693619554E-3</v>
      </c>
      <c r="G13" s="167">
        <v>4.1386062242264154E-2</v>
      </c>
      <c r="H13" s="167">
        <v>4.4117358838170917E-2</v>
      </c>
      <c r="I13" s="167">
        <v>3.3326092108381333E-2</v>
      </c>
      <c r="J13" s="167">
        <v>7.1210877974446252E-2</v>
      </c>
    </row>
    <row r="14" spans="1:10">
      <c r="B14" s="167"/>
      <c r="C14" s="167"/>
      <c r="D14" s="167"/>
      <c r="E14" s="167"/>
      <c r="F14" s="167"/>
      <c r="G14" s="167"/>
      <c r="H14" s="167"/>
      <c r="I14" s="167"/>
      <c r="J14" s="167"/>
    </row>
  </sheetData>
  <mergeCells count="2">
    <mergeCell ref="B6:J6"/>
    <mergeCell ref="H1:I1"/>
  </mergeCells>
  <hyperlinks>
    <hyperlink ref="H1:I1" location="Index!A1" display="Regresar al Índice" xr:uid="{5B75B759-1357-4F56-B014-5286EF0DDB4D}"/>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FD8B-5496-4CDA-85D6-924B9F4D2F21}">
  <sheetPr codeName="Hoja40"/>
  <dimension ref="A1:I103"/>
  <sheetViews>
    <sheetView topLeftCell="A5" workbookViewId="0">
      <selection activeCell="E17" sqref="E17"/>
    </sheetView>
  </sheetViews>
  <sheetFormatPr baseColWidth="10" defaultColWidth="11.44140625" defaultRowHeight="14.4"/>
  <cols>
    <col min="1" max="2" width="11.44140625" style="165"/>
    <col min="3" max="3" width="23.44140625" style="165" bestFit="1" customWidth="1"/>
    <col min="4" max="4" width="11.44140625" style="165"/>
    <col min="5" max="6" width="11.88671875" style="165" bestFit="1" customWidth="1"/>
    <col min="7" max="8" width="11.44140625" style="165"/>
    <col min="9" max="10" width="11.88671875" style="165" bestFit="1" customWidth="1"/>
    <col min="11" max="16384" width="11.44140625" style="165"/>
  </cols>
  <sheetData>
    <row r="1" spans="1:9">
      <c r="A1" s="150" t="s">
        <v>1249</v>
      </c>
      <c r="H1" s="274" t="s">
        <v>126</v>
      </c>
      <c r="I1" s="274"/>
    </row>
    <row r="2" spans="1:9">
      <c r="A2" s="150" t="s">
        <v>343</v>
      </c>
    </row>
    <row r="6" spans="1:9">
      <c r="A6" s="165" t="s">
        <v>661</v>
      </c>
      <c r="B6" s="165" t="s">
        <v>182</v>
      </c>
      <c r="C6" s="165" t="s">
        <v>1246</v>
      </c>
    </row>
    <row r="7" spans="1:9">
      <c r="A7" s="165">
        <v>2</v>
      </c>
      <c r="B7" s="165" t="s">
        <v>109</v>
      </c>
      <c r="C7" s="167">
        <v>2.4315230281235056E-2</v>
      </c>
    </row>
    <row r="8" spans="1:9">
      <c r="A8" s="165">
        <v>12</v>
      </c>
      <c r="B8" s="165" t="s">
        <v>100</v>
      </c>
      <c r="C8" s="167">
        <v>2.4996624684166857E-2</v>
      </c>
    </row>
    <row r="9" spans="1:9">
      <c r="A9" s="165">
        <v>18</v>
      </c>
      <c r="B9" s="165" t="s">
        <v>102</v>
      </c>
      <c r="C9" s="167">
        <v>2.7156799468012194E-2</v>
      </c>
    </row>
    <row r="10" spans="1:9">
      <c r="A10" s="165">
        <v>13</v>
      </c>
      <c r="B10" s="165" t="s">
        <v>96</v>
      </c>
      <c r="C10" s="167">
        <v>2.7382971671443546E-2</v>
      </c>
    </row>
    <row r="11" spans="1:9">
      <c r="A11" s="165">
        <v>29</v>
      </c>
      <c r="B11" s="165" t="s">
        <v>108</v>
      </c>
      <c r="C11" s="167">
        <v>2.7765085599292139E-2</v>
      </c>
    </row>
    <row r="12" spans="1:9">
      <c r="A12" s="165">
        <v>32</v>
      </c>
      <c r="B12" s="165" t="s">
        <v>86</v>
      </c>
      <c r="C12" s="167">
        <v>2.7799085339210938E-2</v>
      </c>
    </row>
    <row r="13" spans="1:9">
      <c r="A13" s="165">
        <v>26</v>
      </c>
      <c r="B13" s="165" t="s">
        <v>94</v>
      </c>
      <c r="C13" s="167">
        <v>2.788784482433293E-2</v>
      </c>
    </row>
    <row r="14" spans="1:9">
      <c r="A14" s="165">
        <v>11</v>
      </c>
      <c r="B14" s="165" t="s">
        <v>92</v>
      </c>
      <c r="C14" s="167">
        <v>2.7974752590976371E-2</v>
      </c>
    </row>
    <row r="15" spans="1:9">
      <c r="A15" s="165">
        <v>15</v>
      </c>
      <c r="B15" s="165" t="s">
        <v>89</v>
      </c>
      <c r="C15" s="167">
        <v>2.8264005301937623E-2</v>
      </c>
    </row>
    <row r="16" spans="1:9">
      <c r="A16" s="165">
        <v>16</v>
      </c>
      <c r="B16" s="165" t="s">
        <v>116</v>
      </c>
      <c r="C16" s="167">
        <v>2.8404881662572601E-2</v>
      </c>
    </row>
    <row r="17" spans="1:3">
      <c r="A17" s="165">
        <v>28</v>
      </c>
      <c r="B17" s="165" t="s">
        <v>103</v>
      </c>
      <c r="C17" s="167">
        <v>2.9703927025355625E-2</v>
      </c>
    </row>
    <row r="18" spans="1:3">
      <c r="A18" s="165">
        <v>7</v>
      </c>
      <c r="B18" s="165" t="s">
        <v>87</v>
      </c>
      <c r="C18" s="167">
        <v>2.9969717690729647E-2</v>
      </c>
    </row>
    <row r="19" spans="1:3">
      <c r="A19" s="165">
        <v>17</v>
      </c>
      <c r="B19" s="165" t="s">
        <v>99</v>
      </c>
      <c r="C19" s="167">
        <v>3.0432284515079733E-2</v>
      </c>
    </row>
    <row r="20" spans="1:3">
      <c r="A20" s="165">
        <v>5</v>
      </c>
      <c r="B20" s="165" t="s">
        <v>119</v>
      </c>
      <c r="C20" s="167">
        <v>3.0652559358618436E-2</v>
      </c>
    </row>
    <row r="21" spans="1:3">
      <c r="A21" s="165">
        <v>19</v>
      </c>
      <c r="B21" s="165" t="s">
        <v>113</v>
      </c>
      <c r="C21" s="167">
        <v>3.1338123382392835E-2</v>
      </c>
    </row>
    <row r="22" spans="1:3">
      <c r="A22" s="165">
        <v>8</v>
      </c>
      <c r="B22" s="301" t="s">
        <v>110</v>
      </c>
      <c r="C22" s="167">
        <v>3.2119519903825777E-2</v>
      </c>
    </row>
    <row r="23" spans="1:3">
      <c r="A23" s="165">
        <v>20</v>
      </c>
      <c r="B23" s="165" t="s">
        <v>90</v>
      </c>
      <c r="C23" s="167">
        <v>3.3028072412527365E-2</v>
      </c>
    </row>
    <row r="24" spans="1:3">
      <c r="A24" s="165">
        <v>30</v>
      </c>
      <c r="B24" s="165" t="s">
        <v>120</v>
      </c>
      <c r="C24" s="167">
        <v>3.3028218283582156E-2</v>
      </c>
    </row>
    <row r="25" spans="1:3">
      <c r="A25" s="165">
        <v>6</v>
      </c>
      <c r="B25" s="165" t="s">
        <v>111</v>
      </c>
      <c r="C25" s="167">
        <v>3.3136498950758764E-2</v>
      </c>
    </row>
    <row r="26" spans="1:3">
      <c r="A26" s="165">
        <v>9</v>
      </c>
      <c r="B26" s="165" t="s">
        <v>404</v>
      </c>
      <c r="C26" s="167">
        <v>3.31894830155961E-2</v>
      </c>
    </row>
    <row r="27" spans="1:3">
      <c r="A27" s="165">
        <v>24</v>
      </c>
      <c r="B27" s="165" t="s">
        <v>93</v>
      </c>
      <c r="C27" s="167">
        <v>3.3738755367308526E-2</v>
      </c>
    </row>
    <row r="28" spans="1:3">
      <c r="A28" s="165">
        <v>25</v>
      </c>
      <c r="B28" s="165" t="s">
        <v>114</v>
      </c>
      <c r="C28" s="167">
        <v>3.4178965915765191E-2</v>
      </c>
    </row>
    <row r="29" spans="1:3">
      <c r="A29" s="165">
        <v>10</v>
      </c>
      <c r="B29" s="165" t="s">
        <v>104</v>
      </c>
      <c r="C29" s="167">
        <v>3.592306792938138E-2</v>
      </c>
    </row>
    <row r="30" spans="1:3">
      <c r="A30" s="165">
        <v>14</v>
      </c>
      <c r="B30" s="165" t="s">
        <v>95</v>
      </c>
      <c r="C30" s="167">
        <v>3.6737290208934681E-2</v>
      </c>
    </row>
    <row r="31" spans="1:3">
      <c r="A31" s="165">
        <v>4</v>
      </c>
      <c r="B31" s="165" t="s">
        <v>88</v>
      </c>
      <c r="C31" s="167">
        <v>3.6845912707981654E-2</v>
      </c>
    </row>
    <row r="32" spans="1:3">
      <c r="A32" s="165">
        <v>22</v>
      </c>
      <c r="B32" s="165" t="s">
        <v>118</v>
      </c>
      <c r="C32" s="167">
        <v>3.7161999325203698E-2</v>
      </c>
    </row>
    <row r="33" spans="1:5">
      <c r="A33" s="165">
        <v>3</v>
      </c>
      <c r="B33" s="165" t="s">
        <v>107</v>
      </c>
      <c r="C33" s="167">
        <v>3.7609312782212578E-2</v>
      </c>
    </row>
    <row r="34" spans="1:5">
      <c r="A34" s="165">
        <v>31</v>
      </c>
      <c r="B34" s="165" t="s">
        <v>112</v>
      </c>
      <c r="C34" s="167">
        <v>3.7678326009949581E-2</v>
      </c>
    </row>
    <row r="35" spans="1:5">
      <c r="A35" s="165">
        <v>23</v>
      </c>
      <c r="B35" s="165" t="s">
        <v>105</v>
      </c>
      <c r="C35" s="167">
        <v>3.8156447223669732E-2</v>
      </c>
    </row>
    <row r="36" spans="1:5">
      <c r="A36" s="165">
        <v>27</v>
      </c>
      <c r="B36" s="165" t="s">
        <v>85</v>
      </c>
      <c r="C36" s="167">
        <v>3.8625942333100127E-2</v>
      </c>
    </row>
    <row r="37" spans="1:5">
      <c r="A37" s="165">
        <v>21</v>
      </c>
      <c r="B37" s="165" t="s">
        <v>101</v>
      </c>
      <c r="C37" s="167">
        <v>3.9914096660604415E-2</v>
      </c>
    </row>
    <row r="38" spans="1:5">
      <c r="A38" s="165">
        <v>1</v>
      </c>
      <c r="B38" s="165" t="s">
        <v>91</v>
      </c>
      <c r="C38" s="167">
        <v>4.2724633162499748E-2</v>
      </c>
    </row>
    <row r="40" spans="1:5">
      <c r="A40" s="168"/>
    </row>
    <row r="41" spans="1:5">
      <c r="A41" s="169"/>
      <c r="B41" s="165" t="s">
        <v>117</v>
      </c>
      <c r="C41" s="170">
        <v>1</v>
      </c>
      <c r="D41" s="167">
        <f>AVERAGE(C7:C38)</f>
        <v>3.2432513612133063E-2</v>
      </c>
      <c r="E41" s="171"/>
    </row>
    <row r="42" spans="1:5">
      <c r="A42" s="168"/>
      <c r="C42" s="170">
        <v>0</v>
      </c>
      <c r="D42" s="167">
        <f>D41</f>
        <v>3.2432513612133063E-2</v>
      </c>
    </row>
    <row r="43" spans="1:5">
      <c r="A43" s="169"/>
    </row>
    <row r="44" spans="1:5">
      <c r="A44" s="168"/>
    </row>
    <row r="45" spans="1:5">
      <c r="A45" s="169"/>
    </row>
    <row r="46" spans="1:5">
      <c r="A46" s="168"/>
    </row>
    <row r="47" spans="1:5">
      <c r="A47" s="169"/>
    </row>
    <row r="48" spans="1:5">
      <c r="A48" s="168"/>
    </row>
    <row r="49" spans="1:1">
      <c r="A49" s="169"/>
    </row>
    <row r="50" spans="1:1">
      <c r="A50" s="168"/>
    </row>
    <row r="51" spans="1:1">
      <c r="A51" s="169"/>
    </row>
    <row r="52" spans="1:1">
      <c r="A52" s="168"/>
    </row>
    <row r="53" spans="1:1">
      <c r="A53" s="169"/>
    </row>
    <row r="54" spans="1:1">
      <c r="A54" s="168"/>
    </row>
    <row r="55" spans="1:1">
      <c r="A55" s="169"/>
    </row>
    <row r="56" spans="1:1">
      <c r="A56" s="168"/>
    </row>
    <row r="57" spans="1:1">
      <c r="A57" s="169"/>
    </row>
    <row r="58" spans="1:1">
      <c r="A58" s="168"/>
    </row>
    <row r="59" spans="1:1">
      <c r="A59" s="169"/>
    </row>
    <row r="60" spans="1:1">
      <c r="A60" s="168"/>
    </row>
    <row r="61" spans="1:1">
      <c r="A61" s="169"/>
    </row>
    <row r="62" spans="1:1">
      <c r="A62" s="168"/>
    </row>
    <row r="63" spans="1:1">
      <c r="A63" s="169"/>
    </row>
    <row r="64" spans="1:1">
      <c r="A64" s="168"/>
    </row>
    <row r="65" spans="1:1">
      <c r="A65" s="169"/>
    </row>
    <row r="66" spans="1:1">
      <c r="A66" s="168"/>
    </row>
    <row r="67" spans="1:1">
      <c r="A67" s="169"/>
    </row>
    <row r="68" spans="1:1">
      <c r="A68" s="168"/>
    </row>
    <row r="69" spans="1:1">
      <c r="A69" s="169"/>
    </row>
    <row r="70" spans="1:1">
      <c r="A70" s="168"/>
    </row>
    <row r="71" spans="1:1">
      <c r="A71" s="169"/>
    </row>
    <row r="72" spans="1:1">
      <c r="A72" s="168"/>
    </row>
    <row r="73" spans="1:1">
      <c r="A73" s="169"/>
    </row>
    <row r="74" spans="1:1">
      <c r="A74" s="168"/>
    </row>
    <row r="75" spans="1:1">
      <c r="A75" s="169"/>
    </row>
    <row r="76" spans="1:1">
      <c r="A76" s="168"/>
    </row>
    <row r="77" spans="1:1">
      <c r="A77" s="169"/>
    </row>
    <row r="78" spans="1:1">
      <c r="A78" s="168"/>
    </row>
    <row r="79" spans="1:1">
      <c r="A79" s="169"/>
    </row>
    <row r="80" spans="1:1">
      <c r="A80" s="168"/>
    </row>
    <row r="81" spans="1:1">
      <c r="A81" s="169"/>
    </row>
    <row r="82" spans="1:1">
      <c r="A82" s="168"/>
    </row>
    <row r="83" spans="1:1">
      <c r="A83" s="169"/>
    </row>
    <row r="84" spans="1:1">
      <c r="A84" s="168"/>
    </row>
    <row r="85" spans="1:1">
      <c r="A85" s="169"/>
    </row>
    <row r="86" spans="1:1">
      <c r="A86" s="168"/>
    </row>
    <row r="87" spans="1:1">
      <c r="A87" s="169"/>
    </row>
    <row r="88" spans="1:1">
      <c r="A88" s="168"/>
    </row>
    <row r="89" spans="1:1">
      <c r="A89" s="169"/>
    </row>
    <row r="90" spans="1:1">
      <c r="A90" s="168"/>
    </row>
    <row r="91" spans="1:1">
      <c r="A91" s="169"/>
    </row>
    <row r="92" spans="1:1">
      <c r="A92" s="168"/>
    </row>
    <row r="93" spans="1:1">
      <c r="A93" s="169"/>
    </row>
    <row r="94" spans="1:1">
      <c r="A94" s="168"/>
    </row>
    <row r="95" spans="1:1">
      <c r="A95" s="169"/>
    </row>
    <row r="96" spans="1:1">
      <c r="A96" s="168"/>
    </row>
    <row r="97" spans="1:1">
      <c r="A97" s="169"/>
    </row>
    <row r="98" spans="1:1">
      <c r="A98" s="168"/>
    </row>
    <row r="99" spans="1:1">
      <c r="A99" s="169"/>
    </row>
    <row r="100" spans="1:1">
      <c r="A100" s="168"/>
    </row>
    <row r="101" spans="1:1">
      <c r="A101" s="169"/>
    </row>
    <row r="102" spans="1:1">
      <c r="A102" s="168"/>
    </row>
    <row r="103" spans="1:1">
      <c r="A103" s="169"/>
    </row>
  </sheetData>
  <autoFilter ref="A6:D38" xr:uid="{00000000-0009-0000-0000-000002000000}">
    <sortState xmlns:xlrd2="http://schemas.microsoft.com/office/spreadsheetml/2017/richdata2" ref="A7:D38">
      <sortCondition ref="C6:C38"/>
    </sortState>
  </autoFilter>
  <mergeCells count="1">
    <mergeCell ref="H1:I1"/>
  </mergeCells>
  <hyperlinks>
    <hyperlink ref="H1:I1" location="Index!A1" display="Regresar al Índice" xr:uid="{ED8B9A24-ED5A-4130-919D-DEDC69B1D326}"/>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B948B-377E-4599-8C5F-F8BD23620616}">
  <sheetPr codeName="Hoja41"/>
  <dimension ref="A1:I41"/>
  <sheetViews>
    <sheetView topLeftCell="A2" workbookViewId="0">
      <selection activeCell="B35" sqref="B35"/>
    </sheetView>
  </sheetViews>
  <sheetFormatPr baseColWidth="10" defaultColWidth="11.44140625" defaultRowHeight="14.4"/>
  <cols>
    <col min="1" max="16384" width="11.44140625" style="165"/>
  </cols>
  <sheetData>
    <row r="1" spans="1:9">
      <c r="A1" s="150" t="s">
        <v>1250</v>
      </c>
      <c r="H1" s="274" t="s">
        <v>126</v>
      </c>
      <c r="I1" s="274"/>
    </row>
    <row r="2" spans="1:9">
      <c r="A2" s="150" t="s">
        <v>343</v>
      </c>
    </row>
    <row r="6" spans="1:9">
      <c r="A6" s="165" t="s">
        <v>661</v>
      </c>
      <c r="B6" s="165" t="s">
        <v>115</v>
      </c>
      <c r="C6" s="165" t="s">
        <v>681</v>
      </c>
    </row>
    <row r="7" spans="1:9">
      <c r="A7" s="165">
        <v>15</v>
      </c>
      <c r="B7" s="165" t="s">
        <v>89</v>
      </c>
      <c r="C7" s="167">
        <v>1.4769707915315289E-2</v>
      </c>
      <c r="D7" s="167"/>
    </row>
    <row r="8" spans="1:9">
      <c r="A8" s="165">
        <v>11</v>
      </c>
      <c r="B8" s="165" t="s">
        <v>92</v>
      </c>
      <c r="C8" s="167">
        <v>2.2100285256683616E-2</v>
      </c>
      <c r="D8" s="167"/>
    </row>
    <row r="9" spans="1:9">
      <c r="A9" s="165">
        <v>12</v>
      </c>
      <c r="B9" s="165" t="s">
        <v>100</v>
      </c>
      <c r="C9" s="167">
        <v>2.5194751172288754E-2</v>
      </c>
      <c r="D9" s="167"/>
    </row>
    <row r="10" spans="1:9">
      <c r="A10" s="165">
        <v>32</v>
      </c>
      <c r="B10" s="165" t="s">
        <v>86</v>
      </c>
      <c r="C10" s="167">
        <v>2.7378242843786316E-2</v>
      </c>
      <c r="D10" s="167"/>
    </row>
    <row r="11" spans="1:9">
      <c r="A11" s="165">
        <v>13</v>
      </c>
      <c r="B11" s="165" t="s">
        <v>96</v>
      </c>
      <c r="C11" s="167">
        <v>3.0058373133196925E-2</v>
      </c>
      <c r="D11" s="167"/>
    </row>
    <row r="12" spans="1:9">
      <c r="A12" s="165">
        <v>22</v>
      </c>
      <c r="B12" s="165" t="s">
        <v>118</v>
      </c>
      <c r="C12" s="167">
        <v>3.0740405980491881E-2</v>
      </c>
      <c r="D12" s="167"/>
    </row>
    <row r="13" spans="1:9">
      <c r="A13" s="165">
        <v>28</v>
      </c>
      <c r="B13" s="165" t="s">
        <v>103</v>
      </c>
      <c r="C13" s="167">
        <v>3.1152045199489109E-2</v>
      </c>
      <c r="D13" s="167"/>
    </row>
    <row r="14" spans="1:9">
      <c r="A14" s="165">
        <v>7</v>
      </c>
      <c r="B14" s="165" t="s">
        <v>87</v>
      </c>
      <c r="C14" s="167">
        <v>3.2021567524583627E-2</v>
      </c>
      <c r="D14" s="167"/>
    </row>
    <row r="15" spans="1:9">
      <c r="A15" s="165">
        <v>23</v>
      </c>
      <c r="B15" s="165" t="s">
        <v>105</v>
      </c>
      <c r="C15" s="167">
        <v>3.2745834537224461E-2</v>
      </c>
      <c r="D15" s="167"/>
    </row>
    <row r="16" spans="1:9">
      <c r="A16" s="165">
        <v>31</v>
      </c>
      <c r="B16" s="165" t="s">
        <v>112</v>
      </c>
      <c r="C16" s="167">
        <v>3.5005822981366341E-2</v>
      </c>
      <c r="D16" s="167"/>
    </row>
    <row r="17" spans="1:4">
      <c r="A17" s="165">
        <v>5</v>
      </c>
      <c r="B17" s="165" t="s">
        <v>119</v>
      </c>
      <c r="C17" s="167">
        <v>3.527902501603597E-2</v>
      </c>
      <c r="D17" s="167"/>
    </row>
    <row r="18" spans="1:4">
      <c r="A18" s="165">
        <v>29</v>
      </c>
      <c r="B18" s="165" t="s">
        <v>108</v>
      </c>
      <c r="C18" s="167">
        <v>3.6144121604973378E-2</v>
      </c>
      <c r="D18" s="167"/>
    </row>
    <row r="19" spans="1:4">
      <c r="A19" s="165">
        <v>2</v>
      </c>
      <c r="B19" s="165" t="s">
        <v>109</v>
      </c>
      <c r="C19" s="167">
        <v>3.644633809304465E-2</v>
      </c>
      <c r="D19" s="167"/>
    </row>
    <row r="20" spans="1:4">
      <c r="A20" s="165">
        <v>9</v>
      </c>
      <c r="B20" s="165" t="s">
        <v>404</v>
      </c>
      <c r="C20" s="167">
        <v>3.6590246412440797E-2</v>
      </c>
      <c r="D20" s="167"/>
    </row>
    <row r="21" spans="1:4">
      <c r="A21" s="165">
        <v>21</v>
      </c>
      <c r="B21" s="165" t="s">
        <v>101</v>
      </c>
      <c r="C21" s="167">
        <v>3.6637359305718764E-2</v>
      </c>
      <c r="D21" s="167"/>
    </row>
    <row r="22" spans="1:4">
      <c r="A22" s="165">
        <v>24</v>
      </c>
      <c r="B22" s="165" t="s">
        <v>93</v>
      </c>
      <c r="C22" s="167">
        <v>3.7674300206473443E-2</v>
      </c>
      <c r="D22" s="167"/>
    </row>
    <row r="23" spans="1:4">
      <c r="A23" s="165">
        <v>6</v>
      </c>
      <c r="B23" s="165" t="s">
        <v>111</v>
      </c>
      <c r="C23" s="167">
        <v>3.8235152911805681E-2</v>
      </c>
      <c r="D23" s="167"/>
    </row>
    <row r="24" spans="1:4">
      <c r="A24" s="165">
        <v>30</v>
      </c>
      <c r="B24" s="165" t="s">
        <v>120</v>
      </c>
      <c r="C24" s="167">
        <v>3.8946796235015846E-2</v>
      </c>
      <c r="D24" s="167"/>
    </row>
    <row r="25" spans="1:4">
      <c r="A25" s="165">
        <v>19</v>
      </c>
      <c r="B25" s="165" t="s">
        <v>113</v>
      </c>
      <c r="C25" s="167">
        <v>3.9391243811881083E-2</v>
      </c>
      <c r="D25" s="167"/>
    </row>
    <row r="26" spans="1:4">
      <c r="A26" s="165">
        <v>3</v>
      </c>
      <c r="B26" s="165" t="s">
        <v>107</v>
      </c>
      <c r="C26" s="167">
        <v>3.9853469992115809E-2</v>
      </c>
      <c r="D26" s="167"/>
    </row>
    <row r="27" spans="1:4">
      <c r="A27" s="165">
        <v>25</v>
      </c>
      <c r="B27" s="165" t="s">
        <v>114</v>
      </c>
      <c r="C27" s="167">
        <v>4.0315529736346001E-2</v>
      </c>
      <c r="D27" s="167"/>
    </row>
    <row r="28" spans="1:4">
      <c r="A28" s="165">
        <v>10</v>
      </c>
      <c r="B28" s="165" t="s">
        <v>104</v>
      </c>
      <c r="C28" s="167">
        <v>4.0436475508340175E-2</v>
      </c>
      <c r="D28" s="167"/>
    </row>
    <row r="29" spans="1:4">
      <c r="A29" s="165">
        <v>26</v>
      </c>
      <c r="B29" s="165" t="s">
        <v>94</v>
      </c>
      <c r="C29" s="167">
        <v>4.2022585081449515E-2</v>
      </c>
      <c r="D29" s="167"/>
    </row>
    <row r="30" spans="1:4">
      <c r="A30" s="165">
        <v>16</v>
      </c>
      <c r="B30" s="165" t="s">
        <v>116</v>
      </c>
      <c r="C30" s="167">
        <v>4.3649308654058361E-2</v>
      </c>
      <c r="D30" s="167"/>
    </row>
    <row r="31" spans="1:4">
      <c r="A31" s="165">
        <v>20</v>
      </c>
      <c r="B31" s="165" t="s">
        <v>90</v>
      </c>
      <c r="C31" s="167">
        <v>4.4582838126931312E-2</v>
      </c>
      <c r="D31" s="167"/>
    </row>
    <row r="32" spans="1:4">
      <c r="A32" s="165">
        <v>18</v>
      </c>
      <c r="B32" s="165" t="s">
        <v>102</v>
      </c>
      <c r="C32" s="167">
        <v>4.5343244001819549E-2</v>
      </c>
      <c r="D32" s="167"/>
    </row>
    <row r="33" spans="1:4">
      <c r="A33" s="165">
        <v>17</v>
      </c>
      <c r="B33" s="165" t="s">
        <v>99</v>
      </c>
      <c r="C33" s="167">
        <v>4.6242389015407781E-2</v>
      </c>
      <c r="D33" s="167"/>
    </row>
    <row r="34" spans="1:4">
      <c r="A34" s="165">
        <v>8</v>
      </c>
      <c r="B34" s="301" t="s">
        <v>110</v>
      </c>
      <c r="C34" s="167">
        <v>4.9127088597864965E-2</v>
      </c>
      <c r="D34" s="167"/>
    </row>
    <row r="35" spans="1:4">
      <c r="A35" s="165">
        <v>1</v>
      </c>
      <c r="B35" s="165" t="s">
        <v>91</v>
      </c>
      <c r="C35" s="167">
        <v>4.9304786279078749E-2</v>
      </c>
      <c r="D35" s="167"/>
    </row>
    <row r="36" spans="1:4">
      <c r="A36" s="165">
        <v>27</v>
      </c>
      <c r="B36" s="165" t="s">
        <v>85</v>
      </c>
      <c r="C36" s="167">
        <v>4.9752944163427903E-2</v>
      </c>
      <c r="D36" s="167"/>
    </row>
    <row r="37" spans="1:4">
      <c r="A37" s="165">
        <v>4</v>
      </c>
      <c r="B37" s="165" t="s">
        <v>88</v>
      </c>
      <c r="C37" s="167">
        <v>5.446677806647271E-2</v>
      </c>
      <c r="D37" s="167"/>
    </row>
    <row r="38" spans="1:4">
      <c r="A38" s="165">
        <v>14</v>
      </c>
      <c r="B38" s="165" t="s">
        <v>95</v>
      </c>
      <c r="C38" s="167">
        <v>6.0678156250604499E-2</v>
      </c>
      <c r="D38" s="167"/>
    </row>
    <row r="40" spans="1:4">
      <c r="B40" s="165" t="s">
        <v>117</v>
      </c>
      <c r="C40" s="172">
        <v>1</v>
      </c>
      <c r="D40" s="171">
        <v>3.8100000000000002E-2</v>
      </c>
    </row>
    <row r="41" spans="1:4">
      <c r="C41" s="172">
        <v>0</v>
      </c>
      <c r="D41" s="171">
        <f>D40</f>
        <v>3.8100000000000002E-2</v>
      </c>
    </row>
  </sheetData>
  <autoFilter ref="A6:D6" xr:uid="{00000000-0009-0000-0000-000003000000}">
    <sortState xmlns:xlrd2="http://schemas.microsoft.com/office/spreadsheetml/2017/richdata2" ref="A7:D38">
      <sortCondition ref="C6"/>
    </sortState>
  </autoFilter>
  <mergeCells count="1">
    <mergeCell ref="H1:I1"/>
  </mergeCells>
  <hyperlinks>
    <hyperlink ref="H1:I1" location="Index!A1" display="Regresar al Índice" xr:uid="{5B0F8B7A-A48D-4F25-BEBA-596D6011FBC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E6E9-468E-4DBD-82BF-025F9F028BC1}">
  <sheetPr codeName="Hoja42"/>
  <dimension ref="A1:I41"/>
  <sheetViews>
    <sheetView workbookViewId="0">
      <selection activeCell="M15" sqref="M15"/>
    </sheetView>
  </sheetViews>
  <sheetFormatPr baseColWidth="10" defaultColWidth="11.44140625" defaultRowHeight="14.4"/>
  <cols>
    <col min="1" max="16384" width="11.44140625" style="165"/>
  </cols>
  <sheetData>
    <row r="1" spans="1:9">
      <c r="A1" s="150" t="s">
        <v>1251</v>
      </c>
      <c r="H1" s="274" t="s">
        <v>126</v>
      </c>
      <c r="I1" s="274"/>
    </row>
    <row r="2" spans="1:9">
      <c r="A2" s="150" t="s">
        <v>343</v>
      </c>
    </row>
    <row r="6" spans="1:9">
      <c r="A6" s="165" t="s">
        <v>661</v>
      </c>
      <c r="B6" s="165" t="s">
        <v>115</v>
      </c>
      <c r="C6" s="165" t="s">
        <v>682</v>
      </c>
      <c r="D6" s="165" t="s">
        <v>319</v>
      </c>
    </row>
    <row r="7" spans="1:9">
      <c r="A7" s="165">
        <v>16</v>
      </c>
      <c r="B7" s="165" t="s">
        <v>116</v>
      </c>
      <c r="C7" s="167">
        <v>-2.1939171339624974E-2</v>
      </c>
      <c r="D7" s="173">
        <f>_xlfn.RANK.EQ(C7,$C$7:$C$38,0)</f>
        <v>32</v>
      </c>
    </row>
    <row r="8" spans="1:9">
      <c r="A8" s="165">
        <v>14</v>
      </c>
      <c r="B8" s="165" t="s">
        <v>95</v>
      </c>
      <c r="C8" s="167">
        <v>-1.5825855566559577E-2</v>
      </c>
      <c r="D8" s="173">
        <f t="shared" ref="D8:D38" si="0">_xlfn.RANK.EQ(C8,$C$7:$C$38,0)</f>
        <v>31</v>
      </c>
    </row>
    <row r="9" spans="1:9">
      <c r="A9" s="165">
        <v>15</v>
      </c>
      <c r="B9" s="165" t="s">
        <v>89</v>
      </c>
      <c r="C9" s="167">
        <v>-2.5684244321374505E-3</v>
      </c>
      <c r="D9" s="173">
        <f t="shared" si="0"/>
        <v>30</v>
      </c>
    </row>
    <row r="10" spans="1:9">
      <c r="A10" s="165">
        <v>26</v>
      </c>
      <c r="B10" s="165" t="s">
        <v>94</v>
      </c>
      <c r="C10" s="167">
        <v>4.7500225475753943E-3</v>
      </c>
      <c r="D10" s="173">
        <f t="shared" si="0"/>
        <v>29</v>
      </c>
    </row>
    <row r="11" spans="1:9">
      <c r="A11" s="165">
        <v>2</v>
      </c>
      <c r="B11" s="165" t="s">
        <v>109</v>
      </c>
      <c r="C11" s="167">
        <v>6.1598616732818634E-3</v>
      </c>
      <c r="D11" s="173">
        <f t="shared" si="0"/>
        <v>28</v>
      </c>
    </row>
    <row r="12" spans="1:9">
      <c r="A12" s="165">
        <v>6</v>
      </c>
      <c r="B12" s="165" t="s">
        <v>111</v>
      </c>
      <c r="C12" s="167">
        <v>6.4306358381502893E-3</v>
      </c>
      <c r="D12" s="173">
        <f t="shared" si="0"/>
        <v>27</v>
      </c>
    </row>
    <row r="13" spans="1:9">
      <c r="A13" s="165">
        <v>18</v>
      </c>
      <c r="B13" s="165" t="s">
        <v>102</v>
      </c>
      <c r="C13" s="167">
        <v>6.8253273371274847E-3</v>
      </c>
      <c r="D13" s="173">
        <f t="shared" si="0"/>
        <v>26</v>
      </c>
    </row>
    <row r="14" spans="1:9">
      <c r="A14" s="165">
        <v>29</v>
      </c>
      <c r="B14" s="165" t="s">
        <v>108</v>
      </c>
      <c r="C14" s="167">
        <v>7.2839457498816707E-3</v>
      </c>
      <c r="D14" s="173">
        <f t="shared" si="0"/>
        <v>25</v>
      </c>
    </row>
    <row r="15" spans="1:9">
      <c r="A15" s="165">
        <v>24</v>
      </c>
      <c r="B15" s="165" t="s">
        <v>93</v>
      </c>
      <c r="C15" s="167">
        <v>1.2377398304091347E-2</v>
      </c>
      <c r="D15" s="173">
        <f t="shared" si="0"/>
        <v>24</v>
      </c>
    </row>
    <row r="16" spans="1:9">
      <c r="A16" s="165">
        <v>17</v>
      </c>
      <c r="B16" s="165" t="s">
        <v>99</v>
      </c>
      <c r="C16" s="167">
        <v>1.4849508749038343E-2</v>
      </c>
      <c r="D16" s="173">
        <f t="shared" si="0"/>
        <v>23</v>
      </c>
    </row>
    <row r="17" spans="1:4">
      <c r="A17" s="165">
        <v>8</v>
      </c>
      <c r="B17" s="301" t="s">
        <v>110</v>
      </c>
      <c r="C17" s="167">
        <v>1.8919185931634219E-2</v>
      </c>
      <c r="D17" s="173">
        <f t="shared" si="0"/>
        <v>22</v>
      </c>
    </row>
    <row r="18" spans="1:4">
      <c r="A18" s="165">
        <v>25</v>
      </c>
      <c r="B18" s="165" t="s">
        <v>114</v>
      </c>
      <c r="C18" s="167">
        <v>2.0616090120626041E-2</v>
      </c>
      <c r="D18" s="173">
        <f t="shared" si="0"/>
        <v>21</v>
      </c>
    </row>
    <row r="19" spans="1:4">
      <c r="A19" s="165">
        <v>4</v>
      </c>
      <c r="B19" s="165" t="s">
        <v>88</v>
      </c>
      <c r="C19" s="167">
        <v>2.2985235689410022E-2</v>
      </c>
      <c r="D19" s="173">
        <f t="shared" si="0"/>
        <v>20</v>
      </c>
    </row>
    <row r="20" spans="1:4">
      <c r="A20" s="165">
        <v>12</v>
      </c>
      <c r="B20" s="165" t="s">
        <v>100</v>
      </c>
      <c r="C20" s="167">
        <v>2.3886455091482128E-2</v>
      </c>
      <c r="D20" s="173">
        <f t="shared" si="0"/>
        <v>19</v>
      </c>
    </row>
    <row r="21" spans="1:4">
      <c r="A21" s="165">
        <v>32</v>
      </c>
      <c r="B21" s="165" t="s">
        <v>86</v>
      </c>
      <c r="C21" s="167">
        <v>2.4419181359344178E-2</v>
      </c>
      <c r="D21" s="173">
        <f t="shared" si="0"/>
        <v>18</v>
      </c>
    </row>
    <row r="22" spans="1:4">
      <c r="A22" s="165">
        <v>27</v>
      </c>
      <c r="B22" s="165" t="s">
        <v>85</v>
      </c>
      <c r="C22" s="167">
        <v>2.4453577250851843E-2</v>
      </c>
      <c r="D22" s="173">
        <f t="shared" si="0"/>
        <v>17</v>
      </c>
    </row>
    <row r="23" spans="1:4">
      <c r="A23" s="165">
        <v>20</v>
      </c>
      <c r="B23" s="165" t="s">
        <v>90</v>
      </c>
      <c r="C23" s="167">
        <v>2.7051467799807494E-2</v>
      </c>
      <c r="D23" s="173">
        <f t="shared" si="0"/>
        <v>16</v>
      </c>
    </row>
    <row r="24" spans="1:4">
      <c r="A24" s="165">
        <v>1</v>
      </c>
      <c r="B24" s="165" t="s">
        <v>91</v>
      </c>
      <c r="C24" s="167">
        <v>2.7193969174905686E-2</v>
      </c>
      <c r="D24" s="173">
        <f t="shared" si="0"/>
        <v>15</v>
      </c>
    </row>
    <row r="25" spans="1:4">
      <c r="A25" s="165">
        <v>3</v>
      </c>
      <c r="B25" s="165" t="s">
        <v>107</v>
      </c>
      <c r="C25" s="167">
        <v>2.9595092509359544E-2</v>
      </c>
      <c r="D25" s="173">
        <f t="shared" si="0"/>
        <v>14</v>
      </c>
    </row>
    <row r="26" spans="1:4">
      <c r="A26" s="165">
        <v>19</v>
      </c>
      <c r="B26" s="165" t="s">
        <v>113</v>
      </c>
      <c r="C26" s="167">
        <v>2.962596611681656E-2</v>
      </c>
      <c r="D26" s="173">
        <f t="shared" si="0"/>
        <v>13</v>
      </c>
    </row>
    <row r="27" spans="1:4">
      <c r="A27" s="165">
        <v>5</v>
      </c>
      <c r="B27" s="165" t="s">
        <v>119</v>
      </c>
      <c r="C27" s="167">
        <v>3.0164902781196101E-2</v>
      </c>
      <c r="D27" s="173">
        <f t="shared" si="0"/>
        <v>12</v>
      </c>
    </row>
    <row r="28" spans="1:4">
      <c r="A28" s="165">
        <v>9</v>
      </c>
      <c r="B28" s="165" t="s">
        <v>404</v>
      </c>
      <c r="C28" s="167">
        <v>3.1935890188144134E-2</v>
      </c>
      <c r="D28" s="173">
        <f t="shared" si="0"/>
        <v>11</v>
      </c>
    </row>
    <row r="29" spans="1:4">
      <c r="A29" s="165">
        <v>21</v>
      </c>
      <c r="B29" s="165" t="s">
        <v>101</v>
      </c>
      <c r="C29" s="167">
        <v>3.3786857041153251E-2</v>
      </c>
      <c r="D29" s="173">
        <f t="shared" si="0"/>
        <v>10</v>
      </c>
    </row>
    <row r="30" spans="1:4">
      <c r="A30" s="165">
        <v>28</v>
      </c>
      <c r="B30" s="165" t="s">
        <v>103</v>
      </c>
      <c r="C30" s="167">
        <v>3.9513888202197034E-2</v>
      </c>
      <c r="D30" s="173">
        <f t="shared" si="0"/>
        <v>9</v>
      </c>
    </row>
    <row r="31" spans="1:4">
      <c r="A31" s="165">
        <v>30</v>
      </c>
      <c r="B31" s="165" t="s">
        <v>120</v>
      </c>
      <c r="C31" s="167">
        <v>4.0208723048144268E-2</v>
      </c>
      <c r="D31" s="173">
        <f t="shared" si="0"/>
        <v>8</v>
      </c>
    </row>
    <row r="32" spans="1:4">
      <c r="A32" s="165">
        <v>7</v>
      </c>
      <c r="B32" s="165" t="s">
        <v>87</v>
      </c>
      <c r="C32" s="167">
        <v>4.1334285827677952E-2</v>
      </c>
      <c r="D32" s="173">
        <f t="shared" si="0"/>
        <v>7</v>
      </c>
    </row>
    <row r="33" spans="1:4">
      <c r="A33" s="165">
        <v>10</v>
      </c>
      <c r="B33" s="165" t="s">
        <v>104</v>
      </c>
      <c r="C33" s="167">
        <v>4.5444715319282736E-2</v>
      </c>
      <c r="D33" s="173">
        <f t="shared" si="0"/>
        <v>6</v>
      </c>
    </row>
    <row r="34" spans="1:4">
      <c r="A34" s="165">
        <v>23</v>
      </c>
      <c r="B34" s="165" t="s">
        <v>105</v>
      </c>
      <c r="C34" s="167">
        <v>4.744859404207924E-2</v>
      </c>
      <c r="D34" s="173">
        <f t="shared" si="0"/>
        <v>5</v>
      </c>
    </row>
    <row r="35" spans="1:4">
      <c r="A35" s="165">
        <v>31</v>
      </c>
      <c r="B35" s="165" t="s">
        <v>112</v>
      </c>
      <c r="C35" s="167">
        <v>5.3631454095795617E-2</v>
      </c>
      <c r="D35" s="173">
        <f t="shared" si="0"/>
        <v>4</v>
      </c>
    </row>
    <row r="36" spans="1:4">
      <c r="A36" s="165">
        <v>13</v>
      </c>
      <c r="B36" s="165" t="s">
        <v>96</v>
      </c>
      <c r="C36" s="167">
        <v>5.4238385800876365E-2</v>
      </c>
      <c r="D36" s="173">
        <f t="shared" si="0"/>
        <v>3</v>
      </c>
    </row>
    <row r="37" spans="1:4">
      <c r="A37" s="165">
        <v>11</v>
      </c>
      <c r="B37" s="165" t="s">
        <v>92</v>
      </c>
      <c r="C37" s="167">
        <v>7.5829043702959398E-2</v>
      </c>
      <c r="D37" s="173">
        <f t="shared" si="0"/>
        <v>2</v>
      </c>
    </row>
    <row r="38" spans="1:4">
      <c r="A38" s="165">
        <v>22</v>
      </c>
      <c r="B38" s="165" t="s">
        <v>118</v>
      </c>
      <c r="C38" s="167">
        <v>0.11795990054071126</v>
      </c>
      <c r="D38" s="173">
        <f t="shared" si="0"/>
        <v>1</v>
      </c>
    </row>
    <row r="40" spans="1:4">
      <c r="B40" s="165" t="s">
        <v>117</v>
      </c>
      <c r="C40" s="170">
        <v>1</v>
      </c>
      <c r="D40" s="171">
        <v>2.69E-2</v>
      </c>
    </row>
    <row r="41" spans="1:4">
      <c r="C41" s="170">
        <v>0</v>
      </c>
      <c r="D41" s="171">
        <f>D40</f>
        <v>2.69E-2</v>
      </c>
    </row>
  </sheetData>
  <autoFilter ref="A6:D38" xr:uid="{00000000-0009-0000-0000-000004000000}">
    <sortState xmlns:xlrd2="http://schemas.microsoft.com/office/spreadsheetml/2017/richdata2" ref="A7:D38">
      <sortCondition ref="C6:C38"/>
    </sortState>
  </autoFilter>
  <mergeCells count="1">
    <mergeCell ref="H1:I1"/>
  </mergeCells>
  <hyperlinks>
    <hyperlink ref="H1:I1" location="Index!A1" display="Regresar al Índice" xr:uid="{B29656AF-3EAA-4BDF-AFCC-C37E15A7D4DD}"/>
  </hyperlinks>
  <pageMargins left="0.7" right="0.7" top="0.75" bottom="0.75" header="0.3" footer="0.3"/>
  <pageSetup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DE05-4CB4-4FF3-9DAA-277BF85CE90E}">
  <sheetPr codeName="Hoja43"/>
  <dimension ref="A1:I41"/>
  <sheetViews>
    <sheetView workbookViewId="0">
      <selection activeCell="B29" sqref="B29"/>
    </sheetView>
  </sheetViews>
  <sheetFormatPr baseColWidth="10" defaultColWidth="11.44140625" defaultRowHeight="14.4"/>
  <cols>
    <col min="1" max="16384" width="11.44140625" style="165"/>
  </cols>
  <sheetData>
    <row r="1" spans="1:9">
      <c r="A1" s="150" t="s">
        <v>1252</v>
      </c>
      <c r="H1" s="274" t="s">
        <v>126</v>
      </c>
      <c r="I1" s="274"/>
    </row>
    <row r="2" spans="1:9">
      <c r="A2" s="74" t="s">
        <v>343</v>
      </c>
    </row>
    <row r="6" spans="1:9">
      <c r="A6" s="165" t="s">
        <v>661</v>
      </c>
      <c r="B6" s="165" t="s">
        <v>115</v>
      </c>
      <c r="C6" s="165" t="s">
        <v>683</v>
      </c>
    </row>
    <row r="7" spans="1:9">
      <c r="A7" s="165">
        <v>17</v>
      </c>
      <c r="B7" s="165" t="s">
        <v>99</v>
      </c>
      <c r="C7" s="167">
        <v>1.9903468179371941E-5</v>
      </c>
      <c r="D7" s="167"/>
    </row>
    <row r="8" spans="1:9">
      <c r="A8" s="165">
        <v>20</v>
      </c>
      <c r="B8" s="165" t="s">
        <v>90</v>
      </c>
      <c r="C8" s="167">
        <v>2.644181332080997E-4</v>
      </c>
      <c r="D8" s="167"/>
    </row>
    <row r="9" spans="1:9">
      <c r="A9" s="165">
        <v>7</v>
      </c>
      <c r="B9" s="165" t="s">
        <v>87</v>
      </c>
      <c r="C9" s="167">
        <v>3.558649277515924E-3</v>
      </c>
      <c r="D9" s="167"/>
    </row>
    <row r="10" spans="1:9">
      <c r="A10" s="165">
        <v>11</v>
      </c>
      <c r="B10" s="165" t="s">
        <v>92</v>
      </c>
      <c r="C10" s="167">
        <v>6.0488269242211512E-3</v>
      </c>
      <c r="D10" s="167"/>
    </row>
    <row r="11" spans="1:9">
      <c r="A11" s="165">
        <v>14</v>
      </c>
      <c r="B11" s="165" t="s">
        <v>95</v>
      </c>
      <c r="C11" s="167">
        <v>6.3305382425171697E-3</v>
      </c>
      <c r="D11" s="167"/>
    </row>
    <row r="12" spans="1:9">
      <c r="A12" s="165">
        <v>27</v>
      </c>
      <c r="B12" s="165" t="s">
        <v>85</v>
      </c>
      <c r="C12" s="167">
        <v>6.9947679136006524E-3</v>
      </c>
      <c r="D12" s="167"/>
    </row>
    <row r="13" spans="1:9">
      <c r="A13" s="165">
        <v>18</v>
      </c>
      <c r="B13" s="165" t="s">
        <v>102</v>
      </c>
      <c r="C13" s="167">
        <v>8.2996151189185241E-3</v>
      </c>
      <c r="D13" s="167"/>
    </row>
    <row r="14" spans="1:9">
      <c r="A14" s="165">
        <v>16</v>
      </c>
      <c r="B14" s="165" t="s">
        <v>116</v>
      </c>
      <c r="C14" s="167">
        <v>8.4417133993557325E-3</v>
      </c>
      <c r="D14" s="167"/>
    </row>
    <row r="15" spans="1:9">
      <c r="A15" s="165">
        <v>15</v>
      </c>
      <c r="B15" s="165" t="s">
        <v>89</v>
      </c>
      <c r="C15" s="167">
        <v>9.043502537564807E-3</v>
      </c>
      <c r="D15" s="167"/>
    </row>
    <row r="16" spans="1:9">
      <c r="A16" s="165">
        <v>29</v>
      </c>
      <c r="B16" s="165" t="s">
        <v>108</v>
      </c>
      <c r="C16" s="167">
        <v>9.2922318125769898E-3</v>
      </c>
      <c r="D16" s="167"/>
    </row>
    <row r="17" spans="1:4">
      <c r="A17" s="165">
        <v>21</v>
      </c>
      <c r="B17" s="165" t="s">
        <v>101</v>
      </c>
      <c r="C17" s="167">
        <v>9.7644581558200549E-3</v>
      </c>
      <c r="D17" s="167"/>
    </row>
    <row r="18" spans="1:4">
      <c r="A18" s="165">
        <v>12</v>
      </c>
      <c r="B18" s="165" t="s">
        <v>100</v>
      </c>
      <c r="C18" s="167">
        <v>1.1455532148300529E-2</v>
      </c>
      <c r="D18" s="167"/>
    </row>
    <row r="19" spans="1:4">
      <c r="A19" s="165">
        <v>30</v>
      </c>
      <c r="B19" s="165" t="s">
        <v>120</v>
      </c>
      <c r="C19" s="167">
        <v>1.281504459092675E-2</v>
      </c>
      <c r="D19" s="167"/>
    </row>
    <row r="20" spans="1:4">
      <c r="A20" s="165">
        <v>26</v>
      </c>
      <c r="B20" s="165" t="s">
        <v>94</v>
      </c>
      <c r="C20" s="167">
        <v>1.4679007251075848E-2</v>
      </c>
      <c r="D20" s="167"/>
    </row>
    <row r="21" spans="1:4">
      <c r="A21" s="165">
        <v>19</v>
      </c>
      <c r="B21" s="165" t="s">
        <v>113</v>
      </c>
      <c r="C21" s="167">
        <v>1.562090769633695E-2</v>
      </c>
      <c r="D21" s="167"/>
    </row>
    <row r="22" spans="1:4">
      <c r="A22" s="165">
        <v>1</v>
      </c>
      <c r="B22" s="165" t="s">
        <v>91</v>
      </c>
      <c r="C22" s="167">
        <v>1.6586388677341857E-2</v>
      </c>
      <c r="D22" s="167"/>
    </row>
    <row r="23" spans="1:4">
      <c r="A23" s="165">
        <v>10</v>
      </c>
      <c r="B23" s="165" t="s">
        <v>104</v>
      </c>
      <c r="C23" s="167">
        <v>1.8504438497921605E-2</v>
      </c>
      <c r="D23" s="167"/>
    </row>
    <row r="24" spans="1:4">
      <c r="A24" s="165">
        <v>32</v>
      </c>
      <c r="B24" s="165" t="s">
        <v>86</v>
      </c>
      <c r="C24" s="167">
        <v>1.8847943629273001E-2</v>
      </c>
      <c r="D24" s="167"/>
    </row>
    <row r="25" spans="1:4">
      <c r="A25" s="165">
        <v>13</v>
      </c>
      <c r="B25" s="165" t="s">
        <v>96</v>
      </c>
      <c r="C25" s="167">
        <v>1.900047900367241E-2</v>
      </c>
      <c r="D25" s="167"/>
    </row>
    <row r="26" spans="1:4">
      <c r="A26" s="165">
        <v>2</v>
      </c>
      <c r="B26" s="165" t="s">
        <v>109</v>
      </c>
      <c r="C26" s="167">
        <v>1.951122302940278E-2</v>
      </c>
      <c r="D26" s="167"/>
    </row>
    <row r="27" spans="1:4">
      <c r="A27" s="165">
        <v>3</v>
      </c>
      <c r="B27" s="165" t="s">
        <v>107</v>
      </c>
      <c r="C27" s="167">
        <v>1.9634251369724964E-2</v>
      </c>
      <c r="D27" s="167"/>
    </row>
    <row r="28" spans="1:4">
      <c r="A28" s="165">
        <v>8</v>
      </c>
      <c r="B28" s="301" t="s">
        <v>110</v>
      </c>
      <c r="C28" s="167">
        <v>1.9798930241675894E-2</v>
      </c>
      <c r="D28" s="167"/>
    </row>
    <row r="29" spans="1:4">
      <c r="A29" s="165">
        <v>22</v>
      </c>
      <c r="B29" s="165" t="s">
        <v>118</v>
      </c>
      <c r="C29" s="167">
        <v>1.9991719406163178E-2</v>
      </c>
      <c r="D29" s="167"/>
    </row>
    <row r="30" spans="1:4">
      <c r="A30" s="165">
        <v>4</v>
      </c>
      <c r="B30" s="165" t="s">
        <v>88</v>
      </c>
      <c r="C30" s="167">
        <v>2.1458149164844453E-2</v>
      </c>
      <c r="D30" s="167"/>
    </row>
    <row r="31" spans="1:4">
      <c r="A31" s="165">
        <v>5</v>
      </c>
      <c r="B31" s="165" t="s">
        <v>119</v>
      </c>
      <c r="C31" s="167">
        <v>2.2430098300721957E-2</v>
      </c>
      <c r="D31" s="167"/>
    </row>
    <row r="32" spans="1:4">
      <c r="A32" s="165">
        <v>24</v>
      </c>
      <c r="B32" s="165" t="s">
        <v>93</v>
      </c>
      <c r="C32" s="167">
        <v>2.3741643239591825E-2</v>
      </c>
      <c r="D32" s="167"/>
    </row>
    <row r="33" spans="1:4">
      <c r="A33" s="165">
        <v>31</v>
      </c>
      <c r="B33" s="165" t="s">
        <v>112</v>
      </c>
      <c r="C33" s="167">
        <v>2.513286505370349E-2</v>
      </c>
      <c r="D33" s="167"/>
    </row>
    <row r="34" spans="1:4">
      <c r="A34" s="165">
        <v>28</v>
      </c>
      <c r="B34" s="165" t="s">
        <v>103</v>
      </c>
      <c r="C34" s="167">
        <v>2.5344593463419995E-2</v>
      </c>
      <c r="D34" s="167"/>
    </row>
    <row r="35" spans="1:4">
      <c r="A35" s="165">
        <v>23</v>
      </c>
      <c r="B35" s="165" t="s">
        <v>105</v>
      </c>
      <c r="C35" s="167">
        <v>2.6083463345820679E-2</v>
      </c>
      <c r="D35" s="167"/>
    </row>
    <row r="36" spans="1:4">
      <c r="A36" s="165">
        <v>6</v>
      </c>
      <c r="B36" s="165" t="s">
        <v>111</v>
      </c>
      <c r="C36" s="167">
        <v>2.8473106572436846E-2</v>
      </c>
      <c r="D36" s="167"/>
    </row>
    <row r="37" spans="1:4">
      <c r="A37" s="165">
        <v>9</v>
      </c>
      <c r="B37" s="165" t="s">
        <v>404</v>
      </c>
      <c r="C37" s="167">
        <v>2.8757706474423328E-2</v>
      </c>
      <c r="D37" s="167"/>
    </row>
    <row r="38" spans="1:4">
      <c r="A38" s="165">
        <v>25</v>
      </c>
      <c r="B38" s="165" t="s">
        <v>114</v>
      </c>
      <c r="C38" s="167">
        <v>3.0628315649867233E-2</v>
      </c>
      <c r="D38" s="167"/>
    </row>
    <row r="40" spans="1:4">
      <c r="B40" s="165" t="s">
        <v>117</v>
      </c>
      <c r="C40" s="172">
        <v>1</v>
      </c>
      <c r="D40" s="171">
        <v>1.7899999999999999E-2</v>
      </c>
    </row>
    <row r="41" spans="1:4">
      <c r="C41" s="172">
        <v>0</v>
      </c>
      <c r="D41" s="171">
        <f>D40</f>
        <v>1.7899999999999999E-2</v>
      </c>
    </row>
  </sheetData>
  <autoFilter ref="A6:D38" xr:uid="{00000000-0009-0000-0000-000005000000}">
    <sortState xmlns:xlrd2="http://schemas.microsoft.com/office/spreadsheetml/2017/richdata2" ref="A7:D38">
      <sortCondition ref="C6:C38"/>
    </sortState>
  </autoFilter>
  <mergeCells count="1">
    <mergeCell ref="H1:I1"/>
  </mergeCells>
  <hyperlinks>
    <hyperlink ref="H1:I1" location="Index!A1" display="Regresar al Índice" xr:uid="{257FDDBA-C4EB-4529-A7A0-D2BA0DC7C7A4}"/>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BCB96-3170-4868-BD1C-447395738DCA}">
  <sheetPr codeName="Hoja44"/>
  <dimension ref="A1:I41"/>
  <sheetViews>
    <sheetView workbookViewId="0">
      <selection activeCell="B23" sqref="B23"/>
    </sheetView>
  </sheetViews>
  <sheetFormatPr baseColWidth="10" defaultColWidth="11.44140625" defaultRowHeight="14.4"/>
  <cols>
    <col min="1" max="16384" width="11.44140625" style="165"/>
  </cols>
  <sheetData>
    <row r="1" spans="1:9">
      <c r="A1" s="150" t="s">
        <v>1253</v>
      </c>
      <c r="H1" s="274" t="s">
        <v>126</v>
      </c>
      <c r="I1" s="274"/>
    </row>
    <row r="2" spans="1:9">
      <c r="A2" s="150" t="s">
        <v>343</v>
      </c>
    </row>
    <row r="6" spans="1:9">
      <c r="A6" s="165" t="s">
        <v>661</v>
      </c>
      <c r="B6" s="165" t="s">
        <v>115</v>
      </c>
      <c r="C6" s="165" t="s">
        <v>684</v>
      </c>
    </row>
    <row r="7" spans="1:9">
      <c r="A7" s="165">
        <v>11</v>
      </c>
      <c r="B7" s="165" t="s">
        <v>92</v>
      </c>
      <c r="C7" s="167">
        <v>-2.999481989161612E-2</v>
      </c>
      <c r="D7" s="167"/>
    </row>
    <row r="8" spans="1:9">
      <c r="A8" s="165">
        <v>31</v>
      </c>
      <c r="B8" s="165" t="s">
        <v>112</v>
      </c>
      <c r="C8" s="167">
        <v>-1.6818323810675384E-2</v>
      </c>
      <c r="D8" s="167"/>
    </row>
    <row r="9" spans="1:9">
      <c r="A9" s="165">
        <v>18</v>
      </c>
      <c r="B9" s="165" t="s">
        <v>102</v>
      </c>
      <c r="C9" s="167">
        <v>-1.0296023025112011E-2</v>
      </c>
      <c r="D9" s="167"/>
    </row>
    <row r="10" spans="1:9">
      <c r="A10" s="165">
        <v>19</v>
      </c>
      <c r="B10" s="165" t="s">
        <v>113</v>
      </c>
      <c r="C10" s="167">
        <v>-5.9551347041627567E-3</v>
      </c>
      <c r="D10" s="167"/>
    </row>
    <row r="11" spans="1:9">
      <c r="A11" s="165">
        <v>14</v>
      </c>
      <c r="B11" s="165" t="s">
        <v>95</v>
      </c>
      <c r="C11" s="167">
        <v>-5.5696354693619554E-3</v>
      </c>
      <c r="D11" s="167"/>
    </row>
    <row r="12" spans="1:9">
      <c r="A12" s="165">
        <v>26</v>
      </c>
      <c r="B12" s="165" t="s">
        <v>94</v>
      </c>
      <c r="C12" s="167">
        <v>-4.5863716369122232E-3</v>
      </c>
      <c r="D12" s="167"/>
    </row>
    <row r="13" spans="1:9">
      <c r="A13" s="165">
        <v>5</v>
      </c>
      <c r="B13" s="165" t="s">
        <v>119</v>
      </c>
      <c r="C13" s="167">
        <v>-3.3239353019736129E-3</v>
      </c>
      <c r="D13" s="167"/>
    </row>
    <row r="14" spans="1:9">
      <c r="A14" s="165">
        <v>6</v>
      </c>
      <c r="B14" s="165" t="s">
        <v>111</v>
      </c>
      <c r="C14" s="167">
        <v>-3.0367385824584536E-3</v>
      </c>
      <c r="D14" s="167"/>
    </row>
    <row r="15" spans="1:9">
      <c r="A15" s="165">
        <v>13</v>
      </c>
      <c r="B15" s="165" t="s">
        <v>96</v>
      </c>
      <c r="C15" s="167">
        <v>-2.7743028933455705E-3</v>
      </c>
      <c r="D15" s="167"/>
    </row>
    <row r="16" spans="1:9">
      <c r="A16" s="165">
        <v>24</v>
      </c>
      <c r="B16" s="165" t="s">
        <v>93</v>
      </c>
      <c r="C16" s="167">
        <v>-2.2907453886298335E-3</v>
      </c>
      <c r="D16" s="167"/>
    </row>
    <row r="17" spans="1:4">
      <c r="A17" s="165">
        <v>9</v>
      </c>
      <c r="B17" s="165" t="s">
        <v>404</v>
      </c>
      <c r="C17" s="167">
        <v>-2.2772845900383976E-3</v>
      </c>
      <c r="D17" s="167"/>
    </row>
    <row r="18" spans="1:4">
      <c r="A18" s="165">
        <v>16</v>
      </c>
      <c r="B18" s="165" t="s">
        <v>116</v>
      </c>
      <c r="C18" s="167">
        <v>-1.1689013309759133E-3</v>
      </c>
      <c r="D18" s="167"/>
    </row>
    <row r="19" spans="1:4">
      <c r="A19" s="165">
        <v>15</v>
      </c>
      <c r="B19" s="165" t="s">
        <v>89</v>
      </c>
      <c r="C19" s="167">
        <v>-3.5379096850274294E-4</v>
      </c>
      <c r="D19" s="167"/>
    </row>
    <row r="20" spans="1:4">
      <c r="A20" s="165">
        <v>25</v>
      </c>
      <c r="B20" s="165" t="s">
        <v>114</v>
      </c>
      <c r="C20" s="167">
        <v>3.119922649841067E-3</v>
      </c>
      <c r="D20" s="167"/>
    </row>
    <row r="21" spans="1:4">
      <c r="A21" s="165">
        <v>2</v>
      </c>
      <c r="B21" s="165" t="s">
        <v>109</v>
      </c>
      <c r="C21" s="167">
        <v>4.0068632409968608E-3</v>
      </c>
      <c r="D21" s="167"/>
    </row>
    <row r="22" spans="1:4">
      <c r="A22" s="165">
        <v>28</v>
      </c>
      <c r="B22" s="165" t="s">
        <v>103</v>
      </c>
      <c r="C22" s="167">
        <v>5.7894325770297961E-3</v>
      </c>
      <c r="D22" s="167"/>
    </row>
    <row r="23" spans="1:4">
      <c r="A23" s="165">
        <v>8</v>
      </c>
      <c r="B23" s="301" t="s">
        <v>110</v>
      </c>
      <c r="C23" s="167">
        <v>6.426322860064726E-3</v>
      </c>
      <c r="D23" s="167"/>
    </row>
    <row r="24" spans="1:4">
      <c r="A24" s="165">
        <v>21</v>
      </c>
      <c r="B24" s="165" t="s">
        <v>101</v>
      </c>
      <c r="C24" s="167">
        <v>6.7119362562311213E-3</v>
      </c>
      <c r="D24" s="167"/>
    </row>
    <row r="25" spans="1:4">
      <c r="A25" s="165">
        <v>27</v>
      </c>
      <c r="B25" s="165" t="s">
        <v>85</v>
      </c>
      <c r="C25" s="167">
        <v>9.5914563498060712E-3</v>
      </c>
      <c r="D25" s="167"/>
    </row>
    <row r="26" spans="1:4">
      <c r="A26" s="165">
        <v>1</v>
      </c>
      <c r="B26" s="165" t="s">
        <v>91</v>
      </c>
      <c r="C26" s="167">
        <v>9.7501463017883871E-3</v>
      </c>
      <c r="D26" s="167"/>
    </row>
    <row r="27" spans="1:4">
      <c r="A27" s="165">
        <v>32</v>
      </c>
      <c r="B27" s="165" t="s">
        <v>86</v>
      </c>
      <c r="C27" s="167">
        <v>1.0155120917236582E-2</v>
      </c>
      <c r="D27" s="167"/>
    </row>
    <row r="28" spans="1:4">
      <c r="A28" s="165">
        <v>4</v>
      </c>
      <c r="B28" s="165" t="s">
        <v>88</v>
      </c>
      <c r="C28" s="167">
        <v>1.0501202846904034E-2</v>
      </c>
      <c r="D28" s="167"/>
    </row>
    <row r="29" spans="1:4">
      <c r="A29" s="165">
        <v>23</v>
      </c>
      <c r="B29" s="165" t="s">
        <v>105</v>
      </c>
      <c r="C29" s="167">
        <v>1.0802438687528282E-2</v>
      </c>
      <c r="D29" s="167"/>
    </row>
    <row r="30" spans="1:4">
      <c r="A30" s="165">
        <v>17</v>
      </c>
      <c r="B30" s="165" t="s">
        <v>99</v>
      </c>
      <c r="C30" s="167">
        <v>1.4279143055677679E-2</v>
      </c>
      <c r="D30" s="167"/>
    </row>
    <row r="31" spans="1:4">
      <c r="A31" s="165">
        <v>30</v>
      </c>
      <c r="B31" s="165" t="s">
        <v>120</v>
      </c>
      <c r="C31" s="167">
        <v>1.7187376881254268E-2</v>
      </c>
      <c r="D31" s="167"/>
    </row>
    <row r="32" spans="1:4">
      <c r="A32" s="165">
        <v>12</v>
      </c>
      <c r="B32" s="165" t="s">
        <v>100</v>
      </c>
      <c r="C32" s="167">
        <v>1.8519066939121975E-2</v>
      </c>
      <c r="D32" s="167"/>
    </row>
    <row r="33" spans="1:4">
      <c r="A33" s="165">
        <v>29</v>
      </c>
      <c r="B33" s="165" t="s">
        <v>108</v>
      </c>
      <c r="C33" s="167">
        <v>2.0258116516115088E-2</v>
      </c>
      <c r="D33" s="167"/>
    </row>
    <row r="34" spans="1:4">
      <c r="A34" s="165">
        <v>3</v>
      </c>
      <c r="B34" s="165" t="s">
        <v>107</v>
      </c>
      <c r="C34" s="167">
        <v>2.2979040448600996E-2</v>
      </c>
      <c r="D34" s="167"/>
    </row>
    <row r="35" spans="1:4">
      <c r="A35" s="165">
        <v>20</v>
      </c>
      <c r="B35" s="165" t="s">
        <v>90</v>
      </c>
      <c r="C35" s="167">
        <v>2.9163934586664775E-2</v>
      </c>
      <c r="D35" s="167"/>
    </row>
    <row r="36" spans="1:4">
      <c r="A36" s="165">
        <v>10</v>
      </c>
      <c r="B36" s="165" t="s">
        <v>104</v>
      </c>
      <c r="C36" s="167">
        <v>3.1575926695560863E-2</v>
      </c>
      <c r="D36" s="167"/>
    </row>
    <row r="37" spans="1:4">
      <c r="A37" s="165">
        <v>7</v>
      </c>
      <c r="B37" s="165" t="s">
        <v>87</v>
      </c>
      <c r="C37" s="167">
        <v>3.7331191324865731E-2</v>
      </c>
      <c r="D37" s="167"/>
    </row>
    <row r="38" spans="1:4">
      <c r="A38" s="165">
        <v>22</v>
      </c>
      <c r="B38" s="165" t="s">
        <v>118</v>
      </c>
      <c r="C38" s="167">
        <v>3.9751922599851053E-2</v>
      </c>
      <c r="D38" s="167"/>
    </row>
    <row r="40" spans="1:4">
      <c r="B40" s="165" t="s">
        <v>117</v>
      </c>
      <c r="C40" s="172">
        <v>1</v>
      </c>
      <c r="D40" s="171">
        <v>3.3999999999999998E-3</v>
      </c>
    </row>
    <row r="41" spans="1:4">
      <c r="C41" s="172">
        <v>0</v>
      </c>
      <c r="D41" s="171">
        <f>D40</f>
        <v>3.3999999999999998E-3</v>
      </c>
    </row>
  </sheetData>
  <autoFilter ref="A6:D38" xr:uid="{00000000-0009-0000-0000-000006000000}">
    <sortState xmlns:xlrd2="http://schemas.microsoft.com/office/spreadsheetml/2017/richdata2" ref="A7:D38">
      <sortCondition ref="C6:C38"/>
    </sortState>
  </autoFilter>
  <mergeCells count="1">
    <mergeCell ref="H1:I1"/>
  </mergeCells>
  <hyperlinks>
    <hyperlink ref="H1:I1" location="Index!A1" display="Regresar al Índice" xr:uid="{403D4583-BECE-40F7-9611-C2AC46266F1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0BA1-7EAB-4E28-8876-7080C7104824}">
  <sheetPr codeName="Hoja45"/>
  <dimension ref="A1:I41"/>
  <sheetViews>
    <sheetView workbookViewId="0">
      <selection activeCell="B8" sqref="B8"/>
    </sheetView>
  </sheetViews>
  <sheetFormatPr baseColWidth="10" defaultColWidth="11.44140625" defaultRowHeight="14.4"/>
  <cols>
    <col min="1" max="16384" width="11.44140625" style="165"/>
  </cols>
  <sheetData>
    <row r="1" spans="1:9">
      <c r="A1" s="150" t="s">
        <v>1254</v>
      </c>
      <c r="H1" s="274" t="s">
        <v>126</v>
      </c>
      <c r="I1" s="274"/>
    </row>
    <row r="2" spans="1:9">
      <c r="A2" s="150" t="s">
        <v>343</v>
      </c>
    </row>
    <row r="6" spans="1:9">
      <c r="A6" s="165" t="s">
        <v>661</v>
      </c>
      <c r="B6" s="165" t="s">
        <v>115</v>
      </c>
      <c r="C6" s="165" t="s">
        <v>685</v>
      </c>
    </row>
    <row r="7" spans="1:9">
      <c r="A7" s="165">
        <v>8</v>
      </c>
      <c r="B7" s="301" t="s">
        <v>110</v>
      </c>
      <c r="C7" s="167">
        <v>2.5440370755847042E-2</v>
      </c>
      <c r="D7" s="167"/>
    </row>
    <row r="8" spans="1:9">
      <c r="A8" s="165">
        <v>2</v>
      </c>
      <c r="B8" s="165" t="s">
        <v>109</v>
      </c>
      <c r="C8" s="167">
        <v>2.6460584233693574E-2</v>
      </c>
      <c r="D8" s="167"/>
    </row>
    <row r="9" spans="1:9">
      <c r="A9" s="165">
        <v>22</v>
      </c>
      <c r="B9" s="165" t="s">
        <v>118</v>
      </c>
      <c r="C9" s="167">
        <v>2.7389171944193214E-2</v>
      </c>
      <c r="D9" s="167"/>
    </row>
    <row r="10" spans="1:9">
      <c r="A10" s="165">
        <v>24</v>
      </c>
      <c r="B10" s="165" t="s">
        <v>93</v>
      </c>
      <c r="C10" s="167">
        <v>2.9414334391472785E-2</v>
      </c>
      <c r="D10" s="167"/>
    </row>
    <row r="11" spans="1:9">
      <c r="A11" s="165">
        <v>5</v>
      </c>
      <c r="B11" s="165" t="s">
        <v>119</v>
      </c>
      <c r="C11" s="167">
        <v>3.1640137328339479E-2</v>
      </c>
      <c r="D11" s="167"/>
    </row>
    <row r="12" spans="1:9">
      <c r="A12" s="165">
        <v>32</v>
      </c>
      <c r="B12" s="165" t="s">
        <v>86</v>
      </c>
      <c r="C12" s="167">
        <v>3.1764671629188834E-2</v>
      </c>
      <c r="D12" s="167"/>
    </row>
    <row r="13" spans="1:9">
      <c r="A13" s="165">
        <v>12</v>
      </c>
      <c r="B13" s="165" t="s">
        <v>100</v>
      </c>
      <c r="C13" s="167">
        <v>3.2912064153465259E-2</v>
      </c>
      <c r="D13" s="167"/>
    </row>
    <row r="14" spans="1:9">
      <c r="A14" s="165">
        <v>26</v>
      </c>
      <c r="B14" s="165" t="s">
        <v>94</v>
      </c>
      <c r="C14" s="167">
        <v>3.4495643794127506E-2</v>
      </c>
      <c r="D14" s="167"/>
    </row>
    <row r="15" spans="1:9">
      <c r="A15" s="165">
        <v>11</v>
      </c>
      <c r="B15" s="165" t="s">
        <v>92</v>
      </c>
      <c r="C15" s="167">
        <v>3.5870593801750728E-2</v>
      </c>
      <c r="D15" s="167"/>
    </row>
    <row r="16" spans="1:9">
      <c r="A16" s="165">
        <v>4</v>
      </c>
      <c r="B16" s="165" t="s">
        <v>88</v>
      </c>
      <c r="C16" s="167">
        <v>3.6002605451710412E-2</v>
      </c>
      <c r="D16" s="167"/>
    </row>
    <row r="17" spans="1:4">
      <c r="A17" s="165">
        <v>29</v>
      </c>
      <c r="B17" s="165" t="s">
        <v>108</v>
      </c>
      <c r="C17" s="167">
        <v>3.6265279480992119E-2</v>
      </c>
      <c r="D17" s="167"/>
    </row>
    <row r="18" spans="1:4">
      <c r="A18" s="165">
        <v>10</v>
      </c>
      <c r="B18" s="165" t="s">
        <v>104</v>
      </c>
      <c r="C18" s="167">
        <v>3.66277638252821E-2</v>
      </c>
      <c r="D18" s="167"/>
    </row>
    <row r="19" spans="1:4">
      <c r="A19" s="165">
        <v>23</v>
      </c>
      <c r="B19" s="165" t="s">
        <v>105</v>
      </c>
      <c r="C19" s="167">
        <v>3.9109641959491848E-2</v>
      </c>
      <c r="D19" s="167"/>
    </row>
    <row r="20" spans="1:4">
      <c r="A20" s="165">
        <v>13</v>
      </c>
      <c r="B20" s="165" t="s">
        <v>96</v>
      </c>
      <c r="C20" s="167">
        <v>3.9313193805430968E-2</v>
      </c>
      <c r="D20" s="167"/>
    </row>
    <row r="21" spans="1:4">
      <c r="A21" s="165">
        <v>9</v>
      </c>
      <c r="B21" s="165" t="s">
        <v>404</v>
      </c>
      <c r="C21" s="167">
        <v>3.9720875083824936E-2</v>
      </c>
      <c r="D21" s="167"/>
    </row>
    <row r="22" spans="1:4">
      <c r="A22" s="165">
        <v>14</v>
      </c>
      <c r="B22" s="165" t="s">
        <v>95</v>
      </c>
      <c r="C22" s="167">
        <v>4.1386062242264154E-2</v>
      </c>
      <c r="D22" s="167"/>
    </row>
    <row r="23" spans="1:4">
      <c r="A23" s="165">
        <v>21</v>
      </c>
      <c r="B23" s="165" t="s">
        <v>101</v>
      </c>
      <c r="C23" s="167">
        <v>4.17522911654995E-2</v>
      </c>
      <c r="D23" s="167"/>
    </row>
    <row r="24" spans="1:4">
      <c r="A24" s="165">
        <v>18</v>
      </c>
      <c r="B24" s="165" t="s">
        <v>102</v>
      </c>
      <c r="C24" s="167">
        <v>4.2419993482961882E-2</v>
      </c>
      <c r="D24" s="167"/>
    </row>
    <row r="25" spans="1:4">
      <c r="A25" s="165">
        <v>17</v>
      </c>
      <c r="B25" s="165" t="s">
        <v>99</v>
      </c>
      <c r="C25" s="167">
        <v>4.2575041812153547E-2</v>
      </c>
      <c r="D25" s="167"/>
    </row>
    <row r="26" spans="1:4">
      <c r="A26" s="165">
        <v>19</v>
      </c>
      <c r="B26" s="165" t="s">
        <v>113</v>
      </c>
      <c r="C26" s="167">
        <v>4.4340700850396209E-2</v>
      </c>
      <c r="D26" s="167"/>
    </row>
    <row r="27" spans="1:4">
      <c r="A27" s="165">
        <v>25</v>
      </c>
      <c r="B27" s="165" t="s">
        <v>114</v>
      </c>
      <c r="C27" s="167">
        <v>4.7191653284204049E-2</v>
      </c>
      <c r="D27" s="167"/>
    </row>
    <row r="28" spans="1:4">
      <c r="A28" s="165">
        <v>28</v>
      </c>
      <c r="B28" s="165" t="s">
        <v>103</v>
      </c>
      <c r="C28" s="167">
        <v>4.8719556497765604E-2</v>
      </c>
      <c r="D28" s="167"/>
    </row>
    <row r="29" spans="1:4">
      <c r="A29" s="165">
        <v>6</v>
      </c>
      <c r="B29" s="165" t="s">
        <v>111</v>
      </c>
      <c r="C29" s="167">
        <v>4.9301257347502903E-2</v>
      </c>
      <c r="D29" s="167"/>
    </row>
    <row r="30" spans="1:4">
      <c r="A30" s="165">
        <v>27</v>
      </c>
      <c r="B30" s="165" t="s">
        <v>85</v>
      </c>
      <c r="C30" s="167">
        <v>4.9464568945984055E-2</v>
      </c>
      <c r="D30" s="167"/>
    </row>
    <row r="31" spans="1:4">
      <c r="A31" s="165">
        <v>31</v>
      </c>
      <c r="B31" s="165" t="s">
        <v>112</v>
      </c>
      <c r="C31" s="167">
        <v>4.9586534800394322E-2</v>
      </c>
      <c r="D31" s="167"/>
    </row>
    <row r="32" spans="1:4">
      <c r="A32" s="165">
        <v>30</v>
      </c>
      <c r="B32" s="165" t="s">
        <v>120</v>
      </c>
      <c r="C32" s="167">
        <v>5.176375051991533E-2</v>
      </c>
      <c r="D32" s="167"/>
    </row>
    <row r="33" spans="1:4">
      <c r="A33" s="165">
        <v>20</v>
      </c>
      <c r="B33" s="165" t="s">
        <v>90</v>
      </c>
      <c r="C33" s="167">
        <v>5.1935451935451793E-2</v>
      </c>
      <c r="D33" s="167"/>
    </row>
    <row r="34" spans="1:4">
      <c r="A34" s="165">
        <v>16</v>
      </c>
      <c r="B34" s="165" t="s">
        <v>116</v>
      </c>
      <c r="C34" s="167">
        <v>5.2274651075808753E-2</v>
      </c>
      <c r="D34" s="167"/>
    </row>
    <row r="35" spans="1:4">
      <c r="A35" s="165">
        <v>15</v>
      </c>
      <c r="B35" s="165" t="s">
        <v>89</v>
      </c>
      <c r="C35" s="167">
        <v>5.2929479859826101E-2</v>
      </c>
      <c r="D35" s="167"/>
    </row>
    <row r="36" spans="1:4">
      <c r="A36" s="165">
        <v>1</v>
      </c>
      <c r="B36" s="165" t="s">
        <v>91</v>
      </c>
      <c r="C36" s="167">
        <v>5.5318901190603231E-2</v>
      </c>
      <c r="D36" s="167"/>
    </row>
    <row r="37" spans="1:4">
      <c r="A37" s="165">
        <v>3</v>
      </c>
      <c r="B37" s="165" t="s">
        <v>107</v>
      </c>
      <c r="C37" s="167">
        <v>5.6422254268225114E-2</v>
      </c>
      <c r="D37" s="167"/>
    </row>
    <row r="38" spans="1:4">
      <c r="A38" s="165">
        <v>7</v>
      </c>
      <c r="B38" s="165" t="s">
        <v>87</v>
      </c>
      <c r="C38" s="167">
        <v>6.2266260554420194E-2</v>
      </c>
      <c r="D38" s="167"/>
    </row>
    <row r="40" spans="1:4">
      <c r="B40" s="165" t="s">
        <v>117</v>
      </c>
      <c r="C40" s="172">
        <v>1</v>
      </c>
      <c r="D40" s="171">
        <v>4.1599999999999998E-2</v>
      </c>
    </row>
    <row r="41" spans="1:4">
      <c r="C41" s="172">
        <v>0</v>
      </c>
      <c r="D41" s="171">
        <f>D40</f>
        <v>4.1599999999999998E-2</v>
      </c>
    </row>
  </sheetData>
  <autoFilter ref="A6:D38" xr:uid="{00000000-0009-0000-0000-000007000000}">
    <sortState xmlns:xlrd2="http://schemas.microsoft.com/office/spreadsheetml/2017/richdata2" ref="A7:D38">
      <sortCondition ref="C6:C38"/>
    </sortState>
  </autoFilter>
  <mergeCells count="1">
    <mergeCell ref="H1:I1"/>
  </mergeCells>
  <hyperlinks>
    <hyperlink ref="H1:I1" location="Index!A1" display="Regresar al Índice" xr:uid="{788E60A2-8384-41FA-AC3B-C0E773F4A752}"/>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6E22E-6D03-4B28-9855-0C16CB4EABA4}">
  <sheetPr codeName="Hoja46"/>
  <dimension ref="A1:I41"/>
  <sheetViews>
    <sheetView workbookViewId="0">
      <selection activeCell="C7" sqref="C7:C38"/>
    </sheetView>
  </sheetViews>
  <sheetFormatPr baseColWidth="10" defaultColWidth="11.44140625" defaultRowHeight="14.4"/>
  <cols>
    <col min="1" max="16384" width="11.44140625" style="165"/>
  </cols>
  <sheetData>
    <row r="1" spans="1:9">
      <c r="A1" s="150" t="s">
        <v>1255</v>
      </c>
      <c r="H1" s="274" t="s">
        <v>126</v>
      </c>
      <c r="I1" s="274"/>
    </row>
    <row r="2" spans="1:9">
      <c r="A2" s="150" t="s">
        <v>343</v>
      </c>
    </row>
    <row r="6" spans="1:9">
      <c r="A6" s="165" t="s">
        <v>661</v>
      </c>
      <c r="B6" s="165" t="s">
        <v>115</v>
      </c>
      <c r="C6" s="165" t="s">
        <v>686</v>
      </c>
    </row>
    <row r="7" spans="1:9">
      <c r="A7" s="165">
        <v>2</v>
      </c>
      <c r="B7" s="165" t="s">
        <v>109</v>
      </c>
      <c r="C7" s="167">
        <v>9.6709050871193192E-3</v>
      </c>
      <c r="D7" s="167"/>
    </row>
    <row r="8" spans="1:9">
      <c r="A8" s="165">
        <v>18</v>
      </c>
      <c r="B8" s="165" t="s">
        <v>102</v>
      </c>
      <c r="C8" s="167">
        <v>1.719410209120098E-2</v>
      </c>
      <c r="D8" s="167"/>
    </row>
    <row r="9" spans="1:9">
      <c r="A9" s="165">
        <v>13</v>
      </c>
      <c r="B9" s="165" t="s">
        <v>96</v>
      </c>
      <c r="C9" s="167">
        <v>2.0283595629708495E-2</v>
      </c>
      <c r="D9" s="167"/>
    </row>
    <row r="10" spans="1:9">
      <c r="A10" s="165">
        <v>28</v>
      </c>
      <c r="B10" s="165" t="s">
        <v>103</v>
      </c>
      <c r="C10" s="167">
        <v>2.1814288801147219E-2</v>
      </c>
      <c r="D10" s="167"/>
    </row>
    <row r="11" spans="1:9">
      <c r="A11" s="165">
        <v>32</v>
      </c>
      <c r="B11" s="165" t="s">
        <v>86</v>
      </c>
      <c r="C11" s="167">
        <v>2.4096503127958524E-2</v>
      </c>
      <c r="D11" s="167"/>
    </row>
    <row r="12" spans="1:9">
      <c r="A12" s="165">
        <v>16</v>
      </c>
      <c r="B12" s="165" t="s">
        <v>116</v>
      </c>
      <c r="C12" s="167">
        <v>2.7731379731379624E-2</v>
      </c>
      <c r="D12" s="167"/>
    </row>
    <row r="13" spans="1:9">
      <c r="A13" s="165">
        <v>22</v>
      </c>
      <c r="B13" s="165" t="s">
        <v>118</v>
      </c>
      <c r="C13" s="167">
        <v>2.9137496629756621E-2</v>
      </c>
      <c r="D13" s="167"/>
    </row>
    <row r="14" spans="1:9">
      <c r="A14" s="165">
        <v>17</v>
      </c>
      <c r="B14" s="165" t="s">
        <v>99</v>
      </c>
      <c r="C14" s="167">
        <v>2.9196438171386063E-2</v>
      </c>
      <c r="D14" s="167"/>
    </row>
    <row r="15" spans="1:9">
      <c r="A15" s="165">
        <v>12</v>
      </c>
      <c r="B15" s="165" t="s">
        <v>100</v>
      </c>
      <c r="C15" s="167">
        <v>2.93097585855151E-2</v>
      </c>
      <c r="D15" s="167"/>
    </row>
    <row r="16" spans="1:9">
      <c r="A16" s="165">
        <v>29</v>
      </c>
      <c r="B16" s="165" t="s">
        <v>108</v>
      </c>
      <c r="C16" s="167">
        <v>2.9341792228390284E-2</v>
      </c>
      <c r="D16" s="167"/>
    </row>
    <row r="17" spans="1:4">
      <c r="A17" s="165">
        <v>9</v>
      </c>
      <c r="B17" s="165" t="s">
        <v>404</v>
      </c>
      <c r="C17" s="167">
        <v>3.1018536661833185E-2</v>
      </c>
      <c r="D17" s="167"/>
    </row>
    <row r="18" spans="1:4">
      <c r="A18" s="165">
        <v>24</v>
      </c>
      <c r="B18" s="165" t="s">
        <v>93</v>
      </c>
      <c r="C18" s="167">
        <v>3.1187783803928948E-2</v>
      </c>
      <c r="D18" s="167"/>
    </row>
    <row r="19" spans="1:4">
      <c r="A19" s="165">
        <v>26</v>
      </c>
      <c r="B19" s="165" t="s">
        <v>94</v>
      </c>
      <c r="C19" s="167">
        <v>3.1412039504928435E-2</v>
      </c>
      <c r="D19" s="167"/>
    </row>
    <row r="20" spans="1:4">
      <c r="A20" s="165">
        <v>6</v>
      </c>
      <c r="B20" s="165" t="s">
        <v>111</v>
      </c>
      <c r="C20" s="167">
        <v>3.190806051562789E-2</v>
      </c>
      <c r="D20" s="167"/>
    </row>
    <row r="21" spans="1:4">
      <c r="A21" s="165">
        <v>4</v>
      </c>
      <c r="B21" s="165" t="s">
        <v>88</v>
      </c>
      <c r="C21" s="167">
        <v>3.2438359354532098E-2</v>
      </c>
      <c r="D21" s="167"/>
    </row>
    <row r="22" spans="1:4">
      <c r="A22" s="165">
        <v>31</v>
      </c>
      <c r="B22" s="165" t="s">
        <v>112</v>
      </c>
      <c r="C22" s="167">
        <v>3.273189575081914E-2</v>
      </c>
      <c r="D22" s="167"/>
    </row>
    <row r="23" spans="1:4">
      <c r="A23" s="165">
        <v>5</v>
      </c>
      <c r="B23" s="165" t="s">
        <v>119</v>
      </c>
      <c r="C23" s="167">
        <v>3.4028939856284968E-2</v>
      </c>
      <c r="D23" s="167"/>
    </row>
    <row r="24" spans="1:4">
      <c r="A24" s="165">
        <v>7</v>
      </c>
      <c r="B24" s="165" t="s">
        <v>87</v>
      </c>
      <c r="C24" s="167">
        <v>3.4892257629270951E-2</v>
      </c>
      <c r="D24" s="167"/>
    </row>
    <row r="25" spans="1:4">
      <c r="A25" s="165">
        <v>30</v>
      </c>
      <c r="B25" s="165" t="s">
        <v>120</v>
      </c>
      <c r="C25" s="167">
        <v>3.5585674713098703E-2</v>
      </c>
      <c r="D25" s="167"/>
    </row>
    <row r="26" spans="1:4">
      <c r="A26" s="165">
        <v>19</v>
      </c>
      <c r="B26" s="165" t="s">
        <v>113</v>
      </c>
      <c r="C26" s="167">
        <v>3.5744672431191837E-2</v>
      </c>
      <c r="D26" s="167"/>
    </row>
    <row r="27" spans="1:4">
      <c r="A27" s="165">
        <v>10</v>
      </c>
      <c r="B27" s="165" t="s">
        <v>104</v>
      </c>
      <c r="C27" s="167">
        <v>3.6655189755889994E-2</v>
      </c>
      <c r="D27" s="167"/>
    </row>
    <row r="28" spans="1:4">
      <c r="A28" s="165">
        <v>20</v>
      </c>
      <c r="B28" s="165" t="s">
        <v>90</v>
      </c>
      <c r="C28" s="167">
        <v>3.8080789653086367E-2</v>
      </c>
      <c r="D28" s="167"/>
    </row>
    <row r="29" spans="1:4">
      <c r="A29" s="165">
        <v>8</v>
      </c>
      <c r="B29" s="301" t="s">
        <v>110</v>
      </c>
      <c r="C29" s="167">
        <v>3.9204556972289195E-2</v>
      </c>
      <c r="D29" s="167"/>
    </row>
    <row r="30" spans="1:4">
      <c r="A30" s="165">
        <v>25</v>
      </c>
      <c r="B30" s="165" t="s">
        <v>114</v>
      </c>
      <c r="C30" s="167">
        <v>4.1128557409224609E-2</v>
      </c>
      <c r="D30" s="167"/>
    </row>
    <row r="31" spans="1:4">
      <c r="A31" s="165">
        <v>11</v>
      </c>
      <c r="B31" s="165" t="s">
        <v>92</v>
      </c>
      <c r="C31" s="167">
        <v>4.2278819590195083E-2</v>
      </c>
      <c r="D31" s="167"/>
    </row>
    <row r="32" spans="1:4">
      <c r="A32" s="165">
        <v>14</v>
      </c>
      <c r="B32" s="165" t="s">
        <v>95</v>
      </c>
      <c r="C32" s="167">
        <v>4.4117358838170917E-2</v>
      </c>
      <c r="D32" s="167"/>
    </row>
    <row r="33" spans="1:4">
      <c r="A33" s="165">
        <v>23</v>
      </c>
      <c r="B33" s="165" t="s">
        <v>105</v>
      </c>
      <c r="C33" s="167">
        <v>4.7952136281916413E-2</v>
      </c>
      <c r="D33" s="167"/>
    </row>
    <row r="34" spans="1:4">
      <c r="A34" s="165">
        <v>1</v>
      </c>
      <c r="B34" s="165" t="s">
        <v>91</v>
      </c>
      <c r="C34" s="167">
        <v>5.2515809733296726E-2</v>
      </c>
      <c r="D34" s="167"/>
    </row>
    <row r="35" spans="1:4">
      <c r="A35" s="165">
        <v>27</v>
      </c>
      <c r="B35" s="165" t="s">
        <v>85</v>
      </c>
      <c r="C35" s="167">
        <v>5.5796786799826359E-2</v>
      </c>
      <c r="D35" s="167"/>
    </row>
    <row r="36" spans="1:4">
      <c r="A36" s="165">
        <v>3</v>
      </c>
      <c r="B36" s="165" t="s">
        <v>107</v>
      </c>
      <c r="C36" s="167">
        <v>6.3774937260148379E-2</v>
      </c>
      <c r="D36" s="167"/>
    </row>
    <row r="37" spans="1:4">
      <c r="A37" s="165">
        <v>15</v>
      </c>
      <c r="B37" s="165" t="s">
        <v>89</v>
      </c>
      <c r="C37" s="167">
        <v>7.6859528516212805E-2</v>
      </c>
      <c r="D37" s="167"/>
    </row>
    <row r="38" spans="1:4">
      <c r="A38" s="165">
        <v>21</v>
      </c>
      <c r="B38" s="165" t="s">
        <v>101</v>
      </c>
      <c r="C38" s="167">
        <v>9.1487715793699742E-2</v>
      </c>
      <c r="D38" s="167"/>
    </row>
    <row r="40" spans="1:4">
      <c r="B40" s="165" t="s">
        <v>117</v>
      </c>
      <c r="C40" s="172">
        <v>1</v>
      </c>
      <c r="D40" s="171">
        <v>3.7900000000000003E-2</v>
      </c>
    </row>
    <row r="41" spans="1:4">
      <c r="C41" s="172">
        <v>0</v>
      </c>
      <c r="D41" s="171">
        <f>D40</f>
        <v>3.7900000000000003E-2</v>
      </c>
    </row>
  </sheetData>
  <autoFilter ref="A6:D38" xr:uid="{00000000-0009-0000-0000-000008000000}">
    <sortState xmlns:xlrd2="http://schemas.microsoft.com/office/spreadsheetml/2017/richdata2" ref="A7:D38">
      <sortCondition ref="C6:C38"/>
    </sortState>
  </autoFilter>
  <mergeCells count="1">
    <mergeCell ref="H1:I1"/>
  </mergeCells>
  <hyperlinks>
    <hyperlink ref="H1:I1" location="Index!A1" display="Regresar al Índice" xr:uid="{56CC43E7-AD95-4268-8874-ADD09C78CC08}"/>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6D994-7453-4405-85D5-C720660D4650}">
  <sheetPr codeName="Hoja47"/>
  <dimension ref="A1:I41"/>
  <sheetViews>
    <sheetView workbookViewId="0">
      <selection activeCell="M21" sqref="M21"/>
    </sheetView>
  </sheetViews>
  <sheetFormatPr baseColWidth="10" defaultColWidth="11.44140625" defaultRowHeight="14.4"/>
  <cols>
    <col min="1" max="16384" width="11.44140625" style="165"/>
  </cols>
  <sheetData>
    <row r="1" spans="1:9">
      <c r="A1" s="150" t="s">
        <v>1256</v>
      </c>
      <c r="H1" s="274" t="s">
        <v>126</v>
      </c>
      <c r="I1" s="274"/>
    </row>
    <row r="2" spans="1:9">
      <c r="A2" s="150" t="s">
        <v>343</v>
      </c>
    </row>
    <row r="6" spans="1:9">
      <c r="A6" s="165" t="s">
        <v>661</v>
      </c>
      <c r="B6" s="165" t="s">
        <v>115</v>
      </c>
      <c r="C6" s="165" t="s">
        <v>687</v>
      </c>
    </row>
    <row r="7" spans="1:9">
      <c r="A7" s="165">
        <v>3</v>
      </c>
      <c r="B7" s="165" t="s">
        <v>107</v>
      </c>
      <c r="C7" s="167">
        <v>1.8634758728913292E-2</v>
      </c>
      <c r="D7" s="167"/>
    </row>
    <row r="8" spans="1:9">
      <c r="A8" s="165">
        <v>16</v>
      </c>
      <c r="B8" s="165" t="s">
        <v>116</v>
      </c>
      <c r="C8" s="167">
        <v>1.9398203651657786E-2</v>
      </c>
      <c r="D8" s="167"/>
    </row>
    <row r="9" spans="1:9">
      <c r="A9" s="165">
        <v>4</v>
      </c>
      <c r="B9" s="165" t="s">
        <v>88</v>
      </c>
      <c r="C9" s="167">
        <v>1.9907648987387727E-2</v>
      </c>
      <c r="D9" s="167"/>
    </row>
    <row r="10" spans="1:9">
      <c r="A10" s="165">
        <v>26</v>
      </c>
      <c r="B10" s="165" t="s">
        <v>94</v>
      </c>
      <c r="C10" s="167">
        <v>2.0205202938222477E-2</v>
      </c>
      <c r="D10" s="167"/>
    </row>
    <row r="11" spans="1:9">
      <c r="A11" s="165">
        <v>25</v>
      </c>
      <c r="B11" s="165" t="s">
        <v>114</v>
      </c>
      <c r="C11" s="167">
        <v>2.0784859665689881E-2</v>
      </c>
      <c r="D11" s="167"/>
    </row>
    <row r="12" spans="1:9">
      <c r="A12" s="165">
        <v>5</v>
      </c>
      <c r="B12" s="165" t="s">
        <v>119</v>
      </c>
      <c r="C12" s="167">
        <v>2.205614828654312E-2</v>
      </c>
      <c r="D12" s="167"/>
    </row>
    <row r="13" spans="1:9">
      <c r="A13" s="165">
        <v>2</v>
      </c>
      <c r="B13" s="165" t="s">
        <v>109</v>
      </c>
      <c r="C13" s="167">
        <v>2.2589242368699969E-2</v>
      </c>
      <c r="D13" s="167"/>
    </row>
    <row r="14" spans="1:9">
      <c r="A14" s="165">
        <v>28</v>
      </c>
      <c r="B14" s="165" t="s">
        <v>103</v>
      </c>
      <c r="C14" s="167">
        <v>2.2769911329659998E-2</v>
      </c>
      <c r="D14" s="167"/>
    </row>
    <row r="15" spans="1:9">
      <c r="A15" s="165">
        <v>7</v>
      </c>
      <c r="B15" s="165" t="s">
        <v>87</v>
      </c>
      <c r="C15" s="167">
        <v>2.2976740558772413E-2</v>
      </c>
      <c r="D15" s="167"/>
    </row>
    <row r="16" spans="1:9">
      <c r="A16" s="165">
        <v>8</v>
      </c>
      <c r="B16" s="301" t="s">
        <v>110</v>
      </c>
      <c r="C16" s="167">
        <v>2.2980073361752673E-2</v>
      </c>
      <c r="D16" s="167"/>
    </row>
    <row r="17" spans="1:4">
      <c r="A17" s="165">
        <v>29</v>
      </c>
      <c r="B17" s="165" t="s">
        <v>108</v>
      </c>
      <c r="C17" s="167">
        <v>2.3419432273929397E-2</v>
      </c>
      <c r="D17" s="167"/>
    </row>
    <row r="18" spans="1:4">
      <c r="A18" s="165">
        <v>6</v>
      </c>
      <c r="B18" s="165" t="s">
        <v>111</v>
      </c>
      <c r="C18" s="167">
        <v>2.4524564183835418E-2</v>
      </c>
      <c r="D18" s="167"/>
    </row>
    <row r="19" spans="1:4">
      <c r="A19" s="165">
        <v>17</v>
      </c>
      <c r="B19" s="165" t="s">
        <v>99</v>
      </c>
      <c r="C19" s="167">
        <v>2.548284304200843E-2</v>
      </c>
      <c r="D19" s="167"/>
    </row>
    <row r="20" spans="1:4">
      <c r="A20" s="165">
        <v>20</v>
      </c>
      <c r="B20" s="165" t="s">
        <v>90</v>
      </c>
      <c r="C20" s="167">
        <v>2.6797353589806283E-2</v>
      </c>
      <c r="D20" s="167"/>
    </row>
    <row r="21" spans="1:4">
      <c r="A21" s="165">
        <v>12</v>
      </c>
      <c r="B21" s="165" t="s">
        <v>100</v>
      </c>
      <c r="C21" s="167">
        <v>2.8646629141488411E-2</v>
      </c>
      <c r="D21" s="167"/>
    </row>
    <row r="22" spans="1:4">
      <c r="A22" s="165">
        <v>30</v>
      </c>
      <c r="B22" s="165" t="s">
        <v>120</v>
      </c>
      <c r="C22" s="167">
        <v>2.9433054229595523E-2</v>
      </c>
      <c r="D22" s="167"/>
    </row>
    <row r="23" spans="1:4">
      <c r="A23" s="165">
        <v>23</v>
      </c>
      <c r="B23" s="165" t="s">
        <v>105</v>
      </c>
      <c r="C23" s="167">
        <v>2.9873690394595087E-2</v>
      </c>
      <c r="D23" s="167"/>
    </row>
    <row r="24" spans="1:4">
      <c r="A24" s="165">
        <v>13</v>
      </c>
      <c r="B24" s="165" t="s">
        <v>96</v>
      </c>
      <c r="C24" s="167">
        <v>3.0078491096532378E-2</v>
      </c>
      <c r="D24" s="167"/>
    </row>
    <row r="25" spans="1:4">
      <c r="A25" s="165">
        <v>21</v>
      </c>
      <c r="B25" s="165" t="s">
        <v>101</v>
      </c>
      <c r="C25" s="167">
        <v>3.1320322805928447E-2</v>
      </c>
      <c r="D25" s="167"/>
    </row>
    <row r="26" spans="1:4">
      <c r="A26" s="165">
        <v>32</v>
      </c>
      <c r="B26" s="165" t="s">
        <v>86</v>
      </c>
      <c r="C26" s="167">
        <v>3.1598349003421511E-2</v>
      </c>
      <c r="D26" s="167"/>
    </row>
    <row r="27" spans="1:4">
      <c r="A27" s="165">
        <v>9</v>
      </c>
      <c r="B27" s="165" t="s">
        <v>404</v>
      </c>
      <c r="C27" s="167">
        <v>3.1923861052301383E-2</v>
      </c>
      <c r="D27" s="167"/>
    </row>
    <row r="28" spans="1:4">
      <c r="A28" s="165">
        <v>19</v>
      </c>
      <c r="B28" s="165" t="s">
        <v>113</v>
      </c>
      <c r="C28" s="167">
        <v>3.2051030036169159E-2</v>
      </c>
      <c r="D28" s="167"/>
    </row>
    <row r="29" spans="1:4">
      <c r="A29" s="165">
        <v>14</v>
      </c>
      <c r="B29" s="165" t="s">
        <v>95</v>
      </c>
      <c r="C29" s="167">
        <v>3.3326092108381333E-2</v>
      </c>
      <c r="D29" s="167"/>
    </row>
    <row r="30" spans="1:4">
      <c r="A30" s="165">
        <v>18</v>
      </c>
      <c r="B30" s="165" t="s">
        <v>102</v>
      </c>
      <c r="C30" s="167">
        <v>3.3411293017039823E-2</v>
      </c>
      <c r="D30" s="167"/>
    </row>
    <row r="31" spans="1:4">
      <c r="A31" s="165">
        <v>11</v>
      </c>
      <c r="B31" s="165" t="s">
        <v>92</v>
      </c>
      <c r="C31" s="167">
        <v>3.3706881456837756E-2</v>
      </c>
      <c r="D31" s="167"/>
    </row>
    <row r="32" spans="1:4">
      <c r="A32" s="165">
        <v>15</v>
      </c>
      <c r="B32" s="165" t="s">
        <v>89</v>
      </c>
      <c r="C32" s="167">
        <v>3.7641683335294385E-2</v>
      </c>
      <c r="D32" s="167"/>
    </row>
    <row r="33" spans="1:4">
      <c r="A33" s="165">
        <v>10</v>
      </c>
      <c r="B33" s="165" t="s">
        <v>104</v>
      </c>
      <c r="C33" s="167">
        <v>4.3099396882587904E-2</v>
      </c>
      <c r="D33" s="167"/>
    </row>
    <row r="34" spans="1:4">
      <c r="A34" s="165">
        <v>27</v>
      </c>
      <c r="B34" s="165" t="s">
        <v>85</v>
      </c>
      <c r="C34" s="167">
        <v>4.4126663897624541E-2</v>
      </c>
      <c r="D34" s="167"/>
    </row>
    <row r="35" spans="1:4">
      <c r="A35" s="165">
        <v>31</v>
      </c>
      <c r="B35" s="165" t="s">
        <v>112</v>
      </c>
      <c r="C35" s="167">
        <v>4.506045756371968E-2</v>
      </c>
      <c r="D35" s="167"/>
    </row>
    <row r="36" spans="1:4">
      <c r="A36" s="165">
        <v>24</v>
      </c>
      <c r="B36" s="165" t="s">
        <v>93</v>
      </c>
      <c r="C36" s="167">
        <v>4.5303823654594177E-2</v>
      </c>
      <c r="D36" s="167"/>
    </row>
    <row r="37" spans="1:4">
      <c r="A37" s="165">
        <v>1</v>
      </c>
      <c r="B37" s="165" t="s">
        <v>91</v>
      </c>
      <c r="C37" s="167">
        <v>4.8910206533836265E-2</v>
      </c>
      <c r="D37" s="167"/>
    </row>
    <row r="38" spans="1:4">
      <c r="A38" s="165">
        <v>22</v>
      </c>
      <c r="B38" s="165" t="s">
        <v>118</v>
      </c>
      <c r="C38" s="167">
        <v>5.0560120978172307E-2</v>
      </c>
      <c r="D38" s="167"/>
    </row>
    <row r="40" spans="1:4">
      <c r="B40" s="165" t="s">
        <v>117</v>
      </c>
      <c r="C40" s="172">
        <v>1</v>
      </c>
      <c r="D40" s="171">
        <v>3.0700000000000002E-2</v>
      </c>
    </row>
    <row r="41" spans="1:4">
      <c r="C41" s="172">
        <v>0</v>
      </c>
      <c r="D41" s="171">
        <f>D40</f>
        <v>3.0700000000000002E-2</v>
      </c>
    </row>
  </sheetData>
  <autoFilter ref="A6:D38" xr:uid="{00000000-0009-0000-0000-000009000000}">
    <sortState xmlns:xlrd2="http://schemas.microsoft.com/office/spreadsheetml/2017/richdata2" ref="A7:D38">
      <sortCondition ref="C6:C38"/>
    </sortState>
  </autoFilter>
  <mergeCells count="1">
    <mergeCell ref="H1:I1"/>
  </mergeCells>
  <hyperlinks>
    <hyperlink ref="H1:I1" location="Index!A1" display="Regresar al Índice" xr:uid="{BD500505-6947-47CA-8CCA-C15EBF476FE5}"/>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30CF-CD21-4DA3-8AD4-2AC431B769B9}">
  <sheetPr codeName="Hoja48"/>
  <dimension ref="A1:I41"/>
  <sheetViews>
    <sheetView tabSelected="1" workbookViewId="0">
      <selection activeCell="L4" sqref="L4"/>
    </sheetView>
  </sheetViews>
  <sheetFormatPr baseColWidth="10" defaultColWidth="11.44140625" defaultRowHeight="14.4"/>
  <cols>
    <col min="1" max="16384" width="11.44140625" style="165"/>
  </cols>
  <sheetData>
    <row r="1" spans="1:9">
      <c r="A1" s="150" t="s">
        <v>1257</v>
      </c>
      <c r="H1" s="274" t="s">
        <v>126</v>
      </c>
      <c r="I1" s="274"/>
    </row>
    <row r="2" spans="1:9">
      <c r="A2" s="150" t="s">
        <v>343</v>
      </c>
    </row>
    <row r="3" spans="1:9">
      <c r="A3" s="150" t="s">
        <v>1258</v>
      </c>
    </row>
    <row r="6" spans="1:9">
      <c r="A6" s="165" t="s">
        <v>661</v>
      </c>
      <c r="B6" s="165" t="s">
        <v>115</v>
      </c>
      <c r="C6" s="165" t="s">
        <v>688</v>
      </c>
    </row>
    <row r="7" spans="1:9">
      <c r="A7" s="165">
        <v>18</v>
      </c>
      <c r="B7" s="165" t="s">
        <v>102</v>
      </c>
      <c r="C7" s="167">
        <v>3.1334182656306275E-2</v>
      </c>
      <c r="D7" s="167"/>
    </row>
    <row r="8" spans="1:9">
      <c r="A8" s="165">
        <v>25</v>
      </c>
      <c r="B8" s="165" t="s">
        <v>114</v>
      </c>
      <c r="C8" s="167">
        <v>3.4627022504159388E-2</v>
      </c>
      <c r="D8" s="167"/>
    </row>
    <row r="9" spans="1:9">
      <c r="A9" s="165">
        <v>15</v>
      </c>
      <c r="B9" s="165" t="s">
        <v>89</v>
      </c>
      <c r="C9" s="167">
        <v>3.5542634520698169E-2</v>
      </c>
      <c r="D9" s="167"/>
    </row>
    <row r="10" spans="1:9">
      <c r="A10" s="165">
        <v>13</v>
      </c>
      <c r="B10" s="165" t="s">
        <v>96</v>
      </c>
      <c r="C10" s="167">
        <v>3.7218573657146203E-2</v>
      </c>
      <c r="D10" s="167"/>
    </row>
    <row r="11" spans="1:9">
      <c r="A11" s="165">
        <v>20</v>
      </c>
      <c r="B11" s="165" t="s">
        <v>90</v>
      </c>
      <c r="C11" s="167">
        <v>4.1216373814336738E-2</v>
      </c>
      <c r="D11" s="167"/>
    </row>
    <row r="12" spans="1:9">
      <c r="A12" s="165">
        <v>12</v>
      </c>
      <c r="B12" s="165" t="s">
        <v>100</v>
      </c>
      <c r="C12" s="167">
        <v>4.5011230929298707E-2</v>
      </c>
      <c r="D12" s="167"/>
    </row>
    <row r="13" spans="1:9">
      <c r="A13" s="165">
        <v>16</v>
      </c>
      <c r="B13" s="165" t="s">
        <v>116</v>
      </c>
      <c r="C13" s="167">
        <v>4.5021961932649956E-2</v>
      </c>
      <c r="D13" s="167"/>
    </row>
    <row r="14" spans="1:9">
      <c r="A14" s="165">
        <v>10</v>
      </c>
      <c r="B14" s="165" t="s">
        <v>104</v>
      </c>
      <c r="C14" s="167">
        <v>4.6045455885387332E-2</v>
      </c>
      <c r="D14" s="167"/>
    </row>
    <row r="15" spans="1:9">
      <c r="A15" s="165">
        <v>23</v>
      </c>
      <c r="B15" s="165" t="s">
        <v>105</v>
      </c>
      <c r="C15" s="167">
        <v>4.6946616995962476E-2</v>
      </c>
      <c r="D15" s="167"/>
    </row>
    <row r="16" spans="1:9">
      <c r="A16" s="165">
        <v>7</v>
      </c>
      <c r="B16" s="165" t="s">
        <v>87</v>
      </c>
      <c r="C16" s="167">
        <v>4.6947117265117688E-2</v>
      </c>
      <c r="D16" s="167"/>
    </row>
    <row r="17" spans="1:4">
      <c r="A17" s="165">
        <v>8</v>
      </c>
      <c r="B17" s="301" t="s">
        <v>110</v>
      </c>
      <c r="C17" s="167">
        <v>4.9017242876578715E-2</v>
      </c>
      <c r="D17" s="167"/>
    </row>
    <row r="18" spans="1:4">
      <c r="A18" s="165">
        <v>9</v>
      </c>
      <c r="B18" s="165" t="s">
        <v>404</v>
      </c>
      <c r="C18" s="167">
        <v>4.9656598766877336E-2</v>
      </c>
      <c r="D18" s="167"/>
    </row>
    <row r="19" spans="1:4">
      <c r="A19" s="165">
        <v>2</v>
      </c>
      <c r="B19" s="165" t="s">
        <v>109</v>
      </c>
      <c r="C19" s="167">
        <v>5.0924893057724629E-2</v>
      </c>
      <c r="D19" s="167"/>
    </row>
    <row r="20" spans="1:4">
      <c r="A20" s="165">
        <v>29</v>
      </c>
      <c r="B20" s="165" t="s">
        <v>108</v>
      </c>
      <c r="C20" s="167">
        <v>5.5362549491499102E-2</v>
      </c>
      <c r="D20" s="167"/>
    </row>
    <row r="21" spans="1:4">
      <c r="A21" s="165">
        <v>6</v>
      </c>
      <c r="B21" s="165" t="s">
        <v>111</v>
      </c>
      <c r="C21" s="167">
        <v>5.6429330499468522E-2</v>
      </c>
      <c r="D21" s="167"/>
    </row>
    <row r="22" spans="1:4">
      <c r="A22" s="165">
        <v>17</v>
      </c>
      <c r="B22" s="165" t="s">
        <v>99</v>
      </c>
      <c r="C22" s="167">
        <v>5.6606016184467256E-2</v>
      </c>
      <c r="D22" s="167"/>
    </row>
    <row r="23" spans="1:4">
      <c r="A23" s="165">
        <v>4</v>
      </c>
      <c r="B23" s="165" t="s">
        <v>88</v>
      </c>
      <c r="C23" s="167">
        <v>5.7426803721927211E-2</v>
      </c>
      <c r="D23" s="167"/>
    </row>
    <row r="24" spans="1:4">
      <c r="A24" s="165">
        <v>19</v>
      </c>
      <c r="B24" s="165" t="s">
        <v>113</v>
      </c>
      <c r="C24" s="167">
        <v>5.8534532536039574E-2</v>
      </c>
      <c r="D24" s="167"/>
    </row>
    <row r="25" spans="1:4">
      <c r="A25" s="165">
        <v>26</v>
      </c>
      <c r="B25" s="165" t="s">
        <v>94</v>
      </c>
      <c r="C25" s="167">
        <v>5.9057840454231014E-2</v>
      </c>
      <c r="D25" s="167"/>
    </row>
    <row r="26" spans="1:4">
      <c r="A26" s="165">
        <v>30</v>
      </c>
      <c r="B26" s="165" t="s">
        <v>120</v>
      </c>
      <c r="C26" s="167">
        <v>5.967309099780449E-2</v>
      </c>
      <c r="D26" s="167"/>
    </row>
    <row r="27" spans="1:4">
      <c r="A27" s="165">
        <v>28</v>
      </c>
      <c r="B27" s="165" t="s">
        <v>103</v>
      </c>
      <c r="C27" s="167">
        <v>6.0312442063561678E-2</v>
      </c>
      <c r="D27" s="167"/>
    </row>
    <row r="28" spans="1:4">
      <c r="A28" s="165">
        <v>1</v>
      </c>
      <c r="B28" s="165" t="s">
        <v>91</v>
      </c>
      <c r="C28" s="167">
        <v>6.4925954793452867E-2</v>
      </c>
      <c r="D28" s="167"/>
    </row>
    <row r="29" spans="1:4">
      <c r="A29" s="165">
        <v>22</v>
      </c>
      <c r="B29" s="165" t="s">
        <v>118</v>
      </c>
      <c r="C29" s="167">
        <v>6.5241076027098721E-2</v>
      </c>
      <c r="D29" s="167"/>
    </row>
    <row r="30" spans="1:4">
      <c r="A30" s="165">
        <v>11</v>
      </c>
      <c r="B30" s="165" t="s">
        <v>92</v>
      </c>
      <c r="C30" s="167">
        <v>6.5842206593061281E-2</v>
      </c>
      <c r="D30" s="167"/>
    </row>
    <row r="31" spans="1:4">
      <c r="A31" s="165">
        <v>5</v>
      </c>
      <c r="B31" s="165" t="s">
        <v>119</v>
      </c>
      <c r="C31" s="167">
        <v>6.695361071257766E-2</v>
      </c>
      <c r="D31" s="167"/>
    </row>
    <row r="32" spans="1:4">
      <c r="A32" s="165">
        <v>27</v>
      </c>
      <c r="B32" s="165" t="s">
        <v>85</v>
      </c>
      <c r="C32" s="167">
        <v>6.7985862979648815E-2</v>
      </c>
      <c r="D32" s="167"/>
    </row>
    <row r="33" spans="1:4">
      <c r="A33" s="165">
        <v>3</v>
      </c>
      <c r="B33" s="165" t="s">
        <v>107</v>
      </c>
      <c r="C33" s="167">
        <v>7.015825942608811E-2</v>
      </c>
      <c r="D33" s="167"/>
    </row>
    <row r="34" spans="1:4">
      <c r="A34" s="165">
        <v>21</v>
      </c>
      <c r="B34" s="165" t="s">
        <v>101</v>
      </c>
      <c r="C34" s="167">
        <v>7.0414132861211565E-2</v>
      </c>
      <c r="D34" s="167"/>
    </row>
    <row r="35" spans="1:4">
      <c r="A35" s="165">
        <v>32</v>
      </c>
      <c r="B35" s="165" t="s">
        <v>86</v>
      </c>
      <c r="C35" s="167">
        <v>7.0745018159457329E-2</v>
      </c>
      <c r="D35" s="167"/>
    </row>
    <row r="36" spans="1:4">
      <c r="A36" s="165">
        <v>14</v>
      </c>
      <c r="B36" s="165" t="s">
        <v>95</v>
      </c>
      <c r="C36" s="167">
        <v>7.1210877974446252E-2</v>
      </c>
      <c r="D36" s="167"/>
    </row>
    <row r="37" spans="1:4">
      <c r="A37" s="165">
        <v>24</v>
      </c>
      <c r="B37" s="165" t="s">
        <v>93</v>
      </c>
      <c r="C37" s="167">
        <v>8.2434738761103299E-2</v>
      </c>
      <c r="D37" s="167"/>
    </row>
    <row r="38" spans="1:4">
      <c r="A38" s="165">
        <v>31</v>
      </c>
      <c r="B38" s="165" t="s">
        <v>112</v>
      </c>
      <c r="C38" s="167">
        <v>8.7911873849480404E-2</v>
      </c>
      <c r="D38" s="167"/>
    </row>
    <row r="40" spans="1:4">
      <c r="B40" s="165" t="s">
        <v>117</v>
      </c>
      <c r="C40" s="172">
        <v>1</v>
      </c>
      <c r="D40" s="171">
        <v>5.5599999999999997E-2</v>
      </c>
    </row>
    <row r="41" spans="1:4">
      <c r="C41" s="172">
        <v>0</v>
      </c>
      <c r="D41" s="171">
        <f>D40</f>
        <v>5.5599999999999997E-2</v>
      </c>
    </row>
  </sheetData>
  <autoFilter ref="A6:D38" xr:uid="{00000000-0009-0000-0000-00000A000000}">
    <sortState xmlns:xlrd2="http://schemas.microsoft.com/office/spreadsheetml/2017/richdata2" ref="A7:D38">
      <sortCondition ref="C6:C38"/>
    </sortState>
  </autoFilter>
  <mergeCells count="1">
    <mergeCell ref="H1:I1"/>
  </mergeCells>
  <hyperlinks>
    <hyperlink ref="H1:I1" location="Index!A1" display="Regresar al Índice" xr:uid="{6E877538-1F05-46CC-8FFF-38B10740D626}"/>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I25"/>
  <sheetViews>
    <sheetView workbookViewId="0">
      <selection activeCell="B125" sqref="B125"/>
    </sheetView>
  </sheetViews>
  <sheetFormatPr baseColWidth="10" defaultColWidth="11.44140625" defaultRowHeight="14.4"/>
  <cols>
    <col min="1" max="1" width="11.44140625" style="37"/>
    <col min="2" max="2" width="25" style="37" customWidth="1"/>
    <col min="3" max="3" width="11.44140625" style="37"/>
    <col min="4" max="4" width="13.44140625" style="37" customWidth="1"/>
    <col min="5" max="16384" width="11.44140625" style="37"/>
  </cols>
  <sheetData>
    <row r="1" spans="1:9">
      <c r="A1" s="31" t="s">
        <v>784</v>
      </c>
      <c r="H1" s="274" t="s">
        <v>126</v>
      </c>
      <c r="I1" s="274"/>
    </row>
    <row r="2" spans="1:9">
      <c r="A2" s="75" t="s">
        <v>741</v>
      </c>
    </row>
    <row r="4" spans="1:9">
      <c r="A4" s="279" t="s">
        <v>742</v>
      </c>
      <c r="B4" s="279"/>
      <c r="C4" s="279"/>
      <c r="D4" s="279"/>
      <c r="E4" s="279"/>
    </row>
    <row r="5" spans="1:9">
      <c r="A5" s="67"/>
      <c r="B5" s="68" t="s">
        <v>719</v>
      </c>
      <c r="C5" s="69" t="s">
        <v>239</v>
      </c>
      <c r="D5" s="69" t="s">
        <v>165</v>
      </c>
      <c r="E5" s="69" t="s">
        <v>720</v>
      </c>
    </row>
    <row r="6" spans="1:9">
      <c r="A6" s="70">
        <v>1</v>
      </c>
      <c r="B6" s="70" t="s">
        <v>743</v>
      </c>
      <c r="C6" s="70" t="s">
        <v>547</v>
      </c>
      <c r="D6" s="71">
        <v>53750</v>
      </c>
      <c r="E6" s="70">
        <v>4</v>
      </c>
    </row>
    <row r="7" spans="1:9">
      <c r="A7" s="72">
        <v>2</v>
      </c>
      <c r="B7" s="72" t="s">
        <v>721</v>
      </c>
      <c r="C7" s="72" t="s">
        <v>547</v>
      </c>
      <c r="D7" s="73">
        <v>50924</v>
      </c>
      <c r="E7" s="72">
        <v>5</v>
      </c>
    </row>
    <row r="8" spans="1:9">
      <c r="A8" s="70">
        <v>3</v>
      </c>
      <c r="B8" s="70" t="s">
        <v>744</v>
      </c>
      <c r="C8" s="70" t="s">
        <v>547</v>
      </c>
      <c r="D8" s="71">
        <v>42750</v>
      </c>
      <c r="E8" s="70">
        <v>4</v>
      </c>
    </row>
    <row r="9" spans="1:9">
      <c r="A9" s="72">
        <v>4</v>
      </c>
      <c r="B9" s="72" t="s">
        <v>745</v>
      </c>
      <c r="C9" s="72" t="s">
        <v>547</v>
      </c>
      <c r="D9" s="73">
        <v>41250</v>
      </c>
      <c r="E9" s="72">
        <v>4</v>
      </c>
    </row>
    <row r="10" spans="1:9">
      <c r="A10" s="70">
        <v>5</v>
      </c>
      <c r="B10" s="70" t="s">
        <v>746</v>
      </c>
      <c r="C10" s="70" t="s">
        <v>547</v>
      </c>
      <c r="D10" s="71">
        <v>39600</v>
      </c>
      <c r="E10" s="70">
        <v>5</v>
      </c>
    </row>
    <row r="11" spans="1:9">
      <c r="A11" s="72">
        <v>6</v>
      </c>
      <c r="B11" s="72" t="s">
        <v>747</v>
      </c>
      <c r="C11" s="72" t="s">
        <v>547</v>
      </c>
      <c r="D11" s="73">
        <v>39054.955752212387</v>
      </c>
      <c r="E11" s="72">
        <v>113</v>
      </c>
    </row>
    <row r="12" spans="1:9">
      <c r="A12" s="70">
        <v>7</v>
      </c>
      <c r="B12" s="70" t="s">
        <v>722</v>
      </c>
      <c r="C12" s="70" t="s">
        <v>547</v>
      </c>
      <c r="D12" s="71">
        <v>37941.666666666664</v>
      </c>
      <c r="E12" s="70">
        <v>12</v>
      </c>
    </row>
    <row r="13" spans="1:9">
      <c r="A13" s="72">
        <v>8</v>
      </c>
      <c r="B13" s="72" t="s">
        <v>748</v>
      </c>
      <c r="C13" s="72" t="s">
        <v>547</v>
      </c>
      <c r="D13" s="73">
        <v>37350</v>
      </c>
      <c r="E13" s="72">
        <v>6</v>
      </c>
    </row>
    <row r="14" spans="1:9">
      <c r="A14" s="70">
        <v>9</v>
      </c>
      <c r="B14" s="70" t="s">
        <v>723</v>
      </c>
      <c r="C14" s="70" t="s">
        <v>665</v>
      </c>
      <c r="D14" s="71">
        <v>36642.857142857145</v>
      </c>
      <c r="E14" s="70">
        <v>7</v>
      </c>
    </row>
    <row r="15" spans="1:9">
      <c r="A15" s="72">
        <v>10</v>
      </c>
      <c r="B15" s="72" t="s">
        <v>749</v>
      </c>
      <c r="C15" s="72" t="s">
        <v>547</v>
      </c>
      <c r="D15" s="73">
        <v>35905.25</v>
      </c>
      <c r="E15" s="72">
        <v>20</v>
      </c>
    </row>
    <row r="16" spans="1:9">
      <c r="A16" s="70">
        <v>11</v>
      </c>
      <c r="B16" s="70" t="s">
        <v>721</v>
      </c>
      <c r="C16" s="70" t="s">
        <v>347</v>
      </c>
      <c r="D16" s="71">
        <v>34963.414634146342</v>
      </c>
      <c r="E16" s="70">
        <v>41</v>
      </c>
    </row>
    <row r="17" spans="1:5">
      <c r="A17" s="72">
        <v>12</v>
      </c>
      <c r="B17" s="72" t="s">
        <v>750</v>
      </c>
      <c r="C17" s="72" t="s">
        <v>547</v>
      </c>
      <c r="D17" s="73">
        <v>34537.313432835821</v>
      </c>
      <c r="E17" s="72">
        <v>67</v>
      </c>
    </row>
    <row r="18" spans="1:5">
      <c r="A18" s="70">
        <v>13</v>
      </c>
      <c r="B18" s="70" t="s">
        <v>751</v>
      </c>
      <c r="C18" s="70" t="s">
        <v>347</v>
      </c>
      <c r="D18" s="71">
        <v>34333.333333333336</v>
      </c>
      <c r="E18" s="70">
        <v>3</v>
      </c>
    </row>
    <row r="19" spans="1:5">
      <c r="A19" s="72">
        <v>14</v>
      </c>
      <c r="B19" s="72" t="s">
        <v>752</v>
      </c>
      <c r="C19" s="72" t="s">
        <v>547</v>
      </c>
      <c r="D19" s="73">
        <v>34200</v>
      </c>
      <c r="E19" s="72">
        <v>3</v>
      </c>
    </row>
    <row r="20" spans="1:5">
      <c r="A20" s="70">
        <v>15</v>
      </c>
      <c r="B20" s="70" t="s">
        <v>753</v>
      </c>
      <c r="C20" s="70" t="s">
        <v>547</v>
      </c>
      <c r="D20" s="71">
        <v>34000</v>
      </c>
      <c r="E20" s="70">
        <v>3</v>
      </c>
    </row>
    <row r="21" spans="1:5">
      <c r="A21" s="72">
        <v>16</v>
      </c>
      <c r="B21" s="72" t="s">
        <v>754</v>
      </c>
      <c r="C21" s="72" t="s">
        <v>347</v>
      </c>
      <c r="D21" s="73">
        <v>31025</v>
      </c>
      <c r="E21" s="72">
        <v>20</v>
      </c>
    </row>
    <row r="22" spans="1:5">
      <c r="A22" s="70">
        <v>17</v>
      </c>
      <c r="B22" s="70" t="s">
        <v>755</v>
      </c>
      <c r="C22" s="70" t="s">
        <v>347</v>
      </c>
      <c r="D22" s="71">
        <v>30674.36842105263</v>
      </c>
      <c r="E22" s="70">
        <v>95</v>
      </c>
    </row>
    <row r="23" spans="1:5">
      <c r="A23" s="72">
        <v>18</v>
      </c>
      <c r="B23" s="72" t="s">
        <v>756</v>
      </c>
      <c r="C23" s="72" t="s">
        <v>547</v>
      </c>
      <c r="D23" s="73">
        <v>30333.333333333332</v>
      </c>
      <c r="E23" s="72">
        <v>3</v>
      </c>
    </row>
    <row r="24" spans="1:5">
      <c r="A24" s="70">
        <v>19</v>
      </c>
      <c r="B24" s="70" t="s">
        <v>757</v>
      </c>
      <c r="C24" s="70" t="s">
        <v>347</v>
      </c>
      <c r="D24" s="71">
        <v>28828.571428571428</v>
      </c>
      <c r="E24" s="70">
        <v>7</v>
      </c>
    </row>
    <row r="25" spans="1:5">
      <c r="A25" s="72">
        <v>20</v>
      </c>
      <c r="B25" s="72" t="s">
        <v>758</v>
      </c>
      <c r="C25" s="72" t="s">
        <v>547</v>
      </c>
      <c r="D25" s="73">
        <v>28736.111111111109</v>
      </c>
      <c r="E25" s="72">
        <v>36</v>
      </c>
    </row>
  </sheetData>
  <mergeCells count="2">
    <mergeCell ref="A4:E4"/>
    <mergeCell ref="H1:I1"/>
  </mergeCells>
  <hyperlinks>
    <hyperlink ref="H1:I1" location="Index!A1" display="Regresar al Índice" xr:uid="{D08AAA1E-31B7-468B-A99A-B4F17D1C4A0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3DA97-46B8-47F4-B47C-4324ECB9EDF7}">
  <sheetPr codeName="Hoja49"/>
  <dimension ref="A1:I19"/>
  <sheetViews>
    <sheetView workbookViewId="0">
      <selection activeCell="B125" sqref="B125"/>
    </sheetView>
  </sheetViews>
  <sheetFormatPr baseColWidth="10" defaultColWidth="11.44140625" defaultRowHeight="14.4"/>
  <cols>
    <col min="1" max="2" width="11.44140625" style="165"/>
    <col min="3" max="5" width="12" style="165" bestFit="1" customWidth="1"/>
    <col min="6" max="16384" width="11.44140625" style="165"/>
  </cols>
  <sheetData>
    <row r="1" spans="1:9">
      <c r="A1" s="174" t="s">
        <v>1262</v>
      </c>
      <c r="H1" s="274" t="s">
        <v>126</v>
      </c>
      <c r="I1" s="274"/>
    </row>
    <row r="2" spans="1:9">
      <c r="A2" s="174" t="s">
        <v>168</v>
      </c>
    </row>
    <row r="6" spans="1:9">
      <c r="C6" s="175" t="s">
        <v>169</v>
      </c>
      <c r="D6" s="175" t="s">
        <v>170</v>
      </c>
      <c r="E6" s="175" t="s">
        <v>1259</v>
      </c>
    </row>
    <row r="7" spans="1:9">
      <c r="A7" s="176">
        <v>2019</v>
      </c>
      <c r="B7" s="177">
        <v>43800</v>
      </c>
      <c r="C7" s="178">
        <f>'F33'!I43</f>
        <v>20.573951974496968</v>
      </c>
      <c r="D7" s="178">
        <f>'F34'!I43</f>
        <v>21.868056654667718</v>
      </c>
      <c r="E7" s="179">
        <f>'F35'!I43</f>
        <v>21.543332544647299</v>
      </c>
    </row>
    <row r="8" spans="1:9">
      <c r="A8" s="176">
        <v>2020</v>
      </c>
      <c r="B8" s="177">
        <v>43831</v>
      </c>
      <c r="C8" s="178">
        <f>'F33'!I44</f>
        <v>20.580148468834771</v>
      </c>
      <c r="D8" s="178">
        <f>'F34'!I44</f>
        <v>21.814290220342109</v>
      </c>
      <c r="E8" s="179">
        <f>'F35'!I44</f>
        <v>21.50321853707154</v>
      </c>
    </row>
    <row r="9" spans="1:9">
      <c r="B9" s="165" t="s">
        <v>125</v>
      </c>
      <c r="C9" s="167">
        <f>C8/C7-1</f>
        <v>3.0118153019342842E-4</v>
      </c>
      <c r="D9" s="167">
        <f>D8/D7-1</f>
        <v>-2.4586745486656625E-3</v>
      </c>
      <c r="E9" s="167">
        <f>E8/E7-1</f>
        <v>-1.8620149641483952E-3</v>
      </c>
    </row>
    <row r="10" spans="1:9">
      <c r="B10" s="165" t="s">
        <v>172</v>
      </c>
      <c r="C10" s="178">
        <f>C8-C7</f>
        <v>6.1964943378036708E-3</v>
      </c>
      <c r="D10" s="180">
        <f>D8-D7</f>
        <v>-5.376643432560968E-2</v>
      </c>
      <c r="E10" s="178">
        <f>E8-E7</f>
        <v>-4.0114007575759558E-2</v>
      </c>
    </row>
    <row r="11" spans="1:9">
      <c r="D11" s="165">
        <f>21.81+0.05</f>
        <v>21.86</v>
      </c>
    </row>
    <row r="12" spans="1:9">
      <c r="D12" s="178">
        <f>D8-D7</f>
        <v>-5.376643432560968E-2</v>
      </c>
    </row>
    <row r="14" spans="1:9">
      <c r="C14" s="167">
        <f>20.58/20.574-1</f>
        <v>2.9163021288991509E-4</v>
      </c>
      <c r="D14" s="165">
        <v>21.868056654667718</v>
      </c>
      <c r="E14" s="167">
        <f>21.87/21.81-1</f>
        <v>2.7510316368639653E-3</v>
      </c>
    </row>
    <row r="15" spans="1:9">
      <c r="C15" s="167">
        <f>20.58/20.57-1</f>
        <v>4.8614487117148997E-4</v>
      </c>
      <c r="D15" s="165">
        <v>21.814290220342109</v>
      </c>
    </row>
    <row r="16" spans="1:9">
      <c r="D16" s="178">
        <f>D14-D15</f>
        <v>5.376643432560968E-2</v>
      </c>
    </row>
    <row r="17" spans="3:5">
      <c r="C17" s="165">
        <v>20.57</v>
      </c>
      <c r="D17" s="165">
        <v>21.87</v>
      </c>
      <c r="E17" s="165">
        <v>21.54</v>
      </c>
    </row>
    <row r="18" spans="3:5">
      <c r="C18" s="165">
        <v>20.58</v>
      </c>
      <c r="D18" s="165">
        <v>21.81</v>
      </c>
      <c r="E18" s="165">
        <v>21.5</v>
      </c>
    </row>
    <row r="19" spans="3:5">
      <c r="C19" s="167">
        <f>C18/C17-1</f>
        <v>4.8614487117148997E-4</v>
      </c>
      <c r="D19" s="167">
        <f t="shared" ref="D19:E19" si="0">D18/D17-1</f>
        <v>-2.743484224965842E-3</v>
      </c>
      <c r="E19" s="167">
        <f t="shared" si="0"/>
        <v>-1.8570102135561095E-3</v>
      </c>
    </row>
  </sheetData>
  <mergeCells count="1">
    <mergeCell ref="H1:I1"/>
  </mergeCells>
  <hyperlinks>
    <hyperlink ref="H1:I1" location="Index!A1" display="Regresar al Índice" xr:uid="{D943C6D4-13A4-4E1E-A771-EBEC4451E4E7}"/>
  </hyperlinks>
  <pageMargins left="0.7" right="0.7" top="0.75" bottom="0.75" header="0.3" footer="0.3"/>
  <pageSetup orientation="portrait" horizontalDpi="4294967295" verticalDpi="4294967295"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7F5D6-A50E-4494-9951-D4109BBE0F35}">
  <sheetPr codeName="Hoja50"/>
  <dimension ref="A1:N55"/>
  <sheetViews>
    <sheetView workbookViewId="0">
      <selection activeCell="B125" sqref="B125"/>
    </sheetView>
  </sheetViews>
  <sheetFormatPr baseColWidth="10" defaultColWidth="11.44140625" defaultRowHeight="14.4"/>
  <cols>
    <col min="1" max="16384" width="11.44140625" style="165"/>
  </cols>
  <sheetData>
    <row r="1" spans="1:10">
      <c r="A1" s="198" t="s">
        <v>1261</v>
      </c>
      <c r="H1" s="274" t="s">
        <v>126</v>
      </c>
      <c r="I1" s="274"/>
    </row>
    <row r="2" spans="1:10">
      <c r="A2" s="174" t="s">
        <v>168</v>
      </c>
    </row>
    <row r="6" spans="1:10">
      <c r="F6" s="298" t="s">
        <v>169</v>
      </c>
      <c r="G6" s="298"/>
      <c r="I6" s="165" t="s">
        <v>173</v>
      </c>
    </row>
    <row r="7" spans="1:10" ht="57.6">
      <c r="C7" s="181" t="s">
        <v>174</v>
      </c>
      <c r="D7" s="181" t="s">
        <v>1260</v>
      </c>
      <c r="F7" s="165" t="s">
        <v>95</v>
      </c>
      <c r="G7" s="182" t="s">
        <v>117</v>
      </c>
      <c r="I7" s="165" t="s">
        <v>95</v>
      </c>
      <c r="J7" s="182" t="s">
        <v>117</v>
      </c>
    </row>
    <row r="8" spans="1:10">
      <c r="A8" s="298">
        <v>2017</v>
      </c>
      <c r="B8" s="165" t="s">
        <v>128</v>
      </c>
      <c r="C8" s="178">
        <v>93.6</v>
      </c>
      <c r="D8" s="165">
        <f t="shared" ref="D8:D43" si="0">C8/$C$44</f>
        <v>0.87928604978863312</v>
      </c>
      <c r="F8" s="178">
        <f>'[2]serie de tiempo'!C8</f>
        <v>16.45715030579569</v>
      </c>
      <c r="G8" s="178">
        <f>'[2]serie de tiempo'!D8</f>
        <v>16.008215252259149</v>
      </c>
      <c r="I8" s="178">
        <f>F8/D8</f>
        <v>18.716491987734521</v>
      </c>
      <c r="J8" s="178">
        <f>G8/D8</f>
        <v>18.205924290630197</v>
      </c>
    </row>
    <row r="9" spans="1:10">
      <c r="A9" s="298"/>
      <c r="B9" s="165" t="s">
        <v>129</v>
      </c>
      <c r="C9" s="178">
        <v>94.14</v>
      </c>
      <c r="D9" s="165">
        <f t="shared" si="0"/>
        <v>0.88435885392202906</v>
      </c>
      <c r="F9" s="178">
        <f>'[2]serie de tiempo'!C9</f>
        <v>16.446951374512938</v>
      </c>
      <c r="G9" s="178">
        <f>'[2]serie de tiempo'!D9</f>
        <v>15.93535324941981</v>
      </c>
      <c r="I9" s="178">
        <f t="shared" ref="I9:I38" si="1">F9/D9</f>
        <v>18.597599042032105</v>
      </c>
      <c r="J9" s="178">
        <f t="shared" ref="J9:J36" si="2">G9/D9</f>
        <v>18.019102967927967</v>
      </c>
    </row>
    <row r="10" spans="1:10">
      <c r="A10" s="298"/>
      <c r="B10" s="165" t="s">
        <v>130</v>
      </c>
      <c r="C10" s="178">
        <v>94.72</v>
      </c>
      <c r="D10" s="165">
        <f t="shared" si="0"/>
        <v>0.88980742132456547</v>
      </c>
      <c r="F10" s="178">
        <f>'[2]serie de tiempo'!C10</f>
        <v>16.355813066308428</v>
      </c>
      <c r="G10" s="178">
        <f>'[2]serie de tiempo'!D10</f>
        <v>15.79049058382871</v>
      </c>
      <c r="I10" s="178">
        <f t="shared" si="1"/>
        <v>18.381295406551228</v>
      </c>
      <c r="J10" s="178">
        <f t="shared" si="2"/>
        <v>17.745964132691789</v>
      </c>
    </row>
    <row r="11" spans="1:10">
      <c r="A11" s="298"/>
      <c r="B11" s="165" t="s">
        <v>131</v>
      </c>
      <c r="C11" s="178">
        <v>94.84</v>
      </c>
      <c r="D11" s="165">
        <f t="shared" si="0"/>
        <v>0.89093471113198686</v>
      </c>
      <c r="F11" s="178">
        <f>'[2]serie de tiempo'!C11</f>
        <v>16.357008001072579</v>
      </c>
      <c r="G11" s="178">
        <f>'[2]serie de tiempo'!D11</f>
        <v>15.785376172884069</v>
      </c>
      <c r="I11" s="178">
        <f t="shared" si="1"/>
        <v>18.359378972102235</v>
      </c>
      <c r="J11" s="178">
        <f t="shared" si="2"/>
        <v>17.717769860855221</v>
      </c>
    </row>
    <row r="12" spans="1:10">
      <c r="A12" s="298"/>
      <c r="B12" s="165" t="s">
        <v>132</v>
      </c>
      <c r="C12" s="178">
        <v>94.73</v>
      </c>
      <c r="D12" s="165">
        <f t="shared" si="0"/>
        <v>0.88990136214185067</v>
      </c>
      <c r="F12" s="178">
        <f>'[2]serie de tiempo'!C12</f>
        <v>16.24080758702333</v>
      </c>
      <c r="G12" s="178">
        <f>'[2]serie de tiempo'!D12</f>
        <v>15.687099062837209</v>
      </c>
      <c r="I12" s="178">
        <f t="shared" si="1"/>
        <v>18.250121056039621</v>
      </c>
      <c r="J12" s="178">
        <f t="shared" si="2"/>
        <v>17.627907687522651</v>
      </c>
    </row>
    <row r="13" spans="1:10">
      <c r="A13" s="298"/>
      <c r="B13" s="165" t="s">
        <v>133</v>
      </c>
      <c r="C13" s="178">
        <v>94.96</v>
      </c>
      <c r="D13" s="165">
        <f t="shared" si="0"/>
        <v>0.89206200093940813</v>
      </c>
      <c r="F13" s="178">
        <f>'[2]serie de tiempo'!C13</f>
        <v>16.120024705872432</v>
      </c>
      <c r="G13" s="178">
        <f>'[2]serie de tiempo'!D13</f>
        <v>15.58418368120987</v>
      </c>
      <c r="I13" s="178">
        <f t="shared" si="1"/>
        <v>18.070520534331511</v>
      </c>
      <c r="J13" s="178">
        <f t="shared" si="2"/>
        <v>17.469843648534024</v>
      </c>
    </row>
    <row r="14" spans="1:10">
      <c r="A14" s="298"/>
      <c r="B14" s="165" t="s">
        <v>134</v>
      </c>
      <c r="C14" s="178">
        <v>95.32</v>
      </c>
      <c r="D14" s="165">
        <f t="shared" si="0"/>
        <v>0.89544387036167206</v>
      </c>
      <c r="F14" s="178">
        <f>'[2]serie de tiempo'!C14</f>
        <v>16.030158232105581</v>
      </c>
      <c r="G14" s="178">
        <f>'[2]serie de tiempo'!D14</f>
        <v>15.500057851454351</v>
      </c>
      <c r="I14" s="178">
        <f t="shared" si="1"/>
        <v>17.901912964830458</v>
      </c>
      <c r="J14" s="178">
        <f t="shared" si="2"/>
        <v>17.309915634571084</v>
      </c>
    </row>
    <row r="15" spans="1:10">
      <c r="A15" s="298"/>
      <c r="B15" s="165" t="s">
        <v>135</v>
      </c>
      <c r="C15" s="178">
        <v>95.79</v>
      </c>
      <c r="D15" s="165">
        <f t="shared" si="0"/>
        <v>0.89985908877407239</v>
      </c>
      <c r="F15" s="178">
        <f>'[2]serie de tiempo'!C15</f>
        <v>16.092096789213219</v>
      </c>
      <c r="G15" s="178">
        <f>'[2]serie de tiempo'!D15</f>
        <v>15.56656301695371</v>
      </c>
      <c r="I15" s="178">
        <f t="shared" si="1"/>
        <v>17.882907435136726</v>
      </c>
      <c r="J15" s="178">
        <f t="shared" si="2"/>
        <v>17.298889582991151</v>
      </c>
    </row>
    <row r="16" spans="1:10">
      <c r="A16" s="298"/>
      <c r="B16" s="165" t="s">
        <v>136</v>
      </c>
      <c r="C16" s="178">
        <v>96.09</v>
      </c>
      <c r="D16" s="165">
        <f t="shared" si="0"/>
        <v>0.90267731329262568</v>
      </c>
      <c r="F16" s="178">
        <f>'[2]serie de tiempo'!C16</f>
        <v>16.314470781120761</v>
      </c>
      <c r="G16" s="178">
        <f>'[2]serie de tiempo'!D16</f>
        <v>15.78703744050472</v>
      </c>
      <c r="I16" s="178">
        <f t="shared" si="1"/>
        <v>18.073425066607399</v>
      </c>
      <c r="J16" s="178">
        <f t="shared" si="2"/>
        <v>17.489126189423743</v>
      </c>
    </row>
    <row r="17" spans="1:10">
      <c r="A17" s="298"/>
      <c r="B17" s="165" t="s">
        <v>137</v>
      </c>
      <c r="C17" s="178">
        <v>96.7</v>
      </c>
      <c r="D17" s="165">
        <f t="shared" si="0"/>
        <v>0.90840770314701735</v>
      </c>
      <c r="F17" s="178">
        <f>'[2]serie de tiempo'!C17</f>
        <v>16.442668535004071</v>
      </c>
      <c r="G17" s="178">
        <f>'[2]serie de tiempo'!D17</f>
        <v>15.921052854979671</v>
      </c>
      <c r="I17" s="178">
        <f t="shared" si="1"/>
        <v>18.100538423486903</v>
      </c>
      <c r="J17" s="178">
        <f t="shared" si="2"/>
        <v>17.526329642322501</v>
      </c>
    </row>
    <row r="18" spans="1:10">
      <c r="A18" s="298"/>
      <c r="B18" s="165" t="s">
        <v>138</v>
      </c>
      <c r="C18" s="178">
        <v>97.7</v>
      </c>
      <c r="D18" s="165">
        <f t="shared" si="0"/>
        <v>0.91780178487552844</v>
      </c>
      <c r="F18" s="178">
        <f>'[2]serie de tiempo'!C18</f>
        <v>16.52242320652207</v>
      </c>
      <c r="G18" s="178">
        <f>'[2]serie de tiempo'!D18</f>
        <v>16.020247595072899</v>
      </c>
      <c r="I18" s="178">
        <f t="shared" si="1"/>
        <v>18.002169399531979</v>
      </c>
      <c r="J18" s="178">
        <f t="shared" si="2"/>
        <v>17.455019002001126</v>
      </c>
    </row>
    <row r="19" spans="1:10">
      <c r="A19" s="298"/>
      <c r="B19" s="165" t="s">
        <v>139</v>
      </c>
      <c r="C19" s="178">
        <v>98.27</v>
      </c>
      <c r="D19" s="165">
        <f t="shared" si="0"/>
        <v>0.92315641146077965</v>
      </c>
      <c r="F19" s="178">
        <f>'[2]serie de tiempo'!C19</f>
        <v>16.667992235493141</v>
      </c>
      <c r="G19" s="178">
        <f>'[2]serie de tiempo'!D19</f>
        <v>16.162385422807169</v>
      </c>
      <c r="I19" s="178">
        <f t="shared" si="1"/>
        <v>18.055436791169686</v>
      </c>
      <c r="J19" s="178">
        <f t="shared" si="2"/>
        <v>17.507743240641329</v>
      </c>
    </row>
    <row r="20" spans="1:10">
      <c r="A20" s="298">
        <v>2018</v>
      </c>
      <c r="B20" s="165" t="s">
        <v>128</v>
      </c>
      <c r="C20" s="178">
        <v>98.79</v>
      </c>
      <c r="D20" s="165">
        <f t="shared" si="0"/>
        <v>0.92804133395960553</v>
      </c>
      <c r="F20" s="178">
        <f>'[2]serie de tiempo'!C20</f>
        <v>17.273263893561172</v>
      </c>
      <c r="G20" s="178">
        <f>'[2]serie de tiempo'!D20</f>
        <v>16.69942026318212</v>
      </c>
      <c r="I20" s="178">
        <f t="shared" si="1"/>
        <v>18.612601897657523</v>
      </c>
      <c r="J20" s="178">
        <f t="shared" si="2"/>
        <v>17.994263457999153</v>
      </c>
    </row>
    <row r="21" spans="1:10">
      <c r="A21" s="298"/>
      <c r="B21" s="165" t="s">
        <v>129</v>
      </c>
      <c r="C21" s="178">
        <v>99.17</v>
      </c>
      <c r="D21" s="165">
        <f t="shared" si="0"/>
        <v>0.93161108501643963</v>
      </c>
      <c r="F21" s="178">
        <f>'[2]serie de tiempo'!C21</f>
        <v>18.066223187695499</v>
      </c>
      <c r="G21" s="178">
        <f>'[2]serie de tiempo'!D21</f>
        <v>17.343367899060691</v>
      </c>
      <c r="I21" s="178">
        <f t="shared" si="1"/>
        <v>19.392451934357023</v>
      </c>
      <c r="J21" s="178">
        <f t="shared" si="2"/>
        <v>18.616532347030461</v>
      </c>
    </row>
    <row r="22" spans="1:10">
      <c r="A22" s="298"/>
      <c r="B22" s="165" t="s">
        <v>130</v>
      </c>
      <c r="C22" s="178">
        <v>99.49</v>
      </c>
      <c r="D22" s="165">
        <f t="shared" si="0"/>
        <v>0.9346171911695631</v>
      </c>
      <c r="F22" s="178">
        <f>'[2]serie de tiempo'!C22</f>
        <v>18.32491618863148</v>
      </c>
      <c r="G22" s="178">
        <f>'[2]serie de tiempo'!D22</f>
        <v>17.58040862833948</v>
      </c>
      <c r="I22" s="178">
        <f t="shared" si="1"/>
        <v>19.606868311185256</v>
      </c>
      <c r="J22" s="178">
        <f t="shared" si="2"/>
        <v>18.810277399605365</v>
      </c>
    </row>
    <row r="23" spans="1:10">
      <c r="A23" s="298"/>
      <c r="B23" s="165" t="s">
        <v>131</v>
      </c>
      <c r="C23" s="178">
        <v>99.15</v>
      </c>
      <c r="D23" s="165">
        <f t="shared" si="0"/>
        <v>0.93142320338186946</v>
      </c>
      <c r="F23" s="178">
        <f>'[2]serie de tiempo'!C23</f>
        <v>18.411042898729971</v>
      </c>
      <c r="G23" s="178">
        <f>'[2]serie de tiempo'!D23</f>
        <v>17.67719537564297</v>
      </c>
      <c r="I23" s="178">
        <f t="shared" si="1"/>
        <v>19.766571019362637</v>
      </c>
      <c r="J23" s="178">
        <f t="shared" si="2"/>
        <v>18.97869337102566</v>
      </c>
    </row>
    <row r="24" spans="1:10">
      <c r="A24" s="298"/>
      <c r="B24" s="165" t="s">
        <v>132</v>
      </c>
      <c r="C24" s="178">
        <v>98.99</v>
      </c>
      <c r="D24" s="165">
        <f t="shared" si="0"/>
        <v>0.92992015030530761</v>
      </c>
      <c r="F24" s="178">
        <f>'[2]serie de tiempo'!C24</f>
        <v>18.638797392262781</v>
      </c>
      <c r="G24" s="178">
        <f>'[2]serie de tiempo'!D24</f>
        <v>17.83530692248366</v>
      </c>
      <c r="I24" s="178">
        <f t="shared" si="1"/>
        <v>20.043438553453612</v>
      </c>
      <c r="J24" s="178">
        <f t="shared" si="2"/>
        <v>19.179396119793775</v>
      </c>
    </row>
    <row r="25" spans="1:10">
      <c r="A25" s="298"/>
      <c r="B25" s="165" t="s">
        <v>133</v>
      </c>
      <c r="C25" s="178">
        <v>99.38</v>
      </c>
      <c r="D25" s="165">
        <f t="shared" si="0"/>
        <v>0.93358384217942691</v>
      </c>
      <c r="F25" s="178">
        <f>'[2]serie de tiempo'!C25</f>
        <v>18.936702882444571</v>
      </c>
      <c r="G25" s="178">
        <f>'[2]serie de tiempo'!D25</f>
        <v>18.09170727825127</v>
      </c>
      <c r="I25" s="178">
        <f t="shared" si="1"/>
        <v>20.283880276073905</v>
      </c>
      <c r="J25" s="178">
        <f t="shared" si="2"/>
        <v>19.378770776512859</v>
      </c>
    </row>
    <row r="26" spans="1:10">
      <c r="A26" s="298"/>
      <c r="B26" s="165" t="s">
        <v>134</v>
      </c>
      <c r="C26" s="178">
        <v>99.91</v>
      </c>
      <c r="D26" s="165">
        <f t="shared" si="0"/>
        <v>0.93856270549553777</v>
      </c>
      <c r="F26" s="178">
        <f>'[2]serie de tiempo'!C26</f>
        <v>19.21562325183405</v>
      </c>
      <c r="G26" s="178">
        <f>'[2]serie de tiempo'!D26</f>
        <v>18.455215534054279</v>
      </c>
      <c r="I26" s="178">
        <f t="shared" si="1"/>
        <v>20.473457062933988</v>
      </c>
      <c r="J26" s="178">
        <f t="shared" si="2"/>
        <v>19.663273882495027</v>
      </c>
    </row>
    <row r="27" spans="1:10">
      <c r="A27" s="298"/>
      <c r="B27" s="165" t="s">
        <v>135</v>
      </c>
      <c r="C27" s="178">
        <v>100.49</v>
      </c>
      <c r="D27" s="165">
        <f t="shared" si="0"/>
        <v>0.94401127289807418</v>
      </c>
      <c r="F27" s="178">
        <f>'[2]serie de tiempo'!C27</f>
        <v>19.629370691889971</v>
      </c>
      <c r="G27" s="178">
        <f>'[2]serie de tiempo'!D27</f>
        <v>18.97184779145589</v>
      </c>
      <c r="I27" s="178">
        <f t="shared" si="1"/>
        <v>20.793576576293038</v>
      </c>
      <c r="J27" s="178">
        <f t="shared" si="2"/>
        <v>20.097056397656278</v>
      </c>
    </row>
    <row r="28" spans="1:10">
      <c r="A28" s="298"/>
      <c r="B28" s="165" t="s">
        <v>136</v>
      </c>
      <c r="C28" s="178">
        <v>100.92</v>
      </c>
      <c r="D28" s="165">
        <f t="shared" si="0"/>
        <v>0.94805072804133395</v>
      </c>
      <c r="F28" s="178">
        <f>'[2]serie de tiempo'!C28</f>
        <v>19.89087048150806</v>
      </c>
      <c r="G28" s="178">
        <f>'[2]serie de tiempo'!D28</f>
        <v>19.22763573900874</v>
      </c>
      <c r="I28" s="178">
        <f t="shared" si="1"/>
        <v>20.980808192197117</v>
      </c>
      <c r="J28" s="178">
        <f t="shared" si="2"/>
        <v>20.28123091971344</v>
      </c>
    </row>
    <row r="29" spans="1:10">
      <c r="A29" s="298"/>
      <c r="B29" s="165" t="s">
        <v>137</v>
      </c>
      <c r="C29" s="178">
        <v>101.44</v>
      </c>
      <c r="D29" s="165">
        <f t="shared" si="0"/>
        <v>0.95293565054015961</v>
      </c>
      <c r="F29" s="178">
        <f>'[2]serie de tiempo'!C29</f>
        <v>20.131480817943778</v>
      </c>
      <c r="G29" s="178">
        <f>'[2]serie de tiempo'!D29</f>
        <v>19.429639852748309</v>
      </c>
      <c r="I29" s="178">
        <f t="shared" si="1"/>
        <v>21.125750523167543</v>
      </c>
      <c r="J29" s="178">
        <f t="shared" si="2"/>
        <v>20.389246474024624</v>
      </c>
    </row>
    <row r="30" spans="1:10">
      <c r="A30" s="298"/>
      <c r="B30" s="165" t="s">
        <v>138</v>
      </c>
      <c r="C30" s="178">
        <v>102.3</v>
      </c>
      <c r="D30" s="165">
        <f t="shared" si="0"/>
        <v>0.96101456082667913</v>
      </c>
      <c r="F30" s="178">
        <f>'[2]serie de tiempo'!C30</f>
        <v>20.18085934992143</v>
      </c>
      <c r="G30" s="178">
        <f>'[2]serie de tiempo'!D30</f>
        <v>19.421190258883321</v>
      </c>
      <c r="I30" s="178">
        <f t="shared" si="1"/>
        <v>20.999535462357148</v>
      </c>
      <c r="J30" s="178">
        <f t="shared" si="2"/>
        <v>20.209048905749068</v>
      </c>
    </row>
    <row r="31" spans="1:10">
      <c r="A31" s="298"/>
      <c r="B31" s="165" t="s">
        <v>139</v>
      </c>
      <c r="C31" s="178">
        <v>103.02</v>
      </c>
      <c r="D31" s="165">
        <f t="shared" si="0"/>
        <v>0.9677782996712071</v>
      </c>
      <c r="F31" s="178">
        <f>'[2]serie de tiempo'!C31</f>
        <v>19.967345195496581</v>
      </c>
      <c r="G31" s="178">
        <f>'[2]serie de tiempo'!D31</f>
        <v>19.19683131478196</v>
      </c>
      <c r="I31" s="178">
        <f t="shared" si="1"/>
        <v>20.632148088338294</v>
      </c>
      <c r="J31" s="178">
        <f t="shared" si="2"/>
        <v>19.835980328659868</v>
      </c>
    </row>
    <row r="32" spans="1:10">
      <c r="A32" s="298">
        <v>2019</v>
      </c>
      <c r="B32" s="165" t="s">
        <v>128</v>
      </c>
      <c r="C32" s="178">
        <v>103.11</v>
      </c>
      <c r="D32" s="165">
        <f t="shared" si="0"/>
        <v>0.96862376702677311</v>
      </c>
      <c r="F32" s="178">
        <f>'[2]serie de tiempo'!C32</f>
        <v>19.899412159915851</v>
      </c>
      <c r="G32" s="178">
        <f>'[2]serie de tiempo'!D32</f>
        <v>18.901984817879221</v>
      </c>
      <c r="I32" s="178">
        <f t="shared" si="1"/>
        <v>20.544005667956963</v>
      </c>
      <c r="J32" s="178">
        <f t="shared" si="2"/>
        <v>19.514269070538678</v>
      </c>
    </row>
    <row r="33" spans="1:14">
      <c r="A33" s="298"/>
      <c r="B33" s="165" t="s">
        <v>129</v>
      </c>
      <c r="C33" s="178">
        <v>103.08</v>
      </c>
      <c r="D33" s="165">
        <f t="shared" si="0"/>
        <v>0.96834194457491773</v>
      </c>
      <c r="F33" s="178">
        <f>'[2]serie de tiempo'!C33</f>
        <v>20.29032876105736</v>
      </c>
      <c r="G33" s="178">
        <f>'[2]serie de tiempo'!D33</f>
        <v>19.252986463826751</v>
      </c>
      <c r="I33" s="178">
        <f t="shared" si="1"/>
        <v>20.953681573676331</v>
      </c>
      <c r="J33" s="178">
        <f t="shared" si="2"/>
        <v>19.882425388769477</v>
      </c>
    </row>
    <row r="34" spans="1:14">
      <c r="A34" s="298"/>
      <c r="B34" s="165" t="s">
        <v>130</v>
      </c>
      <c r="C34" s="178">
        <v>103.48</v>
      </c>
      <c r="D34" s="165">
        <f t="shared" si="0"/>
        <v>0.97209957726632223</v>
      </c>
      <c r="F34" s="178">
        <f>'[2]serie de tiempo'!C34</f>
        <v>20.762419289758601</v>
      </c>
      <c r="G34" s="178">
        <f>'[2]serie de tiempo'!D34</f>
        <v>19.742628409013982</v>
      </c>
      <c r="I34" s="178">
        <f t="shared" si="1"/>
        <v>21.358325602964854</v>
      </c>
      <c r="J34" s="178">
        <f t="shared" si="2"/>
        <v>20.30926550192828</v>
      </c>
    </row>
    <row r="35" spans="1:14">
      <c r="A35" s="298"/>
      <c r="B35" s="165" t="s">
        <v>131</v>
      </c>
      <c r="C35" s="178">
        <v>103.53</v>
      </c>
      <c r="D35" s="165">
        <f t="shared" si="0"/>
        <v>0.97256928135274778</v>
      </c>
      <c r="F35" s="178">
        <f>'[2]serie de tiempo'!C35</f>
        <v>20.661136745913868</v>
      </c>
      <c r="G35" s="178">
        <f>'[2]serie de tiempo'!D35</f>
        <v>19.55836850620852</v>
      </c>
      <c r="I35" s="178">
        <f t="shared" si="1"/>
        <v>21.243871405414193</v>
      </c>
      <c r="J35" s="178">
        <f t="shared" si="2"/>
        <v>20.110000265487269</v>
      </c>
    </row>
    <row r="36" spans="1:14">
      <c r="A36" s="298"/>
      <c r="B36" s="165" t="s">
        <v>132</v>
      </c>
      <c r="C36" s="178">
        <v>103.23</v>
      </c>
      <c r="D36" s="165">
        <f t="shared" si="0"/>
        <v>0.96975105683419449</v>
      </c>
      <c r="F36" s="178">
        <f>'[2]serie de tiempo'!C36</f>
        <v>20.664980707662039</v>
      </c>
      <c r="G36" s="178">
        <f>'[2]serie de tiempo'!D36</f>
        <v>19.44202751523585</v>
      </c>
      <c r="I36" s="178">
        <f t="shared" si="1"/>
        <v>21.309572763059421</v>
      </c>
      <c r="J36" s="178">
        <f t="shared" si="2"/>
        <v>20.048472624206685</v>
      </c>
    </row>
    <row r="37" spans="1:14">
      <c r="A37" s="298"/>
      <c r="B37" s="165" t="s">
        <v>133</v>
      </c>
      <c r="C37" s="178">
        <v>103.3</v>
      </c>
      <c r="D37" s="165">
        <f t="shared" si="0"/>
        <v>0.97040864255519022</v>
      </c>
      <c r="F37" s="178">
        <f>'[2]serie de tiempo'!C37</f>
        <v>20.52</v>
      </c>
      <c r="G37" s="178">
        <f>'[2]serie de tiempo'!D37</f>
        <v>19.329999999999998</v>
      </c>
      <c r="I37" s="178">
        <f t="shared" si="1"/>
        <v>21.145730880929332</v>
      </c>
      <c r="J37" s="178">
        <f>G37/D37</f>
        <v>19.919443368828652</v>
      </c>
    </row>
    <row r="38" spans="1:14">
      <c r="A38" s="298"/>
      <c r="B38" s="165" t="s">
        <v>134</v>
      </c>
      <c r="C38" s="165">
        <v>103.69</v>
      </c>
      <c r="D38" s="165">
        <f t="shared" si="0"/>
        <v>0.97407233442930952</v>
      </c>
      <c r="F38" s="178">
        <f>'[2]serie de tiempo'!C38</f>
        <v>20.529594427860381</v>
      </c>
      <c r="G38" s="178">
        <f>'[2]serie de tiempo'!D38</f>
        <v>19.398964016952071</v>
      </c>
      <c r="I38" s="178">
        <f t="shared" si="1"/>
        <v>21.076047129383138</v>
      </c>
      <c r="J38" s="178">
        <f>G38/D38</f>
        <v>19.915321820855898</v>
      </c>
      <c r="L38" s="165" t="s">
        <v>175</v>
      </c>
      <c r="M38" s="183">
        <f>I44/I32-1</f>
        <v>1.7592869405298472E-3</v>
      </c>
      <c r="N38" s="183">
        <f>J44/J32-1</f>
        <v>2.4217834190620735E-4</v>
      </c>
    </row>
    <row r="39" spans="1:14">
      <c r="A39" s="298"/>
      <c r="B39" s="165" t="s">
        <v>135</v>
      </c>
      <c r="C39" s="165">
        <v>103.67</v>
      </c>
      <c r="D39" s="165">
        <f t="shared" si="0"/>
        <v>0.97388445279473934</v>
      </c>
      <c r="F39" s="178">
        <f>'[2]serie de tiempo'!C39</f>
        <v>20.389455669223999</v>
      </c>
      <c r="G39" s="178">
        <f>'[2]serie de tiempo'!D39</f>
        <v>19.284820126811201</v>
      </c>
      <c r="I39" s="178">
        <f>F39/D39</f>
        <v>20.936216417371416</v>
      </c>
      <c r="J39" s="178">
        <f>G39/D39</f>
        <v>19.801959125099376</v>
      </c>
      <c r="L39" s="165" t="s">
        <v>176</v>
      </c>
      <c r="M39" s="184">
        <f>I44-I32</f>
        <v>3.6142800877808412E-2</v>
      </c>
      <c r="N39" s="184">
        <f>J44-J32</f>
        <v>4.7259333270126547E-3</v>
      </c>
    </row>
    <row r="40" spans="1:14">
      <c r="A40" s="298"/>
      <c r="B40" s="165" t="s">
        <v>136</v>
      </c>
      <c r="C40" s="178">
        <v>103.94199999999999</v>
      </c>
      <c r="D40" s="165">
        <f t="shared" si="0"/>
        <v>0.97643964302489428</v>
      </c>
      <c r="F40" s="178">
        <f>'[2]serie de tiempo'!C40</f>
        <v>20.36998043782004</v>
      </c>
      <c r="G40" s="178">
        <f>'[2]serie de tiempo'!D40</f>
        <v>19.368649323395129</v>
      </c>
      <c r="I40" s="178">
        <f>F40/D40</f>
        <v>20.861484458697575</v>
      </c>
      <c r="J40" s="178">
        <f t="shared" ref="J40" si="3">G40/D40</f>
        <v>19.835992384939789</v>
      </c>
      <c r="L40" s="165" t="s">
        <v>177</v>
      </c>
      <c r="M40" s="299">
        <f>I44-J44</f>
        <v>1.061153464969081</v>
      </c>
      <c r="N40" s="299"/>
    </row>
    <row r="41" spans="1:14">
      <c r="A41" s="298"/>
      <c r="B41" s="165" t="s">
        <v>137</v>
      </c>
      <c r="C41" s="178">
        <v>104.503</v>
      </c>
      <c r="D41" s="165">
        <f t="shared" si="0"/>
        <v>0.98170972287458902</v>
      </c>
      <c r="F41" s="178">
        <f>'[2]serie de tiempo'!C41</f>
        <v>20.34841060255847</v>
      </c>
      <c r="G41" s="178">
        <f>'[2]serie de tiempo'!D41</f>
        <v>19.327784184716791</v>
      </c>
      <c r="I41" s="178">
        <f t="shared" ref="I41" si="4">F41/D41</f>
        <v>20.727522737551546</v>
      </c>
      <c r="J41" s="178">
        <f>G41/D41</f>
        <v>19.687880983924885</v>
      </c>
    </row>
    <row r="42" spans="1:14">
      <c r="A42" s="298"/>
      <c r="B42" s="165" t="s">
        <v>138</v>
      </c>
      <c r="C42" s="165">
        <v>105.35</v>
      </c>
      <c r="D42" s="165">
        <f t="shared" si="0"/>
        <v>0.98966651009863782</v>
      </c>
      <c r="F42" s="178">
        <f>'[2]serie de tiempo'!C42</f>
        <v>20.339340650305029</v>
      </c>
      <c r="G42" s="178">
        <f>'[2]serie de tiempo'!D42</f>
        <v>19.319981613210182</v>
      </c>
      <c r="I42" s="178">
        <f>F42/D42</f>
        <v>20.551711554105083</v>
      </c>
      <c r="J42" s="178">
        <f>G42/D42</f>
        <v>19.521708995977445</v>
      </c>
    </row>
    <row r="43" spans="1:14">
      <c r="A43" s="298"/>
      <c r="B43" s="165" t="s">
        <v>139</v>
      </c>
      <c r="C43" s="165">
        <v>105.93</v>
      </c>
      <c r="D43" s="165">
        <f t="shared" si="0"/>
        <v>0.99511507750117434</v>
      </c>
      <c r="F43" s="178">
        <f>'[2]serie de tiempo'!C43</f>
        <v>20.47344981360699</v>
      </c>
      <c r="G43" s="178">
        <f>'[2]serie de tiempo'!D43</f>
        <v>19.4418210937631</v>
      </c>
      <c r="I43" s="178">
        <f>F43/D43</f>
        <v>20.573951974496968</v>
      </c>
      <c r="J43" s="178">
        <f>G43/D43</f>
        <v>19.537259090258491</v>
      </c>
    </row>
    <row r="44" spans="1:14">
      <c r="A44" s="165">
        <v>2020</v>
      </c>
      <c r="B44" s="165" t="s">
        <v>128</v>
      </c>
      <c r="C44" s="165">
        <v>106.45</v>
      </c>
      <c r="D44" s="165">
        <f>C44/$C$44</f>
        <v>1</v>
      </c>
      <c r="F44" s="178">
        <f>'[2]serie de tiempo'!C44</f>
        <v>20.580148468834771</v>
      </c>
      <c r="G44" s="178">
        <f>'[2]serie de tiempo'!D44</f>
        <v>19.51899500386569</v>
      </c>
      <c r="I44" s="178">
        <f>F44/D44</f>
        <v>20.580148468834771</v>
      </c>
      <c r="J44" s="178">
        <f>G44/D44</f>
        <v>19.51899500386569</v>
      </c>
    </row>
    <row r="45" spans="1:14">
      <c r="B45" s="165" t="s">
        <v>129</v>
      </c>
      <c r="F45" s="178"/>
      <c r="G45" s="178"/>
    </row>
    <row r="46" spans="1:14">
      <c r="B46" s="165" t="s">
        <v>130</v>
      </c>
    </row>
    <row r="47" spans="1:14">
      <c r="B47" s="165" t="s">
        <v>131</v>
      </c>
    </row>
    <row r="48" spans="1:14">
      <c r="B48" s="165" t="s">
        <v>132</v>
      </c>
    </row>
    <row r="49" spans="2:2">
      <c r="B49" s="165" t="s">
        <v>133</v>
      </c>
    </row>
    <row r="50" spans="2:2">
      <c r="B50" s="165" t="s">
        <v>134</v>
      </c>
    </row>
    <row r="51" spans="2:2">
      <c r="B51" s="165" t="s">
        <v>135</v>
      </c>
    </row>
    <row r="52" spans="2:2">
      <c r="B52" s="165" t="s">
        <v>136</v>
      </c>
    </row>
    <row r="53" spans="2:2">
      <c r="B53" s="165" t="s">
        <v>137</v>
      </c>
    </row>
    <row r="54" spans="2:2">
      <c r="B54" s="165" t="s">
        <v>138</v>
      </c>
    </row>
    <row r="55" spans="2:2">
      <c r="B55" s="165" t="s">
        <v>139</v>
      </c>
    </row>
  </sheetData>
  <mergeCells count="6">
    <mergeCell ref="M40:N40"/>
    <mergeCell ref="H1:I1"/>
    <mergeCell ref="F6:G6"/>
    <mergeCell ref="A8:A19"/>
    <mergeCell ref="A20:A31"/>
    <mergeCell ref="A32:A43"/>
  </mergeCells>
  <hyperlinks>
    <hyperlink ref="H1:I1" location="Index!A1" display="Regresar al Índice" xr:uid="{36CF2D1A-1EEB-4282-BA06-5760AC2FA017}"/>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2874D-0A36-42BF-8BBD-1EECB4A6908D}">
  <sheetPr codeName="Hoja51"/>
  <dimension ref="A1:N55"/>
  <sheetViews>
    <sheetView workbookViewId="0">
      <selection activeCell="B125" sqref="B125"/>
    </sheetView>
  </sheetViews>
  <sheetFormatPr baseColWidth="10" defaultColWidth="11.44140625" defaultRowHeight="14.4"/>
  <cols>
    <col min="1" max="16384" width="11.44140625" style="165"/>
  </cols>
  <sheetData>
    <row r="1" spans="1:10">
      <c r="A1" s="174" t="s">
        <v>1263</v>
      </c>
      <c r="H1" s="274" t="s">
        <v>126</v>
      </c>
      <c r="I1" s="274"/>
    </row>
    <row r="2" spans="1:10">
      <c r="A2" s="174" t="s">
        <v>168</v>
      </c>
    </row>
    <row r="6" spans="1:10">
      <c r="F6" s="165" t="s">
        <v>170</v>
      </c>
      <c r="I6" s="165" t="s">
        <v>178</v>
      </c>
    </row>
    <row r="7" spans="1:10" ht="57.6">
      <c r="C7" s="181" t="s">
        <v>174</v>
      </c>
      <c r="D7" s="181" t="s">
        <v>1260</v>
      </c>
      <c r="F7" s="165" t="s">
        <v>95</v>
      </c>
      <c r="G7" s="165" t="s">
        <v>117</v>
      </c>
      <c r="I7" s="165" t="s">
        <v>95</v>
      </c>
      <c r="J7" s="178" t="s">
        <v>117</v>
      </c>
    </row>
    <row r="8" spans="1:10">
      <c r="A8" s="165">
        <v>2017</v>
      </c>
      <c r="B8" s="165" t="s">
        <v>128</v>
      </c>
      <c r="C8" s="178">
        <f>'F33'!C8</f>
        <v>93.6</v>
      </c>
      <c r="D8" s="165">
        <f t="shared" ref="D8:D43" si="0">C8/$C$44</f>
        <v>0.87928604978863312</v>
      </c>
      <c r="F8" s="178">
        <f>'[2]serie de tiempo'!F8</f>
        <v>18.306102138199691</v>
      </c>
      <c r="G8" s="178">
        <f>'[2]serie de tiempo'!G8</f>
        <v>17.816575165940701</v>
      </c>
      <c r="I8" s="178">
        <f>F8/D8</f>
        <v>20.819279621916209</v>
      </c>
      <c r="J8" s="178">
        <f>G8/D8</f>
        <v>20.262547290752007</v>
      </c>
    </row>
    <row r="9" spans="1:10">
      <c r="B9" s="165" t="s">
        <v>129</v>
      </c>
      <c r="C9" s="178">
        <f>'F33'!C9</f>
        <v>94.14</v>
      </c>
      <c r="D9" s="165">
        <f t="shared" si="0"/>
        <v>0.88435885392202906</v>
      </c>
      <c r="F9" s="178">
        <f>'[2]serie de tiempo'!F9</f>
        <v>18.299669124343431</v>
      </c>
      <c r="G9" s="178">
        <f>'[2]serie de tiempo'!G9</f>
        <v>17.766765937138711</v>
      </c>
      <c r="I9" s="178">
        <f t="shared" ref="I9:I43" si="1">F9/D9</f>
        <v>20.692583155793056</v>
      </c>
      <c r="J9" s="178">
        <f t="shared" ref="J9:J41" si="2">G9/D9</f>
        <v>20.089996112262757</v>
      </c>
    </row>
    <row r="10" spans="1:10">
      <c r="B10" s="165" t="s">
        <v>130</v>
      </c>
      <c r="C10" s="178">
        <f>'F33'!C10</f>
        <v>94.72</v>
      </c>
      <c r="D10" s="165">
        <f t="shared" si="0"/>
        <v>0.88980742132456547</v>
      </c>
      <c r="F10" s="178">
        <f>'[2]serie de tiempo'!F10</f>
        <v>18.206164308412308</v>
      </c>
      <c r="G10" s="178">
        <f>'[2]serie de tiempo'!G10</f>
        <v>17.63900771497514</v>
      </c>
      <c r="I10" s="178">
        <f t="shared" si="1"/>
        <v>20.460791708514467</v>
      </c>
      <c r="J10" s="178">
        <f t="shared" si="2"/>
        <v>19.823399189813173</v>
      </c>
    </row>
    <row r="11" spans="1:10">
      <c r="B11" s="165" t="s">
        <v>131</v>
      </c>
      <c r="C11" s="178">
        <f>'F33'!C11</f>
        <v>94.84</v>
      </c>
      <c r="D11" s="165">
        <f t="shared" si="0"/>
        <v>0.89093471113198686</v>
      </c>
      <c r="F11" s="178">
        <f>'[2]serie de tiempo'!F11</f>
        <v>18.182238581505541</v>
      </c>
      <c r="G11" s="178">
        <f>'[2]serie de tiempo'!G11</f>
        <v>17.602752968950661</v>
      </c>
      <c r="I11" s="178">
        <f t="shared" si="1"/>
        <v>20.408048260241088</v>
      </c>
      <c r="J11" s="178">
        <f t="shared" si="2"/>
        <v>19.757623930248815</v>
      </c>
    </row>
    <row r="12" spans="1:10">
      <c r="B12" s="165" t="s">
        <v>132</v>
      </c>
      <c r="C12" s="178">
        <f>'F33'!C12</f>
        <v>94.73</v>
      </c>
      <c r="D12" s="165">
        <f t="shared" si="0"/>
        <v>0.88990136214185067</v>
      </c>
      <c r="F12" s="178">
        <f>'[2]serie de tiempo'!F12</f>
        <v>18.110046940986429</v>
      </c>
      <c r="G12" s="178">
        <f>'[2]serie de tiempo'!G12</f>
        <v>17.533792843557311</v>
      </c>
      <c r="I12" s="178">
        <f t="shared" si="1"/>
        <v>20.350622789697088</v>
      </c>
      <c r="J12" s="178">
        <f t="shared" si="2"/>
        <v>19.703074508568307</v>
      </c>
    </row>
    <row r="13" spans="1:10">
      <c r="B13" s="165" t="s">
        <v>133</v>
      </c>
      <c r="C13" s="178">
        <f>'F33'!C13</f>
        <v>94.96</v>
      </c>
      <c r="D13" s="165">
        <f t="shared" si="0"/>
        <v>0.89206200093940813</v>
      </c>
      <c r="F13" s="178">
        <f>'[2]serie de tiempo'!F13</f>
        <v>17.981130481699161</v>
      </c>
      <c r="G13" s="178">
        <f>'[2]serie de tiempo'!G13</f>
        <v>17.40812512323572</v>
      </c>
      <c r="I13" s="178">
        <f t="shared" si="1"/>
        <v>20.156816973218994</v>
      </c>
      <c r="J13" s="178">
        <f t="shared" si="2"/>
        <v>19.514478931849649</v>
      </c>
    </row>
    <row r="14" spans="1:10">
      <c r="B14" s="165" t="s">
        <v>134</v>
      </c>
      <c r="C14" s="178">
        <f>'F33'!C14</f>
        <v>95.32</v>
      </c>
      <c r="D14" s="165">
        <f t="shared" si="0"/>
        <v>0.89544387036167206</v>
      </c>
      <c r="F14" s="178">
        <f>'[2]serie de tiempo'!F14</f>
        <v>17.880862914360609</v>
      </c>
      <c r="G14" s="178">
        <f>'[2]serie de tiempo'!G14</f>
        <v>17.314124660332791</v>
      </c>
      <c r="I14" s="178">
        <f t="shared" si="1"/>
        <v>19.968714406564068</v>
      </c>
      <c r="J14" s="178">
        <f t="shared" si="2"/>
        <v>19.335801196941102</v>
      </c>
    </row>
    <row r="15" spans="1:10">
      <c r="B15" s="165" t="s">
        <v>135</v>
      </c>
      <c r="C15" s="178">
        <f>'F33'!C15</f>
        <v>95.79</v>
      </c>
      <c r="D15" s="165">
        <f t="shared" si="0"/>
        <v>0.89985908877407239</v>
      </c>
      <c r="F15" s="178">
        <f>'[2]serie de tiempo'!F15</f>
        <v>17.956493885412069</v>
      </c>
      <c r="G15" s="178">
        <f>'[2]serie de tiempo'!G15</f>
        <v>17.390421177440579</v>
      </c>
      <c r="I15" s="178">
        <f t="shared" si="1"/>
        <v>19.954784153900352</v>
      </c>
      <c r="J15" s="178">
        <f t="shared" si="2"/>
        <v>19.325715986413503</v>
      </c>
    </row>
    <row r="16" spans="1:10">
      <c r="B16" s="165" t="s">
        <v>136</v>
      </c>
      <c r="C16" s="178">
        <f>'F33'!C16</f>
        <v>96.09</v>
      </c>
      <c r="D16" s="165">
        <f t="shared" si="0"/>
        <v>0.90267731329262568</v>
      </c>
      <c r="F16" s="178">
        <f>'[2]serie de tiempo'!F16</f>
        <v>18.205151681634089</v>
      </c>
      <c r="G16" s="178">
        <f>'[2]serie de tiempo'!G16</f>
        <v>17.635991301654428</v>
      </c>
      <c r="I16" s="178">
        <f t="shared" si="1"/>
        <v>20.167950843063259</v>
      </c>
      <c r="J16" s="178">
        <f t="shared" si="2"/>
        <v>19.537426101166758</v>
      </c>
    </row>
    <row r="17" spans="1:10">
      <c r="B17" s="165" t="s">
        <v>137</v>
      </c>
      <c r="C17" s="178">
        <f>'F33'!C17</f>
        <v>96.7</v>
      </c>
      <c r="D17" s="165">
        <f t="shared" si="0"/>
        <v>0.90840770314701735</v>
      </c>
      <c r="F17" s="178">
        <f>'[2]serie de tiempo'!F17</f>
        <v>18.29621887868835</v>
      </c>
      <c r="G17" s="178">
        <f>'[2]serie de tiempo'!G17</f>
        <v>17.73922445849993</v>
      </c>
      <c r="I17" s="178">
        <f t="shared" si="1"/>
        <v>20.140977245464065</v>
      </c>
      <c r="J17" s="178">
        <f t="shared" si="2"/>
        <v>19.527822581254576</v>
      </c>
    </row>
    <row r="18" spans="1:10">
      <c r="B18" s="165" t="s">
        <v>138</v>
      </c>
      <c r="C18" s="178">
        <f>'F33'!C18</f>
        <v>97.7</v>
      </c>
      <c r="D18" s="165">
        <f t="shared" si="0"/>
        <v>0.91780178487552844</v>
      </c>
      <c r="F18" s="178">
        <f>'[2]serie de tiempo'!F18</f>
        <v>18.397297485296761</v>
      </c>
      <c r="G18" s="178">
        <f>'[2]serie de tiempo'!G18</f>
        <v>17.85194569884645</v>
      </c>
      <c r="I18" s="178">
        <f t="shared" si="1"/>
        <v>20.044957188432345</v>
      </c>
      <c r="J18" s="178">
        <f t="shared" si="2"/>
        <v>19.450763762970364</v>
      </c>
    </row>
    <row r="19" spans="1:10">
      <c r="B19" s="165" t="s">
        <v>139</v>
      </c>
      <c r="C19" s="178">
        <f>'F33'!C19</f>
        <v>98.27</v>
      </c>
      <c r="D19" s="165">
        <f t="shared" si="0"/>
        <v>0.92315641146077965</v>
      </c>
      <c r="F19" s="178">
        <f>'[2]serie de tiempo'!F19</f>
        <v>18.52217091201053</v>
      </c>
      <c r="G19" s="178">
        <f>'[2]serie de tiempo'!G19</f>
        <v>17.975086547157549</v>
      </c>
      <c r="I19" s="178">
        <f t="shared" si="1"/>
        <v>20.063957398835058</v>
      </c>
      <c r="J19" s="178">
        <f t="shared" si="2"/>
        <v>19.471333702502506</v>
      </c>
    </row>
    <row r="20" spans="1:10">
      <c r="A20" s="165">
        <v>2018</v>
      </c>
      <c r="B20" s="165" t="s">
        <v>128</v>
      </c>
      <c r="C20" s="178">
        <f>'F33'!C20</f>
        <v>98.79</v>
      </c>
      <c r="D20" s="165">
        <f t="shared" si="0"/>
        <v>0.92804133395960553</v>
      </c>
      <c r="F20" s="178">
        <f>'[2]serie de tiempo'!F20</f>
        <v>19.01420576953285</v>
      </c>
      <c r="G20" s="178">
        <f>'[2]serie de tiempo'!G20</f>
        <v>18.445137838992469</v>
      </c>
      <c r="I20" s="178">
        <f t="shared" si="1"/>
        <v>20.48853329453155</v>
      </c>
      <c r="J20" s="178">
        <f t="shared" si="2"/>
        <v>19.875340853940159</v>
      </c>
    </row>
    <row r="21" spans="1:10">
      <c r="B21" s="165" t="s">
        <v>129</v>
      </c>
      <c r="C21" s="178">
        <f>'F33'!C21</f>
        <v>99.17</v>
      </c>
      <c r="D21" s="165">
        <f t="shared" si="0"/>
        <v>0.93161108501643963</v>
      </c>
      <c r="F21" s="178">
        <f>'[2]serie de tiempo'!F21</f>
        <v>19.656221417465229</v>
      </c>
      <c r="G21" s="178">
        <f>'[2]serie de tiempo'!G21</f>
        <v>18.98486838162108</v>
      </c>
      <c r="I21" s="178">
        <f t="shared" si="1"/>
        <v>21.0991708166701</v>
      </c>
      <c r="J21" s="178">
        <f t="shared" si="2"/>
        <v>20.378534226314045</v>
      </c>
    </row>
    <row r="22" spans="1:10">
      <c r="B22" s="165" t="s">
        <v>130</v>
      </c>
      <c r="C22" s="178">
        <f>'F33'!C22</f>
        <v>99.49</v>
      </c>
      <c r="D22" s="165">
        <f t="shared" si="0"/>
        <v>0.9346171911695631</v>
      </c>
      <c r="F22" s="178">
        <f>'[2]serie de tiempo'!F22</f>
        <v>19.829739709443071</v>
      </c>
      <c r="G22" s="178">
        <f>'[2]serie de tiempo'!G22</f>
        <v>19.150913654052339</v>
      </c>
      <c r="I22" s="178">
        <f t="shared" si="1"/>
        <v>21.216964439342799</v>
      </c>
      <c r="J22" s="178">
        <f t="shared" si="2"/>
        <v>20.490649899224763</v>
      </c>
    </row>
    <row r="23" spans="1:10">
      <c r="B23" s="165" t="s">
        <v>131</v>
      </c>
      <c r="C23" s="178">
        <f>'F33'!C23</f>
        <v>99.15</v>
      </c>
      <c r="D23" s="165">
        <f t="shared" si="0"/>
        <v>0.93142320338186946</v>
      </c>
      <c r="F23" s="178">
        <f>'[2]serie de tiempo'!F23</f>
        <v>19.887238776161102</v>
      </c>
      <c r="G23" s="178">
        <f>'[2]serie de tiempo'!G23</f>
        <v>19.225725352202591</v>
      </c>
      <c r="I23" s="178">
        <f t="shared" si="1"/>
        <v>21.351453027961163</v>
      </c>
      <c r="J23" s="178">
        <f t="shared" si="2"/>
        <v>20.641235136076308</v>
      </c>
    </row>
    <row r="24" spans="1:10">
      <c r="B24" s="165" t="s">
        <v>132</v>
      </c>
      <c r="C24" s="178">
        <f>'F33'!C24</f>
        <v>98.99</v>
      </c>
      <c r="D24" s="165">
        <f t="shared" si="0"/>
        <v>0.92992015030530761</v>
      </c>
      <c r="F24" s="178">
        <f>'[2]serie de tiempo'!F24</f>
        <v>20.087501760136021</v>
      </c>
      <c r="G24" s="178">
        <f>'[2]serie de tiempo'!G24</f>
        <v>19.358831957896651</v>
      </c>
      <c r="I24" s="178">
        <f t="shared" si="1"/>
        <v>21.601318945009389</v>
      </c>
      <c r="J24" s="178">
        <f t="shared" si="2"/>
        <v>20.817735750258599</v>
      </c>
    </row>
    <row r="25" spans="1:10">
      <c r="B25" s="165" t="s">
        <v>133</v>
      </c>
      <c r="C25" s="178">
        <f>'F33'!C25</f>
        <v>99.38</v>
      </c>
      <c r="D25" s="165">
        <f t="shared" si="0"/>
        <v>0.93358384217942691</v>
      </c>
      <c r="F25" s="178">
        <f>'[2]serie de tiempo'!F25</f>
        <v>20.38399423418506</v>
      </c>
      <c r="G25" s="178">
        <f>'[2]serie de tiempo'!G25</f>
        <v>19.601901359080799</v>
      </c>
      <c r="I25" s="178">
        <f t="shared" si="1"/>
        <v>21.834133489927549</v>
      </c>
      <c r="J25" s="178">
        <f t="shared" si="2"/>
        <v>20.996401687202166</v>
      </c>
    </row>
    <row r="26" spans="1:10">
      <c r="B26" s="165" t="s">
        <v>134</v>
      </c>
      <c r="C26" s="178">
        <f>'F33'!C26</f>
        <v>99.91</v>
      </c>
      <c r="D26" s="165">
        <f t="shared" si="0"/>
        <v>0.93856270549553777</v>
      </c>
      <c r="F26" s="178">
        <f>'[2]serie de tiempo'!F26</f>
        <v>20.649160115754459</v>
      </c>
      <c r="G26" s="178">
        <f>'[2]serie de tiempo'!G26</f>
        <v>19.962905049928491</v>
      </c>
      <c r="I26" s="178">
        <f t="shared" si="1"/>
        <v>22.000831691743191</v>
      </c>
      <c r="J26" s="178">
        <f t="shared" si="2"/>
        <v>21.269655115252608</v>
      </c>
    </row>
    <row r="27" spans="1:10">
      <c r="B27" s="165" t="s">
        <v>135</v>
      </c>
      <c r="C27" s="178">
        <f>'F33'!C27</f>
        <v>100.49</v>
      </c>
      <c r="D27" s="165">
        <f t="shared" si="0"/>
        <v>0.94401127289807418</v>
      </c>
      <c r="F27" s="178">
        <f>'[2]serie de tiempo'!F27</f>
        <v>20.998179613396481</v>
      </c>
      <c r="G27" s="178">
        <f>'[2]serie de tiempo'!G27</f>
        <v>20.46484597976476</v>
      </c>
      <c r="I27" s="178">
        <f t="shared" si="1"/>
        <v>22.243568711772866</v>
      </c>
      <c r="J27" s="178">
        <f t="shared" si="2"/>
        <v>21.678603388854203</v>
      </c>
    </row>
    <row r="28" spans="1:10">
      <c r="B28" s="165" t="s">
        <v>136</v>
      </c>
      <c r="C28" s="178">
        <f>'F33'!C28</f>
        <v>100.92</v>
      </c>
      <c r="D28" s="165">
        <f t="shared" si="0"/>
        <v>0.94805072804133395</v>
      </c>
      <c r="F28" s="178">
        <f>'[2]serie de tiempo'!F28</f>
        <v>21.23282245441191</v>
      </c>
      <c r="G28" s="178">
        <f>'[2]serie de tiempo'!G28</f>
        <v>20.694277311170922</v>
      </c>
      <c r="I28" s="178">
        <f t="shared" si="1"/>
        <v>22.39629360158688</v>
      </c>
      <c r="J28" s="178">
        <f t="shared" si="2"/>
        <v>21.828238404420777</v>
      </c>
    </row>
    <row r="29" spans="1:10">
      <c r="B29" s="165" t="s">
        <v>137</v>
      </c>
      <c r="C29" s="178">
        <f>'F33'!C29</f>
        <v>101.44</v>
      </c>
      <c r="D29" s="165">
        <f t="shared" si="0"/>
        <v>0.95293565054015961</v>
      </c>
      <c r="F29" s="178">
        <f>'[2]serie de tiempo'!F29</f>
        <v>21.473507675281549</v>
      </c>
      <c r="G29" s="178">
        <f>'[2]serie de tiempo'!G29</f>
        <v>20.930959649775311</v>
      </c>
      <c r="I29" s="178">
        <f t="shared" si="1"/>
        <v>22.534058478250405</v>
      </c>
      <c r="J29" s="178">
        <f t="shared" si="2"/>
        <v>21.964714656137442</v>
      </c>
    </row>
    <row r="30" spans="1:10">
      <c r="B30" s="165" t="s">
        <v>138</v>
      </c>
      <c r="C30" s="178">
        <f>'F33'!C30</f>
        <v>102.3</v>
      </c>
      <c r="D30" s="165">
        <f t="shared" si="0"/>
        <v>0.96101456082667913</v>
      </c>
      <c r="F30" s="178">
        <f>'[2]serie de tiempo'!F30</f>
        <v>21.51506732728485</v>
      </c>
      <c r="G30" s="178">
        <f>'[2]serie de tiempo'!G30</f>
        <v>20.942957233095811</v>
      </c>
      <c r="I30" s="178">
        <f t="shared" si="1"/>
        <v>22.387868201265615</v>
      </c>
      <c r="J30" s="178">
        <f t="shared" si="2"/>
        <v>21.792549339814752</v>
      </c>
    </row>
    <row r="31" spans="1:10">
      <c r="B31" s="165" t="s">
        <v>139</v>
      </c>
      <c r="C31" s="178">
        <f>'F33'!C31</f>
        <v>103.02</v>
      </c>
      <c r="D31" s="165">
        <f t="shared" si="0"/>
        <v>0.9677782996712071</v>
      </c>
      <c r="F31" s="178">
        <f>'[2]serie de tiempo'!F31</f>
        <v>21.307454602514021</v>
      </c>
      <c r="G31" s="178">
        <f>'[2]serie de tiempo'!G31</f>
        <v>20.71749488614924</v>
      </c>
      <c r="I31" s="178">
        <f t="shared" si="1"/>
        <v>22.016875775942708</v>
      </c>
      <c r="J31" s="178">
        <f t="shared" si="2"/>
        <v>21.407273642308159</v>
      </c>
    </row>
    <row r="32" spans="1:10">
      <c r="A32" s="165">
        <v>2019</v>
      </c>
      <c r="B32" s="165" t="s">
        <v>128</v>
      </c>
      <c r="C32" s="178">
        <f>'F33'!C32</f>
        <v>103.11</v>
      </c>
      <c r="D32" s="165">
        <f t="shared" si="0"/>
        <v>0.96862376702677311</v>
      </c>
      <c r="F32" s="178">
        <f>'[2]serie de tiempo'!F32</f>
        <v>21.129186216227762</v>
      </c>
      <c r="G32" s="178">
        <f>'[2]serie de tiempo'!G32</f>
        <v>20.283992537858069</v>
      </c>
      <c r="I32" s="178">
        <f t="shared" si="1"/>
        <v>21.813615291605522</v>
      </c>
      <c r="J32" s="178">
        <f t="shared" si="2"/>
        <v>20.941043600572122</v>
      </c>
    </row>
    <row r="33" spans="1:14">
      <c r="B33" s="165" t="s">
        <v>129</v>
      </c>
      <c r="C33" s="178">
        <f>'F33'!C33</f>
        <v>103.08</v>
      </c>
      <c r="D33" s="165">
        <f t="shared" si="0"/>
        <v>0.96834194457491773</v>
      </c>
      <c r="F33" s="178">
        <f>'[2]serie de tiempo'!F33</f>
        <v>21.225339048142821</v>
      </c>
      <c r="G33" s="178">
        <f>'[2]serie de tiempo'!G33</f>
        <v>20.20820580915867</v>
      </c>
      <c r="I33" s="178">
        <f t="shared" si="1"/>
        <v>21.919260202510706</v>
      </c>
      <c r="J33" s="178">
        <f t="shared" si="2"/>
        <v>20.868873771681614</v>
      </c>
    </row>
    <row r="34" spans="1:14">
      <c r="B34" s="165" t="s">
        <v>130</v>
      </c>
      <c r="C34" s="178">
        <f>'F33'!C34</f>
        <v>103.48</v>
      </c>
      <c r="D34" s="165">
        <f t="shared" si="0"/>
        <v>0.97209957726632223</v>
      </c>
      <c r="F34" s="178">
        <f>'[2]serie de tiempo'!F34</f>
        <v>21.633048055608992</v>
      </c>
      <c r="G34" s="178">
        <f>'[2]serie de tiempo'!G34</f>
        <v>20.820956556015741</v>
      </c>
      <c r="I34" s="178">
        <f t="shared" si="1"/>
        <v>22.253942457668895</v>
      </c>
      <c r="J34" s="178">
        <f t="shared" si="2"/>
        <v>21.418542958908731</v>
      </c>
    </row>
    <row r="35" spans="1:14">
      <c r="B35" s="165" t="s">
        <v>131</v>
      </c>
      <c r="C35" s="178">
        <f>'F33'!C35</f>
        <v>103.53</v>
      </c>
      <c r="D35" s="165">
        <f t="shared" si="0"/>
        <v>0.97256928135274778</v>
      </c>
      <c r="F35" s="178">
        <f>'[2]serie de tiempo'!F35</f>
        <v>21.732349494394331</v>
      </c>
      <c r="G35" s="178">
        <f>'[2]serie de tiempo'!G35</f>
        <v>20.929236444574862</v>
      </c>
      <c r="I35" s="178">
        <f t="shared" si="1"/>
        <v>22.345297050886472</v>
      </c>
      <c r="J35" s="178">
        <f t="shared" si="2"/>
        <v>21.519532691248855</v>
      </c>
    </row>
    <row r="36" spans="1:14">
      <c r="B36" s="165" t="s">
        <v>132</v>
      </c>
      <c r="C36" s="178">
        <f>'F33'!C36</f>
        <v>103.23</v>
      </c>
      <c r="D36" s="165">
        <f t="shared" si="0"/>
        <v>0.96975105683419449</v>
      </c>
      <c r="F36" s="178">
        <f>'[2]serie de tiempo'!F36</f>
        <v>21.76895972613605</v>
      </c>
      <c r="G36" s="178">
        <f>'[2]serie de tiempo'!G36</f>
        <v>20.94668453906317</v>
      </c>
      <c r="I36" s="178">
        <f t="shared" si="1"/>
        <v>22.44798762808469</v>
      </c>
      <c r="J36" s="178">
        <f t="shared" si="2"/>
        <v>21.600063636377744</v>
      </c>
    </row>
    <row r="37" spans="1:14">
      <c r="B37" s="165" t="s">
        <v>133</v>
      </c>
      <c r="C37" s="178">
        <f>'F33'!C37</f>
        <v>103.3</v>
      </c>
      <c r="D37" s="165">
        <f t="shared" si="0"/>
        <v>0.97040864255519022</v>
      </c>
      <c r="F37" s="178">
        <f>'[2]serie de tiempo'!F37</f>
        <v>21.753220543310839</v>
      </c>
      <c r="G37" s="178">
        <f>'[2]serie de tiempo'!G37</f>
        <v>20.953046321973741</v>
      </c>
      <c r="I37" s="178">
        <f t="shared" si="1"/>
        <v>22.41655689095294</v>
      </c>
      <c r="J37" s="178">
        <f t="shared" si="2"/>
        <v>21.591982390843221</v>
      </c>
      <c r="L37" s="165" t="s">
        <v>179</v>
      </c>
      <c r="M37" s="183">
        <f>I44/I32-1</f>
        <v>3.0940709623950013E-5</v>
      </c>
      <c r="N37" s="183">
        <f>J44/J32-1</f>
        <v>-5.4873771006495042E-3</v>
      </c>
    </row>
    <row r="38" spans="1:14">
      <c r="B38" s="165" t="s">
        <v>134</v>
      </c>
      <c r="C38" s="178">
        <f>'F33'!C38</f>
        <v>103.69</v>
      </c>
      <c r="D38" s="165">
        <f t="shared" si="0"/>
        <v>0.97407233442930952</v>
      </c>
      <c r="F38" s="178">
        <f>'[2]serie de tiempo'!F38</f>
        <v>21.764225174277819</v>
      </c>
      <c r="G38" s="178">
        <f>'[2]serie de tiempo'!G38</f>
        <v>20.966359350314509</v>
      </c>
      <c r="I38" s="178">
        <f t="shared" si="1"/>
        <v>22.343541033868973</v>
      </c>
      <c r="J38" s="178">
        <f>G38/D38</f>
        <v>21.524437774529652</v>
      </c>
      <c r="L38" s="165" t="s">
        <v>176</v>
      </c>
      <c r="M38" s="184">
        <f>I44-I32</f>
        <v>6.7492873658636654E-4</v>
      </c>
      <c r="N38" s="184">
        <f>J44-J32</f>
        <v>-0.11491140311748183</v>
      </c>
    </row>
    <row r="39" spans="1:14">
      <c r="B39" s="165" t="s">
        <v>135</v>
      </c>
      <c r="C39" s="178">
        <f>'F33'!C39</f>
        <v>103.67</v>
      </c>
      <c r="D39" s="165">
        <f t="shared" si="0"/>
        <v>0.97388445279473934</v>
      </c>
      <c r="F39" s="178">
        <f>'[2]serie de tiempo'!F39</f>
        <v>21.748503561531638</v>
      </c>
      <c r="G39" s="178">
        <f>'[2]serie de tiempo'!G39</f>
        <v>20.94422014773841</v>
      </c>
      <c r="H39" s="178"/>
      <c r="I39" s="178">
        <f t="shared" si="1"/>
        <v>22.33170834498932</v>
      </c>
      <c r="J39" s="178">
        <f>G39/D39</f>
        <v>21.505857381371214</v>
      </c>
      <c r="L39" s="165" t="s">
        <v>177</v>
      </c>
      <c r="M39" s="299">
        <f>I44-J44</f>
        <v>0.98815802288746823</v>
      </c>
      <c r="N39" s="299"/>
    </row>
    <row r="40" spans="1:14">
      <c r="B40" s="165" t="s">
        <v>136</v>
      </c>
      <c r="C40" s="178">
        <f>'F33'!C40</f>
        <v>103.94199999999999</v>
      </c>
      <c r="D40" s="165">
        <f t="shared" si="0"/>
        <v>0.97643964302489428</v>
      </c>
      <c r="F40" s="178">
        <f>'[2]serie de tiempo'!F40</f>
        <v>21.755339473562849</v>
      </c>
      <c r="G40" s="178">
        <f>'[2]serie de tiempo'!G40</f>
        <v>20.944041804585879</v>
      </c>
      <c r="H40" s="178"/>
      <c r="I40" s="178">
        <f t="shared" si="1"/>
        <v>22.280270602458732</v>
      </c>
      <c r="J40" s="178">
        <f t="shared" si="2"/>
        <v>21.449397260954829</v>
      </c>
      <c r="N40" s="167">
        <f>20.58/20.57-1</f>
        <v>4.8614487117148997E-4</v>
      </c>
    </row>
    <row r="41" spans="1:14">
      <c r="B41" s="165" t="s">
        <v>137</v>
      </c>
      <c r="C41" s="178">
        <f>'F33'!C41</f>
        <v>104.503</v>
      </c>
      <c r="D41" s="165">
        <f t="shared" si="0"/>
        <v>0.98170972287458902</v>
      </c>
      <c r="F41" s="178">
        <f>'[2]serie de tiempo'!F41</f>
        <v>21.74499838332742</v>
      </c>
      <c r="G41" s="178">
        <f>'[2]serie de tiempo'!G41</f>
        <v>20.892977023114302</v>
      </c>
      <c r="H41" s="178"/>
      <c r="I41" s="178">
        <f t="shared" si="1"/>
        <v>22.150130406832378</v>
      </c>
      <c r="J41" s="178">
        <f t="shared" si="2"/>
        <v>21.282234999095888</v>
      </c>
    </row>
    <row r="42" spans="1:14">
      <c r="B42" s="165" t="s">
        <v>138</v>
      </c>
      <c r="C42" s="178">
        <f>'F33'!C42</f>
        <v>105.35</v>
      </c>
      <c r="D42" s="165">
        <f t="shared" si="0"/>
        <v>0.98966651009863782</v>
      </c>
      <c r="F42" s="178">
        <f>'[2]serie de tiempo'!F42</f>
        <v>21.711434564769469</v>
      </c>
      <c r="G42" s="178">
        <f>'[2]serie de tiempo'!G42</f>
        <v>20.730972049745599</v>
      </c>
      <c r="H42" s="178"/>
      <c r="I42" s="178">
        <f t="shared" si="1"/>
        <v>21.938132030562031</v>
      </c>
      <c r="J42" s="178">
        <f>G42/D42</f>
        <v>20.947432128100797</v>
      </c>
    </row>
    <row r="43" spans="1:14">
      <c r="B43" s="165" t="s">
        <v>139</v>
      </c>
      <c r="C43" s="178">
        <f>'F33'!C43</f>
        <v>105.93</v>
      </c>
      <c r="D43" s="165">
        <f t="shared" si="0"/>
        <v>0.99511507750117434</v>
      </c>
      <c r="F43" s="178">
        <f>'[2]serie de tiempo'!F43</f>
        <v>21.761232892709739</v>
      </c>
      <c r="G43" s="178">
        <f>'[2]serie de tiempo'!G43</f>
        <v>20.776717092973531</v>
      </c>
      <c r="H43" s="178"/>
      <c r="I43" s="178">
        <f t="shared" si="1"/>
        <v>21.868056654667718</v>
      </c>
      <c r="J43" s="178">
        <f>G43/D43</f>
        <v>20.878707963249621</v>
      </c>
    </row>
    <row r="44" spans="1:14">
      <c r="A44" s="165">
        <v>2020</v>
      </c>
      <c r="B44" s="165" t="s">
        <v>128</v>
      </c>
      <c r="C44" s="178">
        <f>'F33'!C44</f>
        <v>106.45</v>
      </c>
      <c r="D44" s="165">
        <f>C44/$C$44</f>
        <v>1</v>
      </c>
      <c r="F44" s="178">
        <f>'[2]serie de tiempo'!F44</f>
        <v>21.814290220342109</v>
      </c>
      <c r="G44" s="178">
        <f>'[2]serie de tiempo'!G44</f>
        <v>20.826132197454641</v>
      </c>
      <c r="H44" s="178"/>
      <c r="I44" s="178">
        <f>F44/D44</f>
        <v>21.814290220342109</v>
      </c>
      <c r="J44" s="178">
        <f>G44/D44</f>
        <v>20.826132197454641</v>
      </c>
    </row>
    <row r="45" spans="1:14">
      <c r="B45" s="165" t="s">
        <v>129</v>
      </c>
      <c r="C45" s="178">
        <f>'F33'!C45</f>
        <v>0</v>
      </c>
      <c r="F45" s="185"/>
      <c r="G45" s="185"/>
      <c r="I45" s="178"/>
      <c r="J45" s="185"/>
    </row>
    <row r="46" spans="1:14">
      <c r="B46" s="165" t="s">
        <v>130</v>
      </c>
      <c r="C46" s="178">
        <f>'F33'!C46</f>
        <v>0</v>
      </c>
    </row>
    <row r="47" spans="1:14">
      <c r="B47" s="165" t="s">
        <v>131</v>
      </c>
      <c r="C47" s="178">
        <f>'F33'!C47</f>
        <v>0</v>
      </c>
    </row>
    <row r="48" spans="1:14">
      <c r="B48" s="165" t="s">
        <v>132</v>
      </c>
      <c r="C48" s="178">
        <f>'F33'!C48</f>
        <v>0</v>
      </c>
    </row>
    <row r="49" spans="2:3">
      <c r="B49" s="165" t="s">
        <v>133</v>
      </c>
      <c r="C49" s="178">
        <f>'F33'!C49</f>
        <v>0</v>
      </c>
    </row>
    <row r="50" spans="2:3">
      <c r="B50" s="165" t="s">
        <v>134</v>
      </c>
      <c r="C50" s="178">
        <f>'F33'!C50</f>
        <v>0</v>
      </c>
    </row>
    <row r="51" spans="2:3">
      <c r="B51" s="165" t="s">
        <v>135</v>
      </c>
      <c r="C51" s="178">
        <f>'F33'!C51</f>
        <v>0</v>
      </c>
    </row>
    <row r="52" spans="2:3">
      <c r="B52" s="165" t="s">
        <v>136</v>
      </c>
      <c r="C52" s="178">
        <f>'F33'!C52</f>
        <v>0</v>
      </c>
    </row>
    <row r="53" spans="2:3">
      <c r="B53" s="165" t="s">
        <v>137</v>
      </c>
      <c r="C53" s="178">
        <f>'F33'!C53</f>
        <v>0</v>
      </c>
    </row>
    <row r="54" spans="2:3">
      <c r="B54" s="165" t="s">
        <v>138</v>
      </c>
      <c r="C54" s="178">
        <f>'F33'!C54</f>
        <v>0</v>
      </c>
    </row>
    <row r="55" spans="2:3">
      <c r="B55" s="165" t="s">
        <v>139</v>
      </c>
      <c r="C55" s="178">
        <f>'F33'!C55</f>
        <v>0</v>
      </c>
    </row>
  </sheetData>
  <mergeCells count="2">
    <mergeCell ref="M39:N39"/>
    <mergeCell ref="H1:I1"/>
  </mergeCells>
  <hyperlinks>
    <hyperlink ref="H1:I1" location="Index!A1" display="Regresar al Índice" xr:uid="{E7A1147B-82B9-43AB-8F07-2AD194F6D7FB}"/>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45661-ADDB-4C93-9BE3-12246E066F90}">
  <sheetPr codeName="Hoja52"/>
  <dimension ref="A1:N55"/>
  <sheetViews>
    <sheetView workbookViewId="0">
      <selection activeCell="B125" sqref="B125"/>
    </sheetView>
  </sheetViews>
  <sheetFormatPr baseColWidth="10" defaultColWidth="11.44140625" defaultRowHeight="14.4"/>
  <cols>
    <col min="1" max="16384" width="11.44140625" style="165"/>
  </cols>
  <sheetData>
    <row r="1" spans="1:10">
      <c r="A1" s="174" t="s">
        <v>1264</v>
      </c>
      <c r="H1" s="274" t="s">
        <v>126</v>
      </c>
      <c r="I1" s="274"/>
    </row>
    <row r="2" spans="1:10">
      <c r="A2" s="174" t="s">
        <v>168</v>
      </c>
    </row>
    <row r="6" spans="1:10">
      <c r="F6" s="186" t="s">
        <v>171</v>
      </c>
      <c r="G6" s="186"/>
      <c r="I6" s="165" t="s">
        <v>180</v>
      </c>
    </row>
    <row r="7" spans="1:10" ht="57.6">
      <c r="C7" s="181" t="s">
        <v>174</v>
      </c>
      <c r="D7" s="181" t="s">
        <v>1260</v>
      </c>
      <c r="F7" s="187" t="s">
        <v>95</v>
      </c>
      <c r="G7" s="188" t="s">
        <v>117</v>
      </c>
      <c r="I7" s="187" t="s">
        <v>95</v>
      </c>
      <c r="J7" s="189" t="s">
        <v>117</v>
      </c>
    </row>
    <row r="8" spans="1:10">
      <c r="A8" s="165">
        <v>2017</v>
      </c>
      <c r="B8" s="165" t="s">
        <v>128</v>
      </c>
      <c r="C8" s="178">
        <f>'F33'!C8</f>
        <v>93.6</v>
      </c>
      <c r="D8" s="165">
        <f t="shared" ref="D8:D43" si="0">C8/$C$44</f>
        <v>0.87928604978863312</v>
      </c>
      <c r="F8" s="188">
        <f>'[2]serie de tiempo'!I8</f>
        <v>17.29504158107288</v>
      </c>
      <c r="G8" s="188">
        <f>'[2]serie de tiempo'!J8</f>
        <v>17.074084350562789</v>
      </c>
      <c r="I8" s="178">
        <f>F8/D8</f>
        <v>19.669414276765046</v>
      </c>
      <c r="J8" s="178">
        <f>G8/D8</f>
        <v>19.41812264014326</v>
      </c>
    </row>
    <row r="9" spans="1:10">
      <c r="B9" s="165" t="s">
        <v>129</v>
      </c>
      <c r="C9" s="178">
        <f>'F33'!C9</f>
        <v>94.14</v>
      </c>
      <c r="D9" s="165">
        <f t="shared" si="0"/>
        <v>0.88435885392202906</v>
      </c>
      <c r="F9" s="188">
        <f>'[2]serie de tiempo'!I9</f>
        <v>17.282406348573581</v>
      </c>
      <c r="G9" s="188">
        <f>'[2]serie de tiempo'!J9</f>
        <v>17.063389139957991</v>
      </c>
      <c r="I9" s="178">
        <f t="shared" ref="I9:I38" si="1">F9/D9</f>
        <v>19.542300359099826</v>
      </c>
      <c r="J9" s="178">
        <f t="shared" ref="J9:J38" si="2">G9/D9</f>
        <v>19.29464387028392</v>
      </c>
    </row>
    <row r="10" spans="1:10">
      <c r="B10" s="165" t="s">
        <v>130</v>
      </c>
      <c r="C10" s="178">
        <f>'F33'!C10</f>
        <v>94.72</v>
      </c>
      <c r="D10" s="165">
        <f t="shared" si="0"/>
        <v>0.88980742132456547</v>
      </c>
      <c r="F10" s="188">
        <f>'[2]serie de tiempo'!I10</f>
        <v>17.165017103965312</v>
      </c>
      <c r="G10" s="188">
        <f>'[2]serie de tiempo'!J10</f>
        <v>16.95016503161105</v>
      </c>
      <c r="I10" s="178">
        <f t="shared" si="1"/>
        <v>19.290710206050544</v>
      </c>
      <c r="J10" s="178">
        <f t="shared" si="2"/>
        <v>19.049251136138054</v>
      </c>
    </row>
    <row r="11" spans="1:10">
      <c r="B11" s="165" t="s">
        <v>131</v>
      </c>
      <c r="C11" s="178">
        <f>'F33'!C11</f>
        <v>94.84</v>
      </c>
      <c r="D11" s="165">
        <f t="shared" si="0"/>
        <v>0.89093471113198686</v>
      </c>
      <c r="F11" s="188">
        <f>'[2]serie de tiempo'!I11</f>
        <v>17.096567448794211</v>
      </c>
      <c r="G11" s="188">
        <f>'[2]serie de tiempo'!J11</f>
        <v>16.884861004193489</v>
      </c>
      <c r="I11" s="178">
        <f t="shared" si="1"/>
        <v>19.189472848209022</v>
      </c>
      <c r="J11" s="178">
        <f t="shared" si="2"/>
        <v>18.951849998907601</v>
      </c>
    </row>
    <row r="12" spans="1:10">
      <c r="B12" s="165" t="s">
        <v>132</v>
      </c>
      <c r="C12" s="178">
        <f>'F33'!C12</f>
        <v>94.73</v>
      </c>
      <c r="D12" s="165">
        <f t="shared" si="0"/>
        <v>0.88990136214185067</v>
      </c>
      <c r="F12" s="188">
        <f>'[2]serie de tiempo'!I12</f>
        <v>16.977144997417859</v>
      </c>
      <c r="G12" s="188">
        <f>'[2]serie de tiempo'!J12</f>
        <v>16.769005501677931</v>
      </c>
      <c r="I12" s="178">
        <f t="shared" si="1"/>
        <v>19.077558165049414</v>
      </c>
      <c r="J12" s="178">
        <f t="shared" si="2"/>
        <v>18.843667641228922</v>
      </c>
    </row>
    <row r="13" spans="1:10">
      <c r="B13" s="165" t="s">
        <v>133</v>
      </c>
      <c r="C13" s="178">
        <f>'F33'!C13</f>
        <v>94.96</v>
      </c>
      <c r="D13" s="165">
        <f t="shared" si="0"/>
        <v>0.89206200093940813</v>
      </c>
      <c r="F13" s="188">
        <f>'[2]serie de tiempo'!I13</f>
        <v>16.798098860527329</v>
      </c>
      <c r="G13" s="188">
        <f>'[2]serie de tiempo'!J13</f>
        <v>16.596291976021469</v>
      </c>
      <c r="I13" s="178">
        <f t="shared" si="1"/>
        <v>18.830640519198969</v>
      </c>
      <c r="J13" s="178">
        <f t="shared" si="2"/>
        <v>18.604415341696349</v>
      </c>
    </row>
    <row r="14" spans="1:10">
      <c r="B14" s="165" t="s">
        <v>134</v>
      </c>
      <c r="C14" s="178">
        <f>'F33'!C14</f>
        <v>95.32</v>
      </c>
      <c r="D14" s="165">
        <f t="shared" si="0"/>
        <v>0.89544387036167206</v>
      </c>
      <c r="F14" s="188">
        <f>'[2]serie de tiempo'!I14</f>
        <v>16.67310163391986</v>
      </c>
      <c r="G14" s="188">
        <f>'[2]serie de tiempo'!J14</f>
        <v>16.47503569764655</v>
      </c>
      <c r="I14" s="178">
        <f t="shared" si="1"/>
        <v>18.619929384502406</v>
      </c>
      <c r="J14" s="178">
        <f t="shared" si="2"/>
        <v>18.398736361880776</v>
      </c>
    </row>
    <row r="15" spans="1:10">
      <c r="B15" s="165" t="s">
        <v>135</v>
      </c>
      <c r="C15" s="178">
        <f>'F33'!C15</f>
        <v>95.79</v>
      </c>
      <c r="D15" s="165">
        <f t="shared" si="0"/>
        <v>0.89985908877407239</v>
      </c>
      <c r="F15" s="188">
        <f>'[2]serie de tiempo'!I15</f>
        <v>16.724186704817789</v>
      </c>
      <c r="G15" s="188">
        <f>'[2]serie de tiempo'!J15</f>
        <v>16.526460474998672</v>
      </c>
      <c r="I15" s="178">
        <f t="shared" si="1"/>
        <v>18.585339541996593</v>
      </c>
      <c r="J15" s="178">
        <f t="shared" si="2"/>
        <v>18.365609328360044</v>
      </c>
    </row>
    <row r="16" spans="1:10">
      <c r="B16" s="165" t="s">
        <v>136</v>
      </c>
      <c r="C16" s="178">
        <f>'F33'!C16</f>
        <v>96.09</v>
      </c>
      <c r="D16" s="165">
        <f t="shared" si="0"/>
        <v>0.90267731329262568</v>
      </c>
      <c r="F16" s="188">
        <f>'[2]serie de tiempo'!I16</f>
        <v>16.974092088207939</v>
      </c>
      <c r="G16" s="188">
        <f>'[2]serie de tiempo'!J16</f>
        <v>16.767631564541311</v>
      </c>
      <c r="I16" s="178">
        <f t="shared" si="1"/>
        <v>18.804163833798889</v>
      </c>
      <c r="J16" s="178">
        <f t="shared" si="2"/>
        <v>18.575443647054037</v>
      </c>
    </row>
    <row r="17" spans="1:10">
      <c r="B17" s="165" t="s">
        <v>137</v>
      </c>
      <c r="C17" s="178">
        <f>'F33'!C17</f>
        <v>96.7</v>
      </c>
      <c r="D17" s="165">
        <f t="shared" si="0"/>
        <v>0.90840770314701735</v>
      </c>
      <c r="F17" s="188">
        <f>'[2]serie de tiempo'!I17</f>
        <v>17.164741891937378</v>
      </c>
      <c r="G17" s="188">
        <f>'[2]serie de tiempo'!J17</f>
        <v>16.956786293674451</v>
      </c>
      <c r="I17" s="178">
        <f t="shared" si="1"/>
        <v>18.895416488073774</v>
      </c>
      <c r="J17" s="178">
        <f t="shared" si="2"/>
        <v>18.666493288124563</v>
      </c>
    </row>
    <row r="18" spans="1:10">
      <c r="B18" s="165" t="s">
        <v>138</v>
      </c>
      <c r="C18" s="178">
        <f>'F33'!C18</f>
        <v>97.7</v>
      </c>
      <c r="D18" s="165">
        <f t="shared" si="0"/>
        <v>0.91780178487552844</v>
      </c>
      <c r="F18" s="188">
        <f>'[2]serie de tiempo'!I18</f>
        <v>17.28620397592946</v>
      </c>
      <c r="G18" s="188">
        <f>'[2]serie de tiempo'!J18</f>
        <v>17.081183084758919</v>
      </c>
      <c r="I18" s="178">
        <f t="shared" si="1"/>
        <v>18.834354280836141</v>
      </c>
      <c r="J18" s="178">
        <f t="shared" si="2"/>
        <v>18.610971743834053</v>
      </c>
    </row>
    <row r="19" spans="1:10">
      <c r="B19" s="165" t="s">
        <v>139</v>
      </c>
      <c r="C19" s="178">
        <f>'F33'!C19</f>
        <v>98.27</v>
      </c>
      <c r="D19" s="165">
        <f t="shared" si="0"/>
        <v>0.92315641146077965</v>
      </c>
      <c r="F19" s="188">
        <f>'[2]serie de tiempo'!I19</f>
        <v>17.438814814857619</v>
      </c>
      <c r="G19" s="188">
        <f>'[2]serie de tiempo'!J19</f>
        <v>17.23930150116276</v>
      </c>
      <c r="I19" s="178">
        <f t="shared" si="1"/>
        <v>18.890422682828877</v>
      </c>
      <c r="J19" s="178">
        <f t="shared" si="2"/>
        <v>18.674301870344724</v>
      </c>
    </row>
    <row r="20" spans="1:10">
      <c r="A20" s="165">
        <v>2018</v>
      </c>
      <c r="B20" s="165" t="s">
        <v>128</v>
      </c>
      <c r="C20" s="178">
        <f>'F33'!C20</f>
        <v>98.79</v>
      </c>
      <c r="D20" s="165">
        <f t="shared" si="0"/>
        <v>0.92804133395960553</v>
      </c>
      <c r="F20" s="188">
        <f>'[2]serie de tiempo'!I20</f>
        <v>18.011950528884949</v>
      </c>
      <c r="G20" s="188">
        <f>'[2]serie de tiempo'!J20</f>
        <v>17.76971987010295</v>
      </c>
      <c r="I20" s="178">
        <f t="shared" si="1"/>
        <v>19.408564974185673</v>
      </c>
      <c r="J20" s="178">
        <f t="shared" si="2"/>
        <v>19.14755218314059</v>
      </c>
    </row>
    <row r="21" spans="1:10">
      <c r="B21" s="165" t="s">
        <v>129</v>
      </c>
      <c r="C21" s="178">
        <f>'F33'!C21</f>
        <v>99.17</v>
      </c>
      <c r="D21" s="165">
        <f t="shared" si="0"/>
        <v>0.93161108501643963</v>
      </c>
      <c r="F21" s="188">
        <f>'[2]serie de tiempo'!I21</f>
        <v>18.763416026440691</v>
      </c>
      <c r="G21" s="188">
        <f>'[2]serie de tiempo'!J21</f>
        <v>18.427488682229381</v>
      </c>
      <c r="I21" s="178">
        <f t="shared" si="1"/>
        <v>20.140825209384001</v>
      </c>
      <c r="J21" s="178">
        <f t="shared" si="2"/>
        <v>19.780237674935137</v>
      </c>
    </row>
    <row r="22" spans="1:10">
      <c r="B22" s="165" t="s">
        <v>130</v>
      </c>
      <c r="C22" s="178">
        <f>'F33'!C22</f>
        <v>99.49</v>
      </c>
      <c r="D22" s="165">
        <f t="shared" si="0"/>
        <v>0.9346171911695631</v>
      </c>
      <c r="F22" s="188">
        <f>'[2]serie de tiempo'!I22</f>
        <v>19.039995411934889</v>
      </c>
      <c r="G22" s="188">
        <f>'[2]serie de tiempo'!J22</f>
        <v>18.682696501316531</v>
      </c>
      <c r="I22" s="178">
        <f t="shared" si="1"/>
        <v>20.371972174092562</v>
      </c>
      <c r="J22" s="178">
        <f t="shared" si="2"/>
        <v>19.989677782341392</v>
      </c>
    </row>
    <row r="23" spans="1:10">
      <c r="B23" s="165" t="s">
        <v>131</v>
      </c>
      <c r="C23" s="178">
        <f>'F33'!C23</f>
        <v>99.15</v>
      </c>
      <c r="D23" s="165">
        <f t="shared" si="0"/>
        <v>0.93142320338186946</v>
      </c>
      <c r="F23" s="188">
        <f>'[2]serie de tiempo'!I23</f>
        <v>19.115374504622199</v>
      </c>
      <c r="G23" s="188">
        <f>'[2]serie de tiempo'!J23</f>
        <v>18.77384268477196</v>
      </c>
      <c r="I23" s="178">
        <f t="shared" si="1"/>
        <v>20.522759616914101</v>
      </c>
      <c r="J23" s="178">
        <f t="shared" si="2"/>
        <v>20.156082236953857</v>
      </c>
    </row>
    <row r="24" spans="1:10">
      <c r="B24" s="165" t="s">
        <v>132</v>
      </c>
      <c r="C24" s="178">
        <f>'F33'!C24</f>
        <v>98.99</v>
      </c>
      <c r="D24" s="165">
        <f t="shared" si="0"/>
        <v>0.92992015030530761</v>
      </c>
      <c r="F24" s="188">
        <f>'[2]serie de tiempo'!I24</f>
        <v>19.320473765124351</v>
      </c>
      <c r="G24" s="188">
        <f>'[2]serie de tiempo'!J24</f>
        <v>18.918296066307079</v>
      </c>
      <c r="I24" s="178">
        <f t="shared" si="1"/>
        <v>20.776486840059473</v>
      </c>
      <c r="J24" s="178">
        <f t="shared" si="2"/>
        <v>20.34400056832396</v>
      </c>
    </row>
    <row r="25" spans="1:10">
      <c r="B25" s="165" t="s">
        <v>133</v>
      </c>
      <c r="C25" s="178">
        <f>'F33'!C25</f>
        <v>99.38</v>
      </c>
      <c r="D25" s="165">
        <f t="shared" si="0"/>
        <v>0.93358384217942691</v>
      </c>
      <c r="F25" s="188">
        <f>'[2]serie de tiempo'!I25</f>
        <v>19.613671225689892</v>
      </c>
      <c r="G25" s="188">
        <f>'[2]serie de tiempo'!J25</f>
        <v>19.165521317518792</v>
      </c>
      <c r="I25" s="178">
        <f t="shared" si="1"/>
        <v>21.009008874770469</v>
      </c>
      <c r="J25" s="178">
        <f t="shared" si="2"/>
        <v>20.528977100521992</v>
      </c>
    </row>
    <row r="26" spans="1:10">
      <c r="B26" s="165" t="s">
        <v>134</v>
      </c>
      <c r="C26" s="178">
        <f>'F33'!C26</f>
        <v>99.91</v>
      </c>
      <c r="D26" s="165">
        <f t="shared" si="0"/>
        <v>0.93856270549553777</v>
      </c>
      <c r="F26" s="188">
        <f>'[2]serie de tiempo'!I26</f>
        <v>19.9021330010569</v>
      </c>
      <c r="G26" s="188">
        <f>'[2]serie de tiempo'!J26</f>
        <v>19.52668602213253</v>
      </c>
      <c r="I26" s="178">
        <f t="shared" si="1"/>
        <v>21.204904994119779</v>
      </c>
      <c r="J26" s="178">
        <f t="shared" si="2"/>
        <v>20.804881664057731</v>
      </c>
    </row>
    <row r="27" spans="1:10">
      <c r="B27" s="165" t="s">
        <v>135</v>
      </c>
      <c r="C27" s="178">
        <f>'F33'!C27</f>
        <v>100.49</v>
      </c>
      <c r="D27" s="165">
        <f t="shared" si="0"/>
        <v>0.94401127289807418</v>
      </c>
      <c r="F27" s="188">
        <f>'[2]serie de tiempo'!I27</f>
        <v>20.337231359372939</v>
      </c>
      <c r="G27" s="188">
        <f>'[2]serie de tiempo'!J27</f>
        <v>20.039352656801849</v>
      </c>
      <c r="I27" s="178">
        <f t="shared" si="1"/>
        <v>21.543420023935212</v>
      </c>
      <c r="J27" s="178">
        <f t="shared" si="2"/>
        <v>21.227874319002456</v>
      </c>
    </row>
    <row r="28" spans="1:10">
      <c r="B28" s="165" t="s">
        <v>136</v>
      </c>
      <c r="C28" s="178">
        <f>'F33'!C28</f>
        <v>100.92</v>
      </c>
      <c r="D28" s="165">
        <f t="shared" si="0"/>
        <v>0.94805072804133395</v>
      </c>
      <c r="F28" s="188">
        <f>'[2]serie de tiempo'!I28</f>
        <v>20.58862846534457</v>
      </c>
      <c r="G28" s="188">
        <f>'[2]serie de tiempo'!J28</f>
        <v>20.315129744863111</v>
      </c>
      <c r="I28" s="178">
        <f t="shared" si="1"/>
        <v>21.716800437335806</v>
      </c>
      <c r="J28" s="178">
        <f t="shared" si="2"/>
        <v>21.428315114354717</v>
      </c>
    </row>
    <row r="29" spans="1:10">
      <c r="B29" s="165" t="s">
        <v>137</v>
      </c>
      <c r="C29" s="178">
        <f>'F33'!C29</f>
        <v>101.44</v>
      </c>
      <c r="D29" s="165">
        <f t="shared" si="0"/>
        <v>0.95293565054015961</v>
      </c>
      <c r="F29" s="188">
        <f>'[2]serie de tiempo'!I29</f>
        <v>20.861956725190311</v>
      </c>
      <c r="G29" s="188">
        <f>'[2]serie de tiempo'!J29</f>
        <v>20.602132938796451</v>
      </c>
      <c r="I29" s="178">
        <f t="shared" si="1"/>
        <v>21.892303759823626</v>
      </c>
      <c r="J29" s="178">
        <f t="shared" si="2"/>
        <v>21.619647588080465</v>
      </c>
    </row>
    <row r="30" spans="1:10">
      <c r="B30" s="165" t="s">
        <v>138</v>
      </c>
      <c r="C30" s="178">
        <f>'F33'!C30</f>
        <v>102.3</v>
      </c>
      <c r="D30" s="165">
        <f t="shared" si="0"/>
        <v>0.96101456082667913</v>
      </c>
      <c r="F30" s="188">
        <f>'[2]serie de tiempo'!I30</f>
        <v>21.03285175538732</v>
      </c>
      <c r="G30" s="188">
        <f>'[2]serie de tiempo'!J30</f>
        <v>20.772260984045019</v>
      </c>
      <c r="I30" s="178">
        <f t="shared" si="1"/>
        <v>21.88609060958925</v>
      </c>
      <c r="J30" s="178">
        <f t="shared" si="2"/>
        <v>21.614928462869916</v>
      </c>
    </row>
    <row r="31" spans="1:10">
      <c r="B31" s="165" t="s">
        <v>139</v>
      </c>
      <c r="C31" s="178">
        <f>'F33'!C31</f>
        <v>103.02</v>
      </c>
      <c r="D31" s="165">
        <f t="shared" si="0"/>
        <v>0.9677782996712071</v>
      </c>
      <c r="F31" s="188">
        <f>'[2]serie de tiempo'!I31</f>
        <v>20.94155386999191</v>
      </c>
      <c r="G31" s="188">
        <f>'[2]serie de tiempo'!J31</f>
        <v>20.683731901078641</v>
      </c>
      <c r="I31" s="178">
        <f t="shared" si="1"/>
        <v>21.638792559315075</v>
      </c>
      <c r="J31" s="178">
        <f t="shared" si="2"/>
        <v>21.372386535331213</v>
      </c>
    </row>
    <row r="32" spans="1:10">
      <c r="A32" s="165">
        <v>2019</v>
      </c>
      <c r="B32" s="165" t="s">
        <v>128</v>
      </c>
      <c r="C32" s="178">
        <f>'F33'!C32</f>
        <v>103.11</v>
      </c>
      <c r="D32" s="165">
        <f t="shared" si="0"/>
        <v>0.96862376702677311</v>
      </c>
      <c r="F32" s="188">
        <f>'[2]serie de tiempo'!I32</f>
        <v>20.954846124182431</v>
      </c>
      <c r="G32" s="188">
        <f>'[2]serie de tiempo'!J32</f>
        <v>20.620650193942922</v>
      </c>
      <c r="I32" s="178">
        <f t="shared" si="1"/>
        <v>21.63362787236175</v>
      </c>
      <c r="J32" s="178">
        <f t="shared" si="2"/>
        <v>21.288606470228146</v>
      </c>
    </row>
    <row r="33" spans="1:14">
      <c r="B33" s="165" t="s">
        <v>129</v>
      </c>
      <c r="C33" s="178">
        <f>'F33'!C33</f>
        <v>103.08</v>
      </c>
      <c r="D33" s="165">
        <f t="shared" si="0"/>
        <v>0.96834194457491773</v>
      </c>
      <c r="F33" s="188">
        <f>'[2]serie de tiempo'!I33</f>
        <v>21.773247454581469</v>
      </c>
      <c r="G33" s="188">
        <f>'[2]serie de tiempo'!J33</f>
        <v>21.401188142940711</v>
      </c>
      <c r="I33" s="178">
        <f t="shared" si="1"/>
        <v>22.485081408034514</v>
      </c>
      <c r="J33" s="178">
        <f t="shared" si="2"/>
        <v>22.100858341249893</v>
      </c>
    </row>
    <row r="34" spans="1:14">
      <c r="B34" s="165" t="s">
        <v>130</v>
      </c>
      <c r="C34" s="178">
        <f>'F33'!C34</f>
        <v>103.48</v>
      </c>
      <c r="D34" s="165">
        <f t="shared" si="0"/>
        <v>0.97209957726632223</v>
      </c>
      <c r="F34" s="188">
        <f>'[2]serie de tiempo'!I34</f>
        <v>21.917852922489931</v>
      </c>
      <c r="G34" s="188">
        <f>'[2]serie de tiempo'!J34</f>
        <v>21.529828781989441</v>
      </c>
      <c r="I34" s="178">
        <f t="shared" si="1"/>
        <v>22.546921565510758</v>
      </c>
      <c r="J34" s="178">
        <f t="shared" si="2"/>
        <v>22.147760667208889</v>
      </c>
    </row>
    <row r="35" spans="1:14">
      <c r="B35" s="165" t="s">
        <v>131</v>
      </c>
      <c r="C35" s="178">
        <f>'F33'!C35</f>
        <v>103.53</v>
      </c>
      <c r="D35" s="165">
        <f t="shared" si="0"/>
        <v>0.97256928135274778</v>
      </c>
      <c r="F35" s="188">
        <f>'[2]serie de tiempo'!I35</f>
        <v>21.756098981598001</v>
      </c>
      <c r="G35" s="188">
        <f>'[2]serie de tiempo'!J35</f>
        <v>21.357074914873731</v>
      </c>
      <c r="I35" s="178">
        <f t="shared" si="1"/>
        <v>22.369716377775593</v>
      </c>
      <c r="J35" s="178">
        <f t="shared" si="2"/>
        <v>21.959438082568422</v>
      </c>
    </row>
    <row r="36" spans="1:14">
      <c r="B36" s="165" t="s">
        <v>132</v>
      </c>
      <c r="C36" s="178">
        <f>'F33'!C36</f>
        <v>103.23</v>
      </c>
      <c r="D36" s="165">
        <f t="shared" si="0"/>
        <v>0.96975105683419449</v>
      </c>
      <c r="F36" s="188">
        <f>'[2]serie de tiempo'!I36</f>
        <v>21.6611315101472</v>
      </c>
      <c r="G36" s="188">
        <f>'[2]serie de tiempo'!J36</f>
        <v>21.24614892955633</v>
      </c>
      <c r="I36" s="178">
        <f t="shared" si="1"/>
        <v>22.33679598232267</v>
      </c>
      <c r="J36" s="178">
        <f t="shared" si="2"/>
        <v>21.908869064722186</v>
      </c>
    </row>
    <row r="37" spans="1:14">
      <c r="B37" s="165" t="s">
        <v>133</v>
      </c>
      <c r="C37" s="178">
        <f>'F33'!C37</f>
        <v>103.3</v>
      </c>
      <c r="D37" s="165">
        <f t="shared" si="0"/>
        <v>0.97040864255519022</v>
      </c>
      <c r="F37" s="188">
        <f>'[2]serie de tiempo'!I37</f>
        <v>21.457464946027141</v>
      </c>
      <c r="G37" s="188">
        <f>'[2]serie de tiempo'!J37</f>
        <v>21.040902524395051</v>
      </c>
      <c r="I37" s="178">
        <f t="shared" si="1"/>
        <v>22.111782608950524</v>
      </c>
      <c r="J37" s="178">
        <f t="shared" si="2"/>
        <v>21.682517654616198</v>
      </c>
    </row>
    <row r="38" spans="1:14">
      <c r="B38" s="165" t="s">
        <v>134</v>
      </c>
      <c r="C38" s="178">
        <f>'F33'!C38</f>
        <v>103.69</v>
      </c>
      <c r="D38" s="165">
        <f t="shared" si="0"/>
        <v>0.97407233442930952</v>
      </c>
      <c r="F38" s="188">
        <f>'[2]serie de tiempo'!I38</f>
        <v>21.498019727709242</v>
      </c>
      <c r="G38" s="188">
        <f>'[2]serie de tiempo'!J38</f>
        <v>21.12607121734932</v>
      </c>
      <c r="I38" s="178">
        <f t="shared" si="1"/>
        <v>22.070249783148316</v>
      </c>
      <c r="J38" s="178">
        <f t="shared" si="2"/>
        <v>21.688400820588633</v>
      </c>
    </row>
    <row r="39" spans="1:14">
      <c r="B39" s="165" t="s">
        <v>135</v>
      </c>
      <c r="C39" s="178">
        <f>'F33'!C39</f>
        <v>103.67</v>
      </c>
      <c r="D39" s="165">
        <f t="shared" si="0"/>
        <v>0.97388445279473934</v>
      </c>
      <c r="F39" s="188">
        <f>'[2]serie de tiempo'!I39</f>
        <v>21.422779242373331</v>
      </c>
      <c r="G39" s="188">
        <f>'[2]serie de tiempo'!J39</f>
        <v>21.09938028856045</v>
      </c>
      <c r="I39" s="178">
        <f>F39/D39</f>
        <v>21.997249448737733</v>
      </c>
      <c r="J39" s="178">
        <f>G39/D39</f>
        <v>21.665178274498505</v>
      </c>
    </row>
    <row r="40" spans="1:14">
      <c r="B40" s="165" t="s">
        <v>136</v>
      </c>
      <c r="C40" s="178">
        <f>'F33'!C40</f>
        <v>103.94199999999999</v>
      </c>
      <c r="D40" s="165">
        <f t="shared" si="0"/>
        <v>0.97643964302489428</v>
      </c>
      <c r="F40" s="188">
        <f>'[2]serie de tiempo'!I40</f>
        <v>21.412440982241449</v>
      </c>
      <c r="G40" s="188">
        <f>'[2]serie de tiempo'!J40</f>
        <v>21.150849168087639</v>
      </c>
      <c r="I40" s="178">
        <f t="shared" ref="I40" si="3">F40/D40</f>
        <v>21.929098367932138</v>
      </c>
      <c r="J40" s="178">
        <f t="shared" ref="J40:J42" si="4">G40/D40</f>
        <v>21.661194646465617</v>
      </c>
    </row>
    <row r="41" spans="1:14">
      <c r="B41" s="165" t="s">
        <v>137</v>
      </c>
      <c r="C41" s="178">
        <f>'F33'!C41</f>
        <v>104.503</v>
      </c>
      <c r="D41" s="165">
        <f t="shared" si="0"/>
        <v>0.98170972287458902</v>
      </c>
      <c r="F41" s="188">
        <f>'[2]serie de tiempo'!I41</f>
        <v>21.35833292231429</v>
      </c>
      <c r="G41" s="188">
        <f>'[2]serie de tiempo'!J41</f>
        <v>21.08371629740591</v>
      </c>
      <c r="I41" s="178">
        <f>F41/D41</f>
        <v>21.756260964569019</v>
      </c>
      <c r="J41" s="178">
        <f t="shared" si="4"/>
        <v>21.476527945215537</v>
      </c>
    </row>
    <row r="42" spans="1:14">
      <c r="B42" s="165" t="s">
        <v>138</v>
      </c>
      <c r="C42" s="178">
        <f>'F33'!C42</f>
        <v>105.35</v>
      </c>
      <c r="D42" s="165">
        <f t="shared" si="0"/>
        <v>0.98966651009863782</v>
      </c>
      <c r="F42" s="188">
        <f>'[2]serie de tiempo'!I42</f>
        <v>21.317632746693359</v>
      </c>
      <c r="G42" s="188">
        <f>'[2]serie de tiempo'!J42</f>
        <v>21.069014924409949</v>
      </c>
      <c r="I42" s="178">
        <f>F42/D42</f>
        <v>21.540218375752332</v>
      </c>
      <c r="J42" s="178">
        <f t="shared" si="4"/>
        <v>21.289004638855616</v>
      </c>
      <c r="L42" s="165" t="s">
        <v>175</v>
      </c>
      <c r="M42" s="183">
        <f>I44/I32-1</f>
        <v>-6.0280844276153767E-3</v>
      </c>
      <c r="N42" s="183">
        <f>J44/J32-1</f>
        <v>-4.5148804562222811E-4</v>
      </c>
    </row>
    <row r="43" spans="1:14">
      <c r="B43" s="165" t="s">
        <v>139</v>
      </c>
      <c r="C43" s="178">
        <f>'F33'!C43</f>
        <v>105.93</v>
      </c>
      <c r="D43" s="165">
        <f t="shared" si="0"/>
        <v>0.99511507750117434</v>
      </c>
      <c r="F43" s="188">
        <f>'[2]serie de tiempo'!I43</f>
        <v>21.43809503480027</v>
      </c>
      <c r="G43" s="188">
        <f>'[2]serie de tiempo'!J43</f>
        <v>21.212456015289678</v>
      </c>
      <c r="I43" s="178">
        <f>F43/D43</f>
        <v>21.543332544647299</v>
      </c>
      <c r="J43" s="178">
        <f>G43/D43</f>
        <v>21.316585885278826</v>
      </c>
      <c r="L43" s="165" t="s">
        <v>176</v>
      </c>
      <c r="M43" s="184">
        <f>I44-I32</f>
        <v>-0.13040933529021004</v>
      </c>
      <c r="N43" s="184">
        <f>J44-J32</f>
        <v>-9.6115513292645005E-3</v>
      </c>
    </row>
    <row r="44" spans="1:14">
      <c r="A44" s="165">
        <v>2020</v>
      </c>
      <c r="B44" s="165" t="s">
        <v>128</v>
      </c>
      <c r="C44" s="178">
        <f>'F33'!C44</f>
        <v>106.45</v>
      </c>
      <c r="D44" s="165">
        <f>C44/$C$44</f>
        <v>1</v>
      </c>
      <c r="F44" s="188">
        <f>'[2]serie de tiempo'!I44</f>
        <v>21.50321853707154</v>
      </c>
      <c r="G44" s="188">
        <f>'[2]serie de tiempo'!J44</f>
        <v>21.278994918898881</v>
      </c>
      <c r="I44" s="178">
        <f>F44/D44</f>
        <v>21.50321853707154</v>
      </c>
      <c r="J44" s="178">
        <f>G44/D44</f>
        <v>21.278994918898881</v>
      </c>
      <c r="L44" s="165" t="s">
        <v>177</v>
      </c>
      <c r="M44" s="299">
        <f>I44-J44</f>
        <v>0.22422361817265823</v>
      </c>
      <c r="N44" s="299"/>
    </row>
    <row r="45" spans="1:14">
      <c r="B45" s="165" t="s">
        <v>129</v>
      </c>
      <c r="F45" s="188"/>
      <c r="G45" s="190"/>
      <c r="I45" s="178"/>
      <c r="J45" s="178"/>
    </row>
    <row r="46" spans="1:14">
      <c r="B46" s="165" t="s">
        <v>130</v>
      </c>
    </row>
    <row r="47" spans="1:14">
      <c r="B47" s="165" t="s">
        <v>131</v>
      </c>
    </row>
    <row r="48" spans="1:14">
      <c r="B48" s="165" t="s">
        <v>132</v>
      </c>
    </row>
    <row r="49" spans="2:2">
      <c r="B49" s="165" t="s">
        <v>133</v>
      </c>
    </row>
    <row r="50" spans="2:2">
      <c r="B50" s="165" t="s">
        <v>134</v>
      </c>
    </row>
    <row r="51" spans="2:2">
      <c r="B51" s="165" t="s">
        <v>135</v>
      </c>
    </row>
    <row r="52" spans="2:2">
      <c r="B52" s="165" t="s">
        <v>136</v>
      </c>
    </row>
    <row r="53" spans="2:2">
      <c r="B53" s="165" t="s">
        <v>137</v>
      </c>
    </row>
    <row r="54" spans="2:2">
      <c r="B54" s="165" t="s">
        <v>138</v>
      </c>
    </row>
    <row r="55" spans="2:2">
      <c r="B55" s="165" t="s">
        <v>139</v>
      </c>
    </row>
  </sheetData>
  <mergeCells count="2">
    <mergeCell ref="M44:N44"/>
    <mergeCell ref="H1:I1"/>
  </mergeCells>
  <hyperlinks>
    <hyperlink ref="H1:I1" location="Index!A1" display="Regresar al Índice" xr:uid="{A7636B4B-37D3-4B2F-85AA-EA63EC3531E1}"/>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0FF5-38AE-48EF-BFF0-13CCF5D9E041}">
  <sheetPr codeName="Hoja53"/>
  <dimension ref="A1:I51"/>
  <sheetViews>
    <sheetView workbookViewId="0">
      <selection activeCell="B125" sqref="B125"/>
    </sheetView>
  </sheetViews>
  <sheetFormatPr baseColWidth="10" defaultColWidth="11.44140625" defaultRowHeight="13.2"/>
  <cols>
    <col min="1" max="1" width="20.109375" style="191" customWidth="1"/>
    <col min="2" max="8" width="11.44140625" style="191"/>
    <col min="9" max="9" width="9.6640625" style="191" customWidth="1"/>
    <col min="10" max="16384" width="11.44140625" style="191"/>
  </cols>
  <sheetData>
    <row r="1" spans="1:9" ht="14.4">
      <c r="A1" s="199" t="s">
        <v>1265</v>
      </c>
      <c r="H1" s="274" t="s">
        <v>126</v>
      </c>
      <c r="I1" s="274"/>
    </row>
    <row r="2" spans="1:9">
      <c r="A2" s="174" t="s">
        <v>168</v>
      </c>
    </row>
    <row r="4" spans="1:9">
      <c r="A4" s="192"/>
    </row>
    <row r="5" spans="1:9">
      <c r="A5" s="193"/>
    </row>
    <row r="6" spans="1:9">
      <c r="A6" s="193"/>
    </row>
    <row r="8" spans="1:9">
      <c r="A8" s="193" t="s">
        <v>181</v>
      </c>
    </row>
    <row r="9" spans="1:9">
      <c r="A9" s="193" t="s">
        <v>182</v>
      </c>
      <c r="B9" s="193" t="s">
        <v>169</v>
      </c>
      <c r="C9" s="193" t="s">
        <v>170</v>
      </c>
      <c r="D9" s="193" t="s">
        <v>1259</v>
      </c>
      <c r="E9" s="193" t="s">
        <v>183</v>
      </c>
      <c r="F9" s="193" t="s">
        <v>184</v>
      </c>
      <c r="G9" s="193" t="s">
        <v>185</v>
      </c>
    </row>
    <row r="10" spans="1:9" ht="14.4">
      <c r="A10" s="165" t="s">
        <v>103</v>
      </c>
      <c r="B10" s="178">
        <v>16.703953269239371</v>
      </c>
      <c r="C10" s="178">
        <v>18.359147670152058</v>
      </c>
      <c r="D10" s="178">
        <v>20.64633059282076</v>
      </c>
      <c r="E10" s="191">
        <f t="shared" ref="E10:E42" si="0">_xlfn.RANK.EQ(B10,$B$10:$B$42,0)</f>
        <v>33</v>
      </c>
      <c r="F10" s="191">
        <f t="shared" ref="F10:F42" si="1">_xlfn.RANK.EQ(C10,$C$10:$C$42,0)</f>
        <v>33</v>
      </c>
      <c r="G10" s="191">
        <f t="shared" ref="G10:G42" si="2">_xlfn.RANK.EQ(D10,$D$10:$D$42,0)</f>
        <v>30</v>
      </c>
    </row>
    <row r="11" spans="1:9" ht="14.4">
      <c r="A11" s="165" t="s">
        <v>110</v>
      </c>
      <c r="B11" s="178">
        <v>17.379844104688079</v>
      </c>
      <c r="C11" s="178">
        <v>18.90712680086536</v>
      </c>
      <c r="D11" s="178">
        <v>20.596945213804421</v>
      </c>
      <c r="E11" s="191">
        <f t="shared" si="0"/>
        <v>32</v>
      </c>
      <c r="F11" s="191">
        <f t="shared" si="1"/>
        <v>32</v>
      </c>
      <c r="G11" s="191">
        <f t="shared" si="2"/>
        <v>31</v>
      </c>
    </row>
    <row r="12" spans="1:9" ht="14.4">
      <c r="A12" s="165" t="s">
        <v>109</v>
      </c>
      <c r="B12" s="178">
        <v>18.275830847481242</v>
      </c>
      <c r="C12" s="178">
        <v>20.253566944141479</v>
      </c>
      <c r="D12" s="178">
        <v>20.36663575219341</v>
      </c>
      <c r="E12" s="191">
        <f t="shared" si="0"/>
        <v>31</v>
      </c>
      <c r="F12" s="191">
        <f t="shared" si="1"/>
        <v>28</v>
      </c>
      <c r="G12" s="191">
        <f t="shared" si="2"/>
        <v>32</v>
      </c>
    </row>
    <row r="13" spans="1:9" ht="14.4">
      <c r="A13" s="165" t="s">
        <v>85</v>
      </c>
      <c r="B13" s="178">
        <v>18.621456622515922</v>
      </c>
      <c r="C13" s="178">
        <v>19.693684882202511</v>
      </c>
      <c r="D13" s="178">
        <v>20.297994267143761</v>
      </c>
      <c r="E13" s="191">
        <f t="shared" si="0"/>
        <v>30</v>
      </c>
      <c r="F13" s="191">
        <f t="shared" si="1"/>
        <v>31</v>
      </c>
      <c r="G13" s="191">
        <f t="shared" si="2"/>
        <v>33</v>
      </c>
    </row>
    <row r="14" spans="1:9" ht="14.4">
      <c r="A14" s="165" t="s">
        <v>94</v>
      </c>
      <c r="B14" s="178">
        <v>18.800804546259741</v>
      </c>
      <c r="C14" s="178">
        <v>20.332250993151138</v>
      </c>
      <c r="D14" s="178">
        <v>21.35891234263314</v>
      </c>
      <c r="E14" s="191">
        <f t="shared" si="0"/>
        <v>29</v>
      </c>
      <c r="F14" s="191">
        <f t="shared" si="1"/>
        <v>25</v>
      </c>
      <c r="G14" s="191">
        <f t="shared" si="2"/>
        <v>19</v>
      </c>
    </row>
    <row r="15" spans="1:9" ht="14.4">
      <c r="A15" s="165" t="s">
        <v>120</v>
      </c>
      <c r="B15" s="178">
        <v>19.10355784741078</v>
      </c>
      <c r="C15" s="178">
        <v>20.11887755967366</v>
      </c>
      <c r="D15" s="178">
        <v>20.796565549292222</v>
      </c>
      <c r="E15" s="191">
        <f t="shared" si="0"/>
        <v>28</v>
      </c>
      <c r="F15" s="191">
        <f t="shared" si="1"/>
        <v>30</v>
      </c>
      <c r="G15" s="191">
        <f t="shared" si="2"/>
        <v>29</v>
      </c>
    </row>
    <row r="16" spans="1:9" ht="14.4">
      <c r="A16" s="165" t="s">
        <v>96</v>
      </c>
      <c r="B16" s="178">
        <v>19.146516141236859</v>
      </c>
      <c r="C16" s="178">
        <v>20.24234531252911</v>
      </c>
      <c r="D16" s="178">
        <v>20.83292879264765</v>
      </c>
      <c r="E16" s="191">
        <f t="shared" si="0"/>
        <v>27</v>
      </c>
      <c r="F16" s="191">
        <f t="shared" si="1"/>
        <v>29</v>
      </c>
      <c r="G16" s="191">
        <f t="shared" si="2"/>
        <v>28</v>
      </c>
    </row>
    <row r="17" spans="1:7" ht="14.4">
      <c r="A17" s="165" t="s">
        <v>87</v>
      </c>
      <c r="B17" s="178">
        <v>19.316341204004729</v>
      </c>
      <c r="C17" s="178">
        <v>20.288371852488421</v>
      </c>
      <c r="D17" s="178">
        <v>21.128689903362009</v>
      </c>
      <c r="E17" s="191">
        <f t="shared" si="0"/>
        <v>26</v>
      </c>
      <c r="F17" s="191">
        <f t="shared" si="1"/>
        <v>26</v>
      </c>
      <c r="G17" s="191">
        <f t="shared" si="2"/>
        <v>24</v>
      </c>
    </row>
    <row r="18" spans="1:7" ht="14.4">
      <c r="A18" s="165" t="s">
        <v>101</v>
      </c>
      <c r="B18" s="178">
        <v>19.42216316850087</v>
      </c>
      <c r="C18" s="178">
        <v>20.430704993076031</v>
      </c>
      <c r="D18" s="178">
        <v>21.041368710744361</v>
      </c>
      <c r="E18" s="191">
        <f t="shared" si="0"/>
        <v>25</v>
      </c>
      <c r="F18" s="191">
        <f t="shared" si="1"/>
        <v>23</v>
      </c>
      <c r="G18" s="191">
        <f t="shared" si="2"/>
        <v>27</v>
      </c>
    </row>
    <row r="19" spans="1:7" ht="14.4">
      <c r="A19" s="165" t="s">
        <v>108</v>
      </c>
      <c r="B19" s="178">
        <v>19.470750474727851</v>
      </c>
      <c r="C19" s="178">
        <v>20.265448719505219</v>
      </c>
      <c r="D19" s="178">
        <v>21.064417053050271</v>
      </c>
      <c r="E19" s="191">
        <f t="shared" si="0"/>
        <v>24</v>
      </c>
      <c r="F19" s="191">
        <f t="shared" si="1"/>
        <v>27</v>
      </c>
      <c r="G19" s="191">
        <f t="shared" si="2"/>
        <v>26</v>
      </c>
    </row>
    <row r="20" spans="1:7" ht="14.4">
      <c r="A20" s="165" t="s">
        <v>117</v>
      </c>
      <c r="B20" s="178">
        <v>19.51899500386569</v>
      </c>
      <c r="C20" s="178">
        <v>20.826132197454641</v>
      </c>
      <c r="D20" s="178">
        <v>21.278994918898881</v>
      </c>
      <c r="E20" s="191">
        <f t="shared" si="0"/>
        <v>23</v>
      </c>
      <c r="F20" s="191">
        <f t="shared" si="1"/>
        <v>19</v>
      </c>
      <c r="G20" s="191">
        <f t="shared" si="2"/>
        <v>22</v>
      </c>
    </row>
    <row r="21" spans="1:7" ht="14.4">
      <c r="A21" s="165" t="s">
        <v>119</v>
      </c>
      <c r="B21" s="178">
        <v>19.528671222003108</v>
      </c>
      <c r="C21" s="178">
        <v>20.89053350244971</v>
      </c>
      <c r="D21" s="178">
        <v>21.458234039695899</v>
      </c>
      <c r="E21" s="191">
        <f t="shared" si="0"/>
        <v>22</v>
      </c>
      <c r="F21" s="191">
        <f t="shared" si="1"/>
        <v>16</v>
      </c>
      <c r="G21" s="191">
        <f t="shared" si="2"/>
        <v>16</v>
      </c>
    </row>
    <row r="22" spans="1:7" ht="14.4">
      <c r="A22" s="165" t="s">
        <v>99</v>
      </c>
      <c r="B22" s="178">
        <v>19.5880323517653</v>
      </c>
      <c r="C22" s="178">
        <v>20.656373048489009</v>
      </c>
      <c r="D22" s="178">
        <v>21.318283539402959</v>
      </c>
      <c r="E22" s="191">
        <f t="shared" si="0"/>
        <v>21</v>
      </c>
      <c r="F22" s="191">
        <f t="shared" si="1"/>
        <v>22</v>
      </c>
      <c r="G22" s="191">
        <f t="shared" si="2"/>
        <v>21</v>
      </c>
    </row>
    <row r="23" spans="1:7" ht="14.4">
      <c r="A23" s="165" t="s">
        <v>93</v>
      </c>
      <c r="B23" s="178">
        <v>19.608060816786249</v>
      </c>
      <c r="C23" s="178">
        <v>20.723204826266251</v>
      </c>
      <c r="D23" s="178">
        <v>21.105301583964671</v>
      </c>
      <c r="E23" s="191">
        <f t="shared" si="0"/>
        <v>20</v>
      </c>
      <c r="F23" s="191">
        <f t="shared" si="1"/>
        <v>21</v>
      </c>
      <c r="G23" s="191">
        <f t="shared" si="2"/>
        <v>25</v>
      </c>
    </row>
    <row r="24" spans="1:7" ht="14.4">
      <c r="A24" s="165" t="s">
        <v>112</v>
      </c>
      <c r="B24" s="178">
        <v>19.630999765143791</v>
      </c>
      <c r="C24" s="178">
        <v>20.423021060744809</v>
      </c>
      <c r="D24" s="178">
        <v>21.345230886913232</v>
      </c>
      <c r="E24" s="191">
        <f t="shared" si="0"/>
        <v>19</v>
      </c>
      <c r="F24" s="191">
        <f t="shared" si="1"/>
        <v>24</v>
      </c>
      <c r="G24" s="191">
        <f t="shared" si="2"/>
        <v>20</v>
      </c>
    </row>
    <row r="25" spans="1:7" ht="14.4">
      <c r="A25" s="165" t="s">
        <v>111</v>
      </c>
      <c r="B25" s="178">
        <v>19.724444456793641</v>
      </c>
      <c r="C25" s="178">
        <v>20.750775384621811</v>
      </c>
      <c r="D25" s="178">
        <v>21.50870993947094</v>
      </c>
      <c r="E25" s="191">
        <f t="shared" si="0"/>
        <v>18</v>
      </c>
      <c r="F25" s="191">
        <f t="shared" si="1"/>
        <v>20</v>
      </c>
      <c r="G25" s="191">
        <f t="shared" si="2"/>
        <v>12</v>
      </c>
    </row>
    <row r="26" spans="1:7" ht="14.4">
      <c r="A26" s="165" t="s">
        <v>88</v>
      </c>
      <c r="B26" s="178">
        <v>19.726957197177711</v>
      </c>
      <c r="C26" s="178">
        <v>20.88585161229593</v>
      </c>
      <c r="D26" s="178">
        <v>21.47729314190569</v>
      </c>
      <c r="E26" s="191">
        <f t="shared" si="0"/>
        <v>17</v>
      </c>
      <c r="F26" s="191">
        <f t="shared" si="1"/>
        <v>17</v>
      </c>
      <c r="G26" s="191">
        <f t="shared" si="2"/>
        <v>15</v>
      </c>
    </row>
    <row r="27" spans="1:7" ht="14.4">
      <c r="A27" s="165" t="s">
        <v>118</v>
      </c>
      <c r="B27" s="178">
        <v>19.834324410635119</v>
      </c>
      <c r="C27" s="178">
        <v>21.076092510519199</v>
      </c>
      <c r="D27" s="178">
        <v>21.404297209793441</v>
      </c>
      <c r="E27" s="191">
        <f t="shared" si="0"/>
        <v>16</v>
      </c>
      <c r="F27" s="191">
        <f t="shared" si="1"/>
        <v>14</v>
      </c>
      <c r="G27" s="191">
        <f t="shared" si="2"/>
        <v>18</v>
      </c>
    </row>
    <row r="28" spans="1:7" ht="14.4">
      <c r="A28" s="165" t="s">
        <v>86</v>
      </c>
      <c r="B28" s="178">
        <v>19.926505977321</v>
      </c>
      <c r="C28" s="178">
        <v>20.964746511569889</v>
      </c>
      <c r="D28" s="178">
        <v>21.478484829564611</v>
      </c>
      <c r="E28" s="191">
        <f t="shared" si="0"/>
        <v>15</v>
      </c>
      <c r="F28" s="191">
        <f t="shared" si="1"/>
        <v>15</v>
      </c>
      <c r="G28" s="191">
        <f t="shared" si="2"/>
        <v>14</v>
      </c>
    </row>
    <row r="29" spans="1:7" ht="14.4">
      <c r="A29" s="165" t="s">
        <v>105</v>
      </c>
      <c r="B29" s="178">
        <v>19.966806299729889</v>
      </c>
      <c r="C29" s="178">
        <v>20.86169287817631</v>
      </c>
      <c r="D29" s="178">
        <v>21.552421239182632</v>
      </c>
      <c r="E29" s="191">
        <f t="shared" si="0"/>
        <v>14</v>
      </c>
      <c r="F29" s="191">
        <f t="shared" si="1"/>
        <v>18</v>
      </c>
      <c r="G29" s="191">
        <f t="shared" si="2"/>
        <v>11</v>
      </c>
    </row>
    <row r="30" spans="1:7" ht="14.4">
      <c r="A30" s="165" t="s">
        <v>114</v>
      </c>
      <c r="B30" s="178">
        <v>19.968540567955991</v>
      </c>
      <c r="C30" s="178">
        <v>21.70674486270018</v>
      </c>
      <c r="D30" s="178">
        <v>21.871025213758109</v>
      </c>
      <c r="E30" s="191">
        <f t="shared" si="0"/>
        <v>13</v>
      </c>
      <c r="F30" s="191">
        <f t="shared" si="1"/>
        <v>3</v>
      </c>
      <c r="G30" s="191">
        <f t="shared" si="2"/>
        <v>2</v>
      </c>
    </row>
    <row r="31" spans="1:7" ht="14.4">
      <c r="A31" s="165" t="s">
        <v>91</v>
      </c>
      <c r="B31" s="178">
        <v>19.973476116278899</v>
      </c>
      <c r="C31" s="178">
        <v>21.282075553237348</v>
      </c>
      <c r="D31" s="178">
        <v>21.64936787031656</v>
      </c>
      <c r="E31" s="191">
        <f t="shared" si="0"/>
        <v>12</v>
      </c>
      <c r="F31" s="191">
        <f t="shared" si="1"/>
        <v>8</v>
      </c>
      <c r="G31" s="191">
        <f t="shared" si="2"/>
        <v>9</v>
      </c>
    </row>
    <row r="32" spans="1:7" ht="14.4">
      <c r="A32" s="165" t="s">
        <v>113</v>
      </c>
      <c r="B32" s="178">
        <v>19.98360982286901</v>
      </c>
      <c r="C32" s="178">
        <v>21.585078508492138</v>
      </c>
      <c r="D32" s="178">
        <v>21.6694236379677</v>
      </c>
      <c r="E32" s="191">
        <f t="shared" si="0"/>
        <v>11</v>
      </c>
      <c r="F32" s="191">
        <f t="shared" si="1"/>
        <v>5</v>
      </c>
      <c r="G32" s="191">
        <f t="shared" si="2"/>
        <v>8</v>
      </c>
    </row>
    <row r="33" spans="1:7" ht="14.4">
      <c r="A33" s="165" t="s">
        <v>163</v>
      </c>
      <c r="B33" s="178">
        <v>20.027770449763469</v>
      </c>
      <c r="C33" s="178">
        <v>21.192964585693041</v>
      </c>
      <c r="D33" s="178">
        <v>21.15737357261516</v>
      </c>
      <c r="E33" s="191">
        <f t="shared" si="0"/>
        <v>10</v>
      </c>
      <c r="F33" s="191">
        <f t="shared" si="1"/>
        <v>10</v>
      </c>
      <c r="G33" s="191">
        <f t="shared" si="2"/>
        <v>23</v>
      </c>
    </row>
    <row r="34" spans="1:7" ht="14.4">
      <c r="A34" s="165" t="s">
        <v>116</v>
      </c>
      <c r="B34" s="178">
        <v>20.137269581988221</v>
      </c>
      <c r="C34" s="178">
        <v>21.18820135206904</v>
      </c>
      <c r="D34" s="178">
        <v>21.776781321279771</v>
      </c>
      <c r="E34" s="191">
        <f t="shared" si="0"/>
        <v>9</v>
      </c>
      <c r="F34" s="191">
        <f t="shared" si="1"/>
        <v>11</v>
      </c>
      <c r="G34" s="191">
        <f t="shared" si="2"/>
        <v>5</v>
      </c>
    </row>
    <row r="35" spans="1:7" ht="14.4">
      <c r="A35" s="165" t="s">
        <v>90</v>
      </c>
      <c r="B35" s="178">
        <v>20.1398843082514</v>
      </c>
      <c r="C35" s="178">
        <v>21.226552657445879</v>
      </c>
      <c r="D35" s="178">
        <v>21.7861319475637</v>
      </c>
      <c r="E35" s="191">
        <f t="shared" si="0"/>
        <v>8</v>
      </c>
      <c r="F35" s="191">
        <f t="shared" si="1"/>
        <v>9</v>
      </c>
      <c r="G35" s="191">
        <f t="shared" si="2"/>
        <v>4</v>
      </c>
    </row>
    <row r="36" spans="1:7" ht="14.4">
      <c r="A36" s="165" t="s">
        <v>100</v>
      </c>
      <c r="B36" s="178">
        <v>20.14594228330018</v>
      </c>
      <c r="C36" s="178">
        <v>21.11126509072708</v>
      </c>
      <c r="D36" s="178">
        <v>21.740822715914099</v>
      </c>
      <c r="E36" s="191">
        <f t="shared" si="0"/>
        <v>7</v>
      </c>
      <c r="F36" s="191">
        <f t="shared" si="1"/>
        <v>12</v>
      </c>
      <c r="G36" s="191">
        <f t="shared" si="2"/>
        <v>6</v>
      </c>
    </row>
    <row r="37" spans="1:7" ht="14.4">
      <c r="A37" s="165" t="s">
        <v>104</v>
      </c>
      <c r="B37" s="178">
        <v>20.19897070609154</v>
      </c>
      <c r="C37" s="178">
        <v>21.095462347393731</v>
      </c>
      <c r="D37" s="178">
        <v>21.827853492893869</v>
      </c>
      <c r="E37" s="191">
        <f t="shared" si="0"/>
        <v>6</v>
      </c>
      <c r="F37" s="191">
        <f t="shared" si="1"/>
        <v>13</v>
      </c>
      <c r="G37" s="191">
        <f t="shared" si="2"/>
        <v>3</v>
      </c>
    </row>
    <row r="38" spans="1:7" ht="14.4">
      <c r="A38" s="165" t="s">
        <v>102</v>
      </c>
      <c r="B38" s="178">
        <v>20.25556126788679</v>
      </c>
      <c r="C38" s="178">
        <v>21.429788712271769</v>
      </c>
      <c r="D38" s="178">
        <v>21.695775294478249</v>
      </c>
      <c r="E38" s="191">
        <f t="shared" si="0"/>
        <v>5</v>
      </c>
      <c r="F38" s="191">
        <f t="shared" si="1"/>
        <v>7</v>
      </c>
      <c r="G38" s="191">
        <f t="shared" si="2"/>
        <v>7</v>
      </c>
    </row>
    <row r="39" spans="1:7" ht="14.4">
      <c r="A39" s="165" t="s">
        <v>92</v>
      </c>
      <c r="B39" s="178">
        <v>20.281978564464492</v>
      </c>
      <c r="C39" s="178">
        <v>21.529912060363049</v>
      </c>
      <c r="D39" s="178">
        <v>21.591823576780119</v>
      </c>
      <c r="E39" s="191">
        <f t="shared" si="0"/>
        <v>4</v>
      </c>
      <c r="F39" s="191">
        <f t="shared" si="1"/>
        <v>6</v>
      </c>
      <c r="G39" s="191">
        <f t="shared" si="2"/>
        <v>10</v>
      </c>
    </row>
    <row r="40" spans="1:7" ht="14.4">
      <c r="A40" s="165" t="s">
        <v>95</v>
      </c>
      <c r="B40" s="178">
        <v>20.580148468834771</v>
      </c>
      <c r="C40" s="178">
        <v>21.814290220342109</v>
      </c>
      <c r="D40" s="178">
        <v>21.50321853707154</v>
      </c>
      <c r="E40" s="191">
        <f t="shared" si="0"/>
        <v>3</v>
      </c>
      <c r="F40" s="191">
        <f t="shared" si="1"/>
        <v>2</v>
      </c>
      <c r="G40" s="191">
        <f t="shared" si="2"/>
        <v>13</v>
      </c>
    </row>
    <row r="41" spans="1:7" ht="14.4">
      <c r="A41" s="165" t="s">
        <v>404</v>
      </c>
      <c r="B41" s="178">
        <v>20.60646655700074</v>
      </c>
      <c r="C41" s="178">
        <v>21.681942514452171</v>
      </c>
      <c r="D41" s="178">
        <v>21.409885041299219</v>
      </c>
      <c r="E41" s="191">
        <f t="shared" si="0"/>
        <v>2</v>
      </c>
      <c r="F41" s="191">
        <f t="shared" si="1"/>
        <v>4</v>
      </c>
      <c r="G41" s="191">
        <f t="shared" si="2"/>
        <v>17</v>
      </c>
    </row>
    <row r="42" spans="1:7" ht="14.4">
      <c r="A42" s="165" t="s">
        <v>107</v>
      </c>
      <c r="B42" s="178">
        <v>20.760632666903771</v>
      </c>
      <c r="C42" s="178">
        <v>21.945801878956139</v>
      </c>
      <c r="D42" s="178">
        <v>22.017211460010319</v>
      </c>
      <c r="E42" s="191">
        <f t="shared" si="0"/>
        <v>1</v>
      </c>
      <c r="F42" s="191">
        <f t="shared" si="1"/>
        <v>1</v>
      </c>
      <c r="G42" s="191">
        <f t="shared" si="2"/>
        <v>1</v>
      </c>
    </row>
    <row r="44" spans="1:7">
      <c r="A44" s="194" t="s">
        <v>115</v>
      </c>
      <c r="B44" s="195" t="s">
        <v>186</v>
      </c>
      <c r="C44" s="195" t="s">
        <v>186</v>
      </c>
      <c r="D44" s="195" t="s">
        <v>186</v>
      </c>
    </row>
    <row r="45" spans="1:7">
      <c r="A45" s="191" t="str">
        <f>LOOKUP(B45,B10:B42,A10:A42)</f>
        <v>Baja California Sur</v>
      </c>
      <c r="B45" s="196">
        <v>20.760632666903771</v>
      </c>
    </row>
    <row r="46" spans="1:7">
      <c r="A46" s="191" t="str">
        <f>LOOKUP(C46,C10:C42,A10:A42)</f>
        <v>Baja California Sur</v>
      </c>
      <c r="C46" s="196">
        <v>21.945801878956139</v>
      </c>
    </row>
    <row r="47" spans="1:7">
      <c r="A47" s="191" t="str">
        <f>LOOKUP(D47,D10:D42,A10:A42)</f>
        <v>Baja California Sur</v>
      </c>
      <c r="D47" s="196">
        <v>22.017211460010319</v>
      </c>
    </row>
    <row r="48" spans="1:7">
      <c r="B48" s="197" t="s">
        <v>187</v>
      </c>
      <c r="C48" s="197" t="s">
        <v>187</v>
      </c>
      <c r="D48" s="197" t="s">
        <v>187</v>
      </c>
    </row>
    <row r="49" spans="1:4">
      <c r="A49" s="191" t="str">
        <f>LOOKUP(B49,B10:B42,A10:A42)</f>
        <v>Tamaulipas</v>
      </c>
      <c r="B49" s="196">
        <v>16.703953269239371</v>
      </c>
    </row>
    <row r="50" spans="1:4">
      <c r="A50" s="191" t="str">
        <f>LOOKUP(C50,C10:C42,A10:A42)</f>
        <v>Tamaulipas</v>
      </c>
      <c r="C50" s="196">
        <v>18.359147670152058</v>
      </c>
    </row>
    <row r="51" spans="1:4">
      <c r="A51" s="191" t="str">
        <f>LOOKUP(D51,D10:D42,A10:A42)</f>
        <v>Tabasco</v>
      </c>
      <c r="D51" s="196">
        <v>20.297994267143761</v>
      </c>
    </row>
  </sheetData>
  <mergeCells count="1">
    <mergeCell ref="H1:I1"/>
  </mergeCells>
  <hyperlinks>
    <hyperlink ref="H1:I1" location="Index!A1" display="Regresar al Índice" xr:uid="{35485A47-BA3A-4AC2-95A2-D3DC4F285BBF}"/>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dimension ref="A1:I30"/>
  <sheetViews>
    <sheetView workbookViewId="0">
      <selection activeCell="B125" sqref="B125"/>
    </sheetView>
  </sheetViews>
  <sheetFormatPr baseColWidth="10" defaultColWidth="11.44140625" defaultRowHeight="13.2"/>
  <cols>
    <col min="1" max="1" width="11.44140625" customWidth="1"/>
    <col min="3" max="6" width="11.44140625" customWidth="1"/>
    <col min="7" max="7" width="13.5546875" customWidth="1"/>
  </cols>
  <sheetData>
    <row r="1" spans="1:9" ht="14.4">
      <c r="A1" t="s">
        <v>1289</v>
      </c>
      <c r="H1" s="274" t="s">
        <v>126</v>
      </c>
      <c r="I1" s="274"/>
    </row>
    <row r="2" spans="1:9">
      <c r="A2" t="s">
        <v>188</v>
      </c>
    </row>
    <row r="7" spans="1:9" ht="40.5" customHeight="1">
      <c r="A7" t="s">
        <v>154</v>
      </c>
      <c r="B7" t="s">
        <v>238</v>
      </c>
      <c r="C7" t="s">
        <v>189</v>
      </c>
      <c r="D7" t="s">
        <v>190</v>
      </c>
      <c r="E7" t="s">
        <v>191</v>
      </c>
      <c r="F7" t="s">
        <v>192</v>
      </c>
    </row>
    <row r="8" spans="1:9">
      <c r="A8">
        <v>1998</v>
      </c>
      <c r="B8" t="s">
        <v>1266</v>
      </c>
      <c r="C8" s="35">
        <v>869430</v>
      </c>
      <c r="D8" s="35">
        <v>6951</v>
      </c>
      <c r="E8" s="33">
        <v>8.0593266618664838E-3</v>
      </c>
      <c r="F8" s="33"/>
    </row>
    <row r="9" spans="1:9">
      <c r="A9">
        <v>1999</v>
      </c>
      <c r="B9" t="s">
        <v>1267</v>
      </c>
      <c r="C9" s="35">
        <v>926881</v>
      </c>
      <c r="D9" s="35">
        <v>591</v>
      </c>
      <c r="E9" s="33">
        <v>6.3802912694721492E-4</v>
      </c>
      <c r="F9" s="33">
        <v>6.6078925272879951E-2</v>
      </c>
    </row>
    <row r="10" spans="1:9">
      <c r="A10">
        <v>2000</v>
      </c>
      <c r="B10" t="s">
        <v>1268</v>
      </c>
      <c r="C10" s="35">
        <v>986809</v>
      </c>
      <c r="D10" s="35">
        <v>688</v>
      </c>
      <c r="E10" s="33">
        <v>6.9768314436058354E-4</v>
      </c>
      <c r="F10" s="33">
        <v>6.4655549094220222E-2</v>
      </c>
    </row>
    <row r="11" spans="1:9">
      <c r="A11">
        <v>2001</v>
      </c>
      <c r="B11" t="s">
        <v>1269</v>
      </c>
      <c r="C11" s="35">
        <v>1034052</v>
      </c>
      <c r="D11" s="35">
        <v>-163</v>
      </c>
      <c r="E11" s="33">
        <v>-1.5760746073112397E-4</v>
      </c>
      <c r="F11" s="33">
        <v>4.7874512696985949E-2</v>
      </c>
    </row>
    <row r="12" spans="1:9">
      <c r="A12">
        <v>2002</v>
      </c>
      <c r="B12" t="s">
        <v>1270</v>
      </c>
      <c r="C12" s="35">
        <v>1011211</v>
      </c>
      <c r="D12" s="35">
        <v>-512</v>
      </c>
      <c r="E12" s="33">
        <v>-5.0606737219571762E-4</v>
      </c>
      <c r="F12" s="33">
        <v>-2.208883112261284E-2</v>
      </c>
    </row>
    <row r="13" spans="1:9">
      <c r="A13">
        <v>2003</v>
      </c>
      <c r="B13" t="s">
        <v>1271</v>
      </c>
      <c r="C13" s="35">
        <v>1031082</v>
      </c>
      <c r="D13" s="35">
        <v>1391</v>
      </c>
      <c r="E13" s="33">
        <v>1.3508907041044349E-3</v>
      </c>
      <c r="F13" s="33">
        <v>1.9650696046621396E-2</v>
      </c>
    </row>
    <row r="14" spans="1:9">
      <c r="A14">
        <v>2004</v>
      </c>
      <c r="B14" t="s">
        <v>1272</v>
      </c>
      <c r="C14" s="35">
        <v>1040993</v>
      </c>
      <c r="D14" s="35">
        <v>-288</v>
      </c>
      <c r="E14" s="33">
        <v>-2.7658240186845262E-4</v>
      </c>
      <c r="F14" s="33">
        <v>9.6122325867389335E-3</v>
      </c>
    </row>
    <row r="15" spans="1:9">
      <c r="A15">
        <v>2005</v>
      </c>
      <c r="B15" t="s">
        <v>1273</v>
      </c>
      <c r="C15" s="35">
        <v>1067563</v>
      </c>
      <c r="D15" s="35">
        <v>4668</v>
      </c>
      <c r="E15" s="33">
        <v>4.3917790562566505E-3</v>
      </c>
      <c r="F15" s="33">
        <v>2.5523706691591652E-2</v>
      </c>
    </row>
    <row r="16" spans="1:9">
      <c r="A16">
        <v>2006</v>
      </c>
      <c r="B16" t="s">
        <v>1274</v>
      </c>
      <c r="C16" s="35">
        <v>1101257</v>
      </c>
      <c r="D16" s="35">
        <v>5511</v>
      </c>
      <c r="E16" s="33">
        <v>5.0294502558074772E-3</v>
      </c>
      <c r="F16" s="33">
        <v>3.1561603390151127E-2</v>
      </c>
    </row>
    <row r="17" spans="1:6">
      <c r="A17">
        <v>2007</v>
      </c>
      <c r="B17" t="s">
        <v>1275</v>
      </c>
      <c r="C17" s="35">
        <v>1159470</v>
      </c>
      <c r="D17" s="35">
        <v>12327</v>
      </c>
      <c r="E17" s="33">
        <v>1.0745826806248138E-2</v>
      </c>
      <c r="F17" s="33">
        <v>5.2860503951393634E-2</v>
      </c>
    </row>
    <row r="18" spans="1:6">
      <c r="A18">
        <v>2008</v>
      </c>
      <c r="B18" t="s">
        <v>1276</v>
      </c>
      <c r="C18" s="35">
        <v>1206391</v>
      </c>
      <c r="D18" s="35">
        <v>12005</v>
      </c>
      <c r="E18" s="33">
        <v>1.0051189481457445E-2</v>
      </c>
      <c r="F18" s="33">
        <v>4.0467627450473165E-2</v>
      </c>
    </row>
    <row r="19" spans="1:6">
      <c r="A19">
        <v>2009</v>
      </c>
      <c r="B19" t="s">
        <v>1277</v>
      </c>
      <c r="C19" s="35">
        <v>1200192</v>
      </c>
      <c r="D19" s="35">
        <v>-4398</v>
      </c>
      <c r="E19" s="33">
        <v>-3.6510347919208597E-3</v>
      </c>
      <c r="F19" s="33">
        <v>-5.1384667160149222E-3</v>
      </c>
    </row>
    <row r="20" spans="1:6">
      <c r="A20">
        <v>2010</v>
      </c>
      <c r="B20" t="s">
        <v>1278</v>
      </c>
      <c r="C20" s="35">
        <v>1207686</v>
      </c>
      <c r="D20" s="35">
        <v>-333</v>
      </c>
      <c r="E20" s="33">
        <v>-2.7565791597650158E-4</v>
      </c>
      <c r="F20" s="33">
        <v>6.2440009598463408E-3</v>
      </c>
    </row>
    <row r="21" spans="1:6">
      <c r="A21">
        <v>2011</v>
      </c>
      <c r="B21" t="s">
        <v>1279</v>
      </c>
      <c r="C21" s="35">
        <v>1264788</v>
      </c>
      <c r="D21" s="35">
        <v>1301</v>
      </c>
      <c r="E21" s="33">
        <v>1.0296900561699296E-3</v>
      </c>
      <c r="F21" s="33">
        <v>4.7282157779422906E-2</v>
      </c>
    </row>
    <row r="22" spans="1:6">
      <c r="A22">
        <v>2012</v>
      </c>
      <c r="B22" t="s">
        <v>1280</v>
      </c>
      <c r="C22" s="35">
        <v>1307399</v>
      </c>
      <c r="D22" s="35">
        <v>-883</v>
      </c>
      <c r="E22" s="33">
        <v>-6.7493093996551234E-4</v>
      </c>
      <c r="F22" s="33">
        <v>3.3690231090111489E-2</v>
      </c>
    </row>
    <row r="23" spans="1:6">
      <c r="A23">
        <v>2013</v>
      </c>
      <c r="B23" t="s">
        <v>1281</v>
      </c>
      <c r="C23" s="35">
        <v>1353365</v>
      </c>
      <c r="D23" s="35">
        <v>3708</v>
      </c>
      <c r="E23" s="33">
        <v>2.7473647008091628E-3</v>
      </c>
      <c r="F23" s="33">
        <v>3.5158356400762036E-2</v>
      </c>
    </row>
    <row r="24" spans="1:6">
      <c r="A24">
        <v>2014</v>
      </c>
      <c r="B24" t="s">
        <v>1282</v>
      </c>
      <c r="C24" s="35">
        <v>1396563</v>
      </c>
      <c r="D24" s="35">
        <v>-685</v>
      </c>
      <c r="E24" s="33">
        <v>-4.9024940454378552E-4</v>
      </c>
      <c r="F24" s="33">
        <v>3.1918957561337891E-2</v>
      </c>
    </row>
    <row r="25" spans="1:6">
      <c r="A25">
        <v>2015</v>
      </c>
      <c r="B25" t="s">
        <v>1283</v>
      </c>
      <c r="C25" s="35">
        <v>1466848</v>
      </c>
      <c r="D25" s="35">
        <v>3508</v>
      </c>
      <c r="E25" s="33">
        <v>2.3972555933686746E-3</v>
      </c>
      <c r="F25" s="33">
        <v>5.0327124519266242E-2</v>
      </c>
    </row>
    <row r="26" spans="1:6">
      <c r="A26">
        <v>2016</v>
      </c>
      <c r="B26" t="s">
        <v>1284</v>
      </c>
      <c r="C26" s="35">
        <v>1539143</v>
      </c>
      <c r="D26" s="35">
        <v>3888</v>
      </c>
      <c r="E26" s="33">
        <v>2.5324783179341281E-3</v>
      </c>
      <c r="F26" s="33">
        <v>4.9285951918671911E-2</v>
      </c>
    </row>
    <row r="27" spans="1:6">
      <c r="A27">
        <v>2017</v>
      </c>
      <c r="B27" t="s">
        <v>1285</v>
      </c>
      <c r="C27" s="35">
        <v>1635012</v>
      </c>
      <c r="D27" s="35">
        <v>10775</v>
      </c>
      <c r="E27" s="33">
        <v>6.6338840945010524E-3</v>
      </c>
      <c r="F27" s="33">
        <v>6.2287259858245791E-2</v>
      </c>
    </row>
    <row r="28" spans="1:6">
      <c r="A28">
        <v>2018</v>
      </c>
      <c r="B28" t="s">
        <v>1286</v>
      </c>
      <c r="C28" s="35">
        <v>1723991</v>
      </c>
      <c r="D28" s="35">
        <v>6123</v>
      </c>
      <c r="E28" s="33">
        <v>3.5643017973441271E-3</v>
      </c>
      <c r="F28" s="33">
        <v>5.4421007307591696E-2</v>
      </c>
    </row>
    <row r="29" spans="1:6">
      <c r="A29">
        <v>2019</v>
      </c>
      <c r="B29" t="s">
        <v>1287</v>
      </c>
      <c r="C29" s="35">
        <v>1778570</v>
      </c>
      <c r="D29" s="35">
        <v>17570</v>
      </c>
      <c r="E29" s="33">
        <v>9.9772856331630244E-3</v>
      </c>
      <c r="F29" s="33">
        <v>3.1658517938898845E-2</v>
      </c>
    </row>
    <row r="30" spans="1:6">
      <c r="A30">
        <v>2020</v>
      </c>
      <c r="B30" t="s">
        <v>1288</v>
      </c>
      <c r="C30" s="35">
        <v>1822293</v>
      </c>
      <c r="D30" s="35">
        <v>9594</v>
      </c>
      <c r="E30" s="33">
        <v>5.2926602817124913E-3</v>
      </c>
      <c r="F30" s="33">
        <v>2.4583232596973925E-2</v>
      </c>
    </row>
  </sheetData>
  <mergeCells count="1">
    <mergeCell ref="H1:I1"/>
  </mergeCells>
  <hyperlinks>
    <hyperlink ref="H1:I1" location="Index!A1" display="Regresar al Índice" xr:uid="{00000000-0004-0000-3800-000000000000}"/>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dimension ref="A1:I39"/>
  <sheetViews>
    <sheetView zoomScaleNormal="100" workbookViewId="0">
      <selection activeCell="B125" sqref="B125"/>
    </sheetView>
  </sheetViews>
  <sheetFormatPr baseColWidth="10" defaultColWidth="11.44140625" defaultRowHeight="13.2"/>
  <cols>
    <col min="1" max="1" width="16.5546875" customWidth="1"/>
    <col min="2" max="4" width="11.44140625" customWidth="1"/>
    <col min="22" max="22" width="11.88671875" bestFit="1" customWidth="1"/>
  </cols>
  <sheetData>
    <row r="1" spans="1:9" ht="14.4">
      <c r="A1" t="s">
        <v>1290</v>
      </c>
      <c r="H1" s="274" t="s">
        <v>126</v>
      </c>
      <c r="I1" s="274"/>
    </row>
    <row r="2" spans="1:9">
      <c r="A2" t="s">
        <v>194</v>
      </c>
    </row>
    <row r="3" spans="1:9">
      <c r="A3" t="s">
        <v>1291</v>
      </c>
    </row>
    <row r="6" spans="1:9">
      <c r="A6" t="s">
        <v>182</v>
      </c>
      <c r="B6" s="32">
        <v>43800</v>
      </c>
      <c r="C6" s="32">
        <v>43831</v>
      </c>
      <c r="D6" t="s">
        <v>197</v>
      </c>
      <c r="E6" t="s">
        <v>198</v>
      </c>
      <c r="F6" t="s">
        <v>199</v>
      </c>
    </row>
    <row r="7" spans="1:9">
      <c r="A7" t="s">
        <v>404</v>
      </c>
      <c r="B7" s="35">
        <v>3470048</v>
      </c>
      <c r="C7" s="35">
        <v>3434243</v>
      </c>
      <c r="D7" s="35">
        <v>-35805</v>
      </c>
      <c r="E7" s="150">
        <f>_xlfn.RANK.EQ(D7,$D$7:$D$38,0)</f>
        <v>32</v>
      </c>
      <c r="F7" s="33">
        <f>C7/B7-1</f>
        <v>-1.031830107249232E-2</v>
      </c>
    </row>
    <row r="8" spans="1:9">
      <c r="A8" t="s">
        <v>100</v>
      </c>
      <c r="B8" s="35">
        <v>159549</v>
      </c>
      <c r="C8" s="35">
        <v>154933</v>
      </c>
      <c r="D8" s="35">
        <v>-4616</v>
      </c>
      <c r="E8" s="150">
        <f t="shared" ref="E8:E38" si="0">_xlfn.RANK.EQ(D8,$D$7:$D$38,0)</f>
        <v>31</v>
      </c>
      <c r="F8" s="33">
        <f t="shared" ref="F8:F39" si="1">C8/B8-1</f>
        <v>-2.8931550808842466E-2</v>
      </c>
    </row>
    <row r="9" spans="1:9">
      <c r="A9" t="s">
        <v>87</v>
      </c>
      <c r="B9" s="35">
        <v>227505</v>
      </c>
      <c r="C9" s="35">
        <v>223323</v>
      </c>
      <c r="D9" s="35">
        <v>-4182</v>
      </c>
      <c r="E9" s="150">
        <f t="shared" si="0"/>
        <v>30</v>
      </c>
      <c r="F9" s="33">
        <f t="shared" si="1"/>
        <v>-1.8382013582119106E-2</v>
      </c>
    </row>
    <row r="10" spans="1:9">
      <c r="A10" t="s">
        <v>112</v>
      </c>
      <c r="B10" s="35">
        <v>384295</v>
      </c>
      <c r="C10" s="35">
        <v>381896</v>
      </c>
      <c r="D10" s="35">
        <v>-2399</v>
      </c>
      <c r="E10" s="150">
        <f t="shared" si="0"/>
        <v>29</v>
      </c>
      <c r="F10" s="33">
        <f t="shared" si="1"/>
        <v>-6.2426000858715192E-3</v>
      </c>
    </row>
    <row r="11" spans="1:9">
      <c r="A11" t="s">
        <v>101</v>
      </c>
      <c r="B11" s="35">
        <v>629401</v>
      </c>
      <c r="C11" s="35">
        <v>627504</v>
      </c>
      <c r="D11" s="35">
        <v>-1897</v>
      </c>
      <c r="E11" s="150">
        <f t="shared" si="0"/>
        <v>28</v>
      </c>
      <c r="F11" s="33">
        <f t="shared" si="1"/>
        <v>-3.0139767810982709E-3</v>
      </c>
    </row>
    <row r="12" spans="1:9">
      <c r="A12" t="s">
        <v>86</v>
      </c>
      <c r="B12" s="35">
        <v>189173</v>
      </c>
      <c r="C12" s="35">
        <v>187861</v>
      </c>
      <c r="D12" s="35">
        <v>-1312</v>
      </c>
      <c r="E12" s="150">
        <f t="shared" si="0"/>
        <v>27</v>
      </c>
      <c r="F12" s="33">
        <f t="shared" si="1"/>
        <v>-6.9354506192744747E-3</v>
      </c>
    </row>
    <row r="13" spans="1:9">
      <c r="A13" t="s">
        <v>88</v>
      </c>
      <c r="B13" s="35">
        <v>133675</v>
      </c>
      <c r="C13" s="35">
        <v>133413</v>
      </c>
      <c r="D13" s="35">
        <v>-262</v>
      </c>
      <c r="E13" s="150">
        <f t="shared" si="0"/>
        <v>26</v>
      </c>
      <c r="F13" s="33">
        <f t="shared" si="1"/>
        <v>-1.959977557508874E-3</v>
      </c>
    </row>
    <row r="14" spans="1:9">
      <c r="A14" t="s">
        <v>116</v>
      </c>
      <c r="B14" s="35">
        <v>463598</v>
      </c>
      <c r="C14" s="35">
        <v>463431</v>
      </c>
      <c r="D14" s="35">
        <v>-167</v>
      </c>
      <c r="E14" s="150">
        <f t="shared" si="0"/>
        <v>25</v>
      </c>
      <c r="F14" s="33">
        <f t="shared" si="1"/>
        <v>-3.6022588535755684E-4</v>
      </c>
    </row>
    <row r="15" spans="1:9">
      <c r="A15" t="s">
        <v>111</v>
      </c>
      <c r="B15" s="35">
        <v>138790</v>
      </c>
      <c r="C15" s="35">
        <v>138663</v>
      </c>
      <c r="D15" s="35">
        <v>-127</v>
      </c>
      <c r="E15" s="150">
        <f t="shared" si="0"/>
        <v>24</v>
      </c>
      <c r="F15" s="33">
        <f t="shared" si="1"/>
        <v>-9.1505151667992113E-4</v>
      </c>
    </row>
    <row r="16" spans="1:9">
      <c r="A16" t="s">
        <v>107</v>
      </c>
      <c r="B16" s="35">
        <v>184435</v>
      </c>
      <c r="C16" s="35">
        <v>184326</v>
      </c>
      <c r="D16" s="35">
        <v>-109</v>
      </c>
      <c r="E16" s="150">
        <f t="shared" si="0"/>
        <v>23</v>
      </c>
      <c r="F16" s="33">
        <f t="shared" si="1"/>
        <v>-5.90994117168675E-4</v>
      </c>
    </row>
    <row r="17" spans="1:6">
      <c r="A17" t="s">
        <v>85</v>
      </c>
      <c r="B17" s="35">
        <v>171220</v>
      </c>
      <c r="C17" s="35">
        <v>171196</v>
      </c>
      <c r="D17" s="35">
        <v>-24</v>
      </c>
      <c r="E17" s="150">
        <f t="shared" si="0"/>
        <v>22</v>
      </c>
      <c r="F17" s="33">
        <f t="shared" si="1"/>
        <v>-1.4017054082471336E-4</v>
      </c>
    </row>
    <row r="18" spans="1:6">
      <c r="A18" t="s">
        <v>108</v>
      </c>
      <c r="B18" s="35">
        <v>102273</v>
      </c>
      <c r="C18" s="35">
        <v>102314</v>
      </c>
      <c r="D18" s="35">
        <v>41</v>
      </c>
      <c r="E18" s="150">
        <f t="shared" si="0"/>
        <v>21</v>
      </c>
      <c r="F18" s="33">
        <f t="shared" si="1"/>
        <v>4.0088781985470057E-4</v>
      </c>
    </row>
    <row r="19" spans="1:6">
      <c r="A19" t="s">
        <v>99</v>
      </c>
      <c r="B19" s="35">
        <v>211336</v>
      </c>
      <c r="C19" s="35">
        <v>211643</v>
      </c>
      <c r="D19" s="35">
        <v>307</v>
      </c>
      <c r="E19" s="150">
        <f t="shared" si="0"/>
        <v>20</v>
      </c>
      <c r="F19" s="33">
        <f t="shared" si="1"/>
        <v>1.4526630578794997E-3</v>
      </c>
    </row>
    <row r="20" spans="1:6">
      <c r="A20" t="s">
        <v>104</v>
      </c>
      <c r="B20" s="35">
        <v>242643</v>
      </c>
      <c r="C20" s="35">
        <v>243244</v>
      </c>
      <c r="D20" s="35">
        <v>601</v>
      </c>
      <c r="E20" s="150">
        <f t="shared" si="0"/>
        <v>19</v>
      </c>
      <c r="F20" s="33">
        <f t="shared" si="1"/>
        <v>2.4768899164615554E-3</v>
      </c>
    </row>
    <row r="21" spans="1:6">
      <c r="A21" t="s">
        <v>92</v>
      </c>
      <c r="B21" s="35">
        <v>1007762</v>
      </c>
      <c r="C21" s="35">
        <v>1008607</v>
      </c>
      <c r="D21" s="35">
        <v>845</v>
      </c>
      <c r="E21" s="150">
        <f t="shared" si="0"/>
        <v>18</v>
      </c>
      <c r="F21" s="33">
        <f t="shared" si="1"/>
        <v>8.3849162798355081E-4</v>
      </c>
    </row>
    <row r="22" spans="1:6">
      <c r="A22" t="s">
        <v>90</v>
      </c>
      <c r="B22" s="35">
        <v>212784</v>
      </c>
      <c r="C22" s="35">
        <v>214214</v>
      </c>
      <c r="D22" s="35">
        <v>1430</v>
      </c>
      <c r="E22" s="150">
        <f t="shared" si="0"/>
        <v>17</v>
      </c>
      <c r="F22" s="33">
        <f t="shared" si="1"/>
        <v>6.7204301075269868E-3</v>
      </c>
    </row>
    <row r="23" spans="1:6">
      <c r="A23" t="s">
        <v>119</v>
      </c>
      <c r="B23" s="35">
        <v>776527</v>
      </c>
      <c r="C23" s="35">
        <v>779087</v>
      </c>
      <c r="D23" s="35">
        <v>2560</v>
      </c>
      <c r="E23" s="150">
        <f t="shared" si="0"/>
        <v>16</v>
      </c>
      <c r="F23" s="33">
        <f t="shared" si="1"/>
        <v>3.2967301845268082E-3</v>
      </c>
    </row>
    <row r="24" spans="1:6">
      <c r="A24" t="s">
        <v>114</v>
      </c>
      <c r="B24" s="35">
        <v>577442</v>
      </c>
      <c r="C24" s="35">
        <v>580209</v>
      </c>
      <c r="D24" s="35">
        <v>2767</v>
      </c>
      <c r="E24" s="150">
        <f t="shared" si="0"/>
        <v>15</v>
      </c>
      <c r="F24" s="33">
        <f t="shared" si="1"/>
        <v>4.7918232480490541E-3</v>
      </c>
    </row>
    <row r="25" spans="1:6">
      <c r="A25" t="s">
        <v>120</v>
      </c>
      <c r="B25" s="35">
        <v>749350</v>
      </c>
      <c r="C25" s="35">
        <v>752206</v>
      </c>
      <c r="D25" s="35">
        <v>2856</v>
      </c>
      <c r="E25" s="150">
        <f t="shared" si="0"/>
        <v>14</v>
      </c>
      <c r="F25" s="33">
        <f t="shared" si="1"/>
        <v>3.8113031293787181E-3</v>
      </c>
    </row>
    <row r="26" spans="1:6">
      <c r="A26" t="s">
        <v>93</v>
      </c>
      <c r="B26" s="35">
        <v>447346</v>
      </c>
      <c r="C26" s="35">
        <v>450897</v>
      </c>
      <c r="D26" s="35">
        <v>3551</v>
      </c>
      <c r="E26" s="150">
        <f t="shared" si="0"/>
        <v>13</v>
      </c>
      <c r="F26" s="33">
        <f t="shared" si="1"/>
        <v>7.9379272420005975E-3</v>
      </c>
    </row>
    <row r="27" spans="1:6">
      <c r="A27" t="s">
        <v>89</v>
      </c>
      <c r="B27" s="35">
        <v>1626181</v>
      </c>
      <c r="C27" s="35">
        <v>1630366</v>
      </c>
      <c r="D27" s="35">
        <v>4185</v>
      </c>
      <c r="E27" s="150">
        <f t="shared" si="0"/>
        <v>12</v>
      </c>
      <c r="F27" s="33">
        <f t="shared" si="1"/>
        <v>2.5735142644023323E-3</v>
      </c>
    </row>
    <row r="28" spans="1:6">
      <c r="A28" t="s">
        <v>96</v>
      </c>
      <c r="B28" s="35">
        <v>227679</v>
      </c>
      <c r="C28" s="35">
        <v>232393</v>
      </c>
      <c r="D28" s="35">
        <v>4714</v>
      </c>
      <c r="E28" s="150">
        <f t="shared" si="0"/>
        <v>11</v>
      </c>
      <c r="F28" s="33">
        <f t="shared" si="1"/>
        <v>2.0704588477637342E-2</v>
      </c>
    </row>
    <row r="29" spans="1:6">
      <c r="A29" t="s">
        <v>118</v>
      </c>
      <c r="B29" s="35">
        <v>607919</v>
      </c>
      <c r="C29" s="35">
        <v>614415</v>
      </c>
      <c r="D29" s="35">
        <v>6496</v>
      </c>
      <c r="E29" s="150">
        <f t="shared" si="0"/>
        <v>10</v>
      </c>
      <c r="F29" s="33">
        <f t="shared" si="1"/>
        <v>1.0685634105859432E-2</v>
      </c>
    </row>
    <row r="30" spans="1:6">
      <c r="A30" t="s">
        <v>91</v>
      </c>
      <c r="B30" s="35">
        <v>328291</v>
      </c>
      <c r="C30" s="35">
        <v>335280</v>
      </c>
      <c r="D30" s="35">
        <v>6989</v>
      </c>
      <c r="E30" s="150">
        <f t="shared" si="0"/>
        <v>9</v>
      </c>
      <c r="F30" s="33">
        <f t="shared" si="1"/>
        <v>2.1289039297452517E-2</v>
      </c>
    </row>
    <row r="31" spans="1:6">
      <c r="A31" t="s">
        <v>102</v>
      </c>
      <c r="B31" s="35">
        <v>152317</v>
      </c>
      <c r="C31" s="35">
        <v>159377</v>
      </c>
      <c r="D31" s="35">
        <v>7060</v>
      </c>
      <c r="E31" s="150">
        <f t="shared" si="0"/>
        <v>8</v>
      </c>
      <c r="F31" s="33">
        <f t="shared" si="1"/>
        <v>4.6350702810585842E-2</v>
      </c>
    </row>
    <row r="32" spans="1:6">
      <c r="A32" t="s">
        <v>110</v>
      </c>
      <c r="B32" s="35">
        <v>892899</v>
      </c>
      <c r="C32" s="35">
        <v>900551</v>
      </c>
      <c r="D32" s="35">
        <v>7652</v>
      </c>
      <c r="E32" s="150">
        <f t="shared" si="0"/>
        <v>7</v>
      </c>
      <c r="F32" s="33">
        <f t="shared" si="1"/>
        <v>8.5698382459831191E-3</v>
      </c>
    </row>
    <row r="33" spans="1:6">
      <c r="A33" t="s">
        <v>103</v>
      </c>
      <c r="B33" s="35">
        <v>692500</v>
      </c>
      <c r="C33" s="35">
        <v>700667</v>
      </c>
      <c r="D33" s="35">
        <v>8167</v>
      </c>
      <c r="E33" s="150">
        <f t="shared" si="0"/>
        <v>6</v>
      </c>
      <c r="F33" s="33">
        <f t="shared" si="1"/>
        <v>1.1793501805054118E-2</v>
      </c>
    </row>
    <row r="34" spans="1:6">
      <c r="A34" t="s">
        <v>105</v>
      </c>
      <c r="B34" s="35">
        <v>463164</v>
      </c>
      <c r="C34" s="35">
        <v>472299</v>
      </c>
      <c r="D34" s="35">
        <v>9135</v>
      </c>
      <c r="E34" s="150">
        <f t="shared" si="0"/>
        <v>5</v>
      </c>
      <c r="F34" s="33">
        <f t="shared" si="1"/>
        <v>1.9723035469077832E-2</v>
      </c>
    </row>
    <row r="35" spans="1:6">
      <c r="A35" t="s">
        <v>95</v>
      </c>
      <c r="B35" s="35">
        <v>1812699</v>
      </c>
      <c r="C35" s="35">
        <v>1822293</v>
      </c>
      <c r="D35" s="35">
        <v>9594</v>
      </c>
      <c r="E35" s="150">
        <f t="shared" si="0"/>
        <v>4</v>
      </c>
      <c r="F35" s="33">
        <f t="shared" si="1"/>
        <v>5.2926602817124913E-3</v>
      </c>
    </row>
    <row r="36" spans="1:6">
      <c r="A36" t="s">
        <v>94</v>
      </c>
      <c r="B36" s="35">
        <v>586576</v>
      </c>
      <c r="C36" s="35">
        <v>596833</v>
      </c>
      <c r="D36" s="35">
        <v>10257</v>
      </c>
      <c r="E36" s="150">
        <f t="shared" si="0"/>
        <v>3</v>
      </c>
      <c r="F36" s="33">
        <f t="shared" si="1"/>
        <v>1.748622514388587E-2</v>
      </c>
    </row>
    <row r="37" spans="1:6">
      <c r="A37" t="s">
        <v>113</v>
      </c>
      <c r="B37" s="35">
        <v>1632927</v>
      </c>
      <c r="C37" s="35">
        <v>1647588</v>
      </c>
      <c r="D37" s="35">
        <v>14661</v>
      </c>
      <c r="E37" s="150">
        <f t="shared" si="0"/>
        <v>2</v>
      </c>
      <c r="F37" s="33">
        <f t="shared" si="1"/>
        <v>8.9783560440852561E-3</v>
      </c>
    </row>
    <row r="38" spans="1:6">
      <c r="A38" t="s">
        <v>109</v>
      </c>
      <c r="B38" s="35">
        <v>919138</v>
      </c>
      <c r="C38" s="35">
        <v>935125</v>
      </c>
      <c r="D38" s="35">
        <v>15987</v>
      </c>
      <c r="E38" s="150">
        <f t="shared" si="0"/>
        <v>1</v>
      </c>
      <c r="F38" s="33">
        <f t="shared" si="1"/>
        <v>1.7393470838981795E-2</v>
      </c>
    </row>
    <row r="39" spans="1:6">
      <c r="A39" t="s">
        <v>117</v>
      </c>
      <c r="B39" s="35">
        <v>20421442</v>
      </c>
      <c r="C39" s="35">
        <v>20490397</v>
      </c>
      <c r="D39" s="35">
        <f>C39-B39</f>
        <v>68955</v>
      </c>
      <c r="F39" s="33">
        <f t="shared" si="1"/>
        <v>3.3765979895052922E-3</v>
      </c>
    </row>
  </sheetData>
  <sortState xmlns:xlrd2="http://schemas.microsoft.com/office/spreadsheetml/2017/richdata2" ref="A7:F38">
    <sortCondition ref="D7:D38"/>
  </sortState>
  <mergeCells count="1">
    <mergeCell ref="H1:I1"/>
  </mergeCells>
  <hyperlinks>
    <hyperlink ref="H1:I1" location="Index!A1" display="Regresar al Índice" xr:uid="{00000000-0004-0000-3900-000000000000}"/>
  </hyperlinks>
  <pageMargins left="0.7" right="0.7" top="0.75" bottom="0.75" header="0.3" footer="0.3"/>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8"/>
  <dimension ref="A1:I40"/>
  <sheetViews>
    <sheetView topLeftCell="A10" zoomScaleNormal="100" workbookViewId="0">
      <selection activeCell="B125" sqref="B125"/>
    </sheetView>
  </sheetViews>
  <sheetFormatPr baseColWidth="10" defaultColWidth="11.44140625" defaultRowHeight="13.2"/>
  <cols>
    <col min="1" max="4" width="11.44140625" customWidth="1"/>
    <col min="20" max="20" width="11.88671875" bestFit="1" customWidth="1"/>
  </cols>
  <sheetData>
    <row r="1" spans="1:9" ht="14.4">
      <c r="A1" t="s">
        <v>1292</v>
      </c>
      <c r="H1" s="274" t="s">
        <v>126</v>
      </c>
      <c r="I1" s="274"/>
    </row>
    <row r="2" spans="1:9">
      <c r="A2" t="s">
        <v>194</v>
      </c>
    </row>
    <row r="3" spans="1:9">
      <c r="A3" t="s">
        <v>200</v>
      </c>
    </row>
    <row r="7" spans="1:9">
      <c r="A7" t="s">
        <v>182</v>
      </c>
      <c r="B7" s="32">
        <v>43800</v>
      </c>
      <c r="C7" s="32">
        <v>43831</v>
      </c>
      <c r="D7" t="s">
        <v>197</v>
      </c>
      <c r="E7" t="s">
        <v>198</v>
      </c>
      <c r="F7" t="s">
        <v>199</v>
      </c>
    </row>
    <row r="8" spans="1:9">
      <c r="A8" t="s">
        <v>100</v>
      </c>
      <c r="B8" s="35">
        <v>159549</v>
      </c>
      <c r="C8" s="35">
        <v>154933</v>
      </c>
      <c r="D8" s="35">
        <v>-4616</v>
      </c>
      <c r="E8" s="35">
        <v>31</v>
      </c>
      <c r="F8" s="33">
        <v>-2.8931550808842466E-2</v>
      </c>
    </row>
    <row r="9" spans="1:9">
      <c r="A9" t="s">
        <v>87</v>
      </c>
      <c r="B9" s="35">
        <v>227505</v>
      </c>
      <c r="C9" s="35">
        <v>223323</v>
      </c>
      <c r="D9" s="35">
        <v>-4182</v>
      </c>
      <c r="E9" s="35">
        <v>30</v>
      </c>
      <c r="F9" s="33">
        <v>-1.8382013582119106E-2</v>
      </c>
    </row>
    <row r="10" spans="1:9">
      <c r="A10" t="s">
        <v>404</v>
      </c>
      <c r="B10" s="35">
        <v>3470048</v>
      </c>
      <c r="C10" s="35">
        <v>3434243</v>
      </c>
      <c r="D10" s="35">
        <v>-35805</v>
      </c>
      <c r="E10" s="35">
        <v>32</v>
      </c>
      <c r="F10" s="33">
        <v>-1.031830107249232E-2</v>
      </c>
    </row>
    <row r="11" spans="1:9">
      <c r="A11" t="s">
        <v>86</v>
      </c>
      <c r="B11" s="35">
        <v>189173</v>
      </c>
      <c r="C11" s="35">
        <v>187861</v>
      </c>
      <c r="D11" s="35">
        <v>-1312</v>
      </c>
      <c r="E11" s="35">
        <v>27</v>
      </c>
      <c r="F11" s="33">
        <v>-6.9354506192744747E-3</v>
      </c>
    </row>
    <row r="12" spans="1:9">
      <c r="A12" t="s">
        <v>112</v>
      </c>
      <c r="B12" s="35">
        <v>384295</v>
      </c>
      <c r="C12" s="35">
        <v>381896</v>
      </c>
      <c r="D12" s="35">
        <v>-2399</v>
      </c>
      <c r="E12" s="35">
        <v>29</v>
      </c>
      <c r="F12" s="33">
        <v>-6.2426000858715192E-3</v>
      </c>
    </row>
    <row r="13" spans="1:9">
      <c r="A13" t="s">
        <v>101</v>
      </c>
      <c r="B13" s="35">
        <v>629401</v>
      </c>
      <c r="C13" s="35">
        <v>627504</v>
      </c>
      <c r="D13" s="35">
        <v>-1897</v>
      </c>
      <c r="E13" s="35">
        <v>28</v>
      </c>
      <c r="F13" s="33">
        <v>-3.0139767810982709E-3</v>
      </c>
    </row>
    <row r="14" spans="1:9">
      <c r="A14" t="s">
        <v>88</v>
      </c>
      <c r="B14" s="35">
        <v>133675</v>
      </c>
      <c r="C14" s="35">
        <v>133413</v>
      </c>
      <c r="D14" s="35">
        <v>-262</v>
      </c>
      <c r="E14" s="35">
        <v>26</v>
      </c>
      <c r="F14" s="33">
        <v>-1.959977557508874E-3</v>
      </c>
    </row>
    <row r="15" spans="1:9">
      <c r="A15" t="s">
        <v>111</v>
      </c>
      <c r="B15" s="35">
        <v>138790</v>
      </c>
      <c r="C15" s="35">
        <v>138663</v>
      </c>
      <c r="D15" s="35">
        <v>-127</v>
      </c>
      <c r="E15" s="35">
        <v>24</v>
      </c>
      <c r="F15" s="33">
        <v>-9.1505151667992113E-4</v>
      </c>
    </row>
    <row r="16" spans="1:9">
      <c r="A16" t="s">
        <v>107</v>
      </c>
      <c r="B16" s="35">
        <v>184435</v>
      </c>
      <c r="C16" s="35">
        <v>184326</v>
      </c>
      <c r="D16" s="35">
        <v>-109</v>
      </c>
      <c r="E16" s="35">
        <v>23</v>
      </c>
      <c r="F16" s="33">
        <v>-5.90994117168675E-4</v>
      </c>
    </row>
    <row r="17" spans="1:6">
      <c r="A17" t="s">
        <v>116</v>
      </c>
      <c r="B17" s="35">
        <v>463598</v>
      </c>
      <c r="C17" s="35">
        <v>463431</v>
      </c>
      <c r="D17" s="35">
        <v>-167</v>
      </c>
      <c r="E17" s="35">
        <v>25</v>
      </c>
      <c r="F17" s="33">
        <v>-3.6022588535755684E-4</v>
      </c>
    </row>
    <row r="18" spans="1:6">
      <c r="A18" t="s">
        <v>85</v>
      </c>
      <c r="B18" s="35">
        <v>171220</v>
      </c>
      <c r="C18" s="35">
        <v>171196</v>
      </c>
      <c r="D18" s="35">
        <v>-24</v>
      </c>
      <c r="E18" s="35">
        <v>22</v>
      </c>
      <c r="F18" s="33">
        <v>-1.4017054082471336E-4</v>
      </c>
    </row>
    <row r="19" spans="1:6">
      <c r="A19" t="s">
        <v>108</v>
      </c>
      <c r="B19" s="35">
        <v>102273</v>
      </c>
      <c r="C19" s="35">
        <v>102314</v>
      </c>
      <c r="D19" s="35">
        <v>41</v>
      </c>
      <c r="E19" s="35">
        <v>21</v>
      </c>
      <c r="F19" s="33">
        <v>4.0088781985470057E-4</v>
      </c>
    </row>
    <row r="20" spans="1:6">
      <c r="A20" t="s">
        <v>92</v>
      </c>
      <c r="B20" s="35">
        <v>1007762</v>
      </c>
      <c r="C20" s="35">
        <v>1008607</v>
      </c>
      <c r="D20" s="35">
        <v>845</v>
      </c>
      <c r="E20" s="35">
        <v>18</v>
      </c>
      <c r="F20" s="33">
        <v>8.3849162798355081E-4</v>
      </c>
    </row>
    <row r="21" spans="1:6">
      <c r="A21" t="s">
        <v>99</v>
      </c>
      <c r="B21" s="35">
        <v>211336</v>
      </c>
      <c r="C21" s="35">
        <v>211643</v>
      </c>
      <c r="D21" s="35">
        <v>307</v>
      </c>
      <c r="E21" s="35">
        <v>20</v>
      </c>
      <c r="F21" s="33">
        <v>1.4526630578794997E-3</v>
      </c>
    </row>
    <row r="22" spans="1:6">
      <c r="A22" t="s">
        <v>104</v>
      </c>
      <c r="B22" s="35">
        <v>242643</v>
      </c>
      <c r="C22" s="35">
        <v>243244</v>
      </c>
      <c r="D22" s="35">
        <v>601</v>
      </c>
      <c r="E22" s="35">
        <v>19</v>
      </c>
      <c r="F22" s="33">
        <v>2.4768899164615554E-3</v>
      </c>
    </row>
    <row r="23" spans="1:6">
      <c r="A23" t="s">
        <v>89</v>
      </c>
      <c r="B23" s="35">
        <v>1626181</v>
      </c>
      <c r="C23" s="35">
        <v>1630366</v>
      </c>
      <c r="D23" s="35">
        <v>4185</v>
      </c>
      <c r="E23" s="35">
        <v>12</v>
      </c>
      <c r="F23" s="33">
        <v>2.5735142644023323E-3</v>
      </c>
    </row>
    <row r="24" spans="1:6">
      <c r="A24" t="s">
        <v>119</v>
      </c>
      <c r="B24" s="35">
        <v>776527</v>
      </c>
      <c r="C24" s="35">
        <v>779087</v>
      </c>
      <c r="D24" s="35">
        <v>2560</v>
      </c>
      <c r="E24" s="35">
        <v>16</v>
      </c>
      <c r="F24" s="33">
        <v>3.2967301845268082E-3</v>
      </c>
    </row>
    <row r="25" spans="1:6">
      <c r="A25" t="s">
        <v>117</v>
      </c>
      <c r="B25" s="35">
        <v>20421442</v>
      </c>
      <c r="C25" s="35">
        <v>20490397</v>
      </c>
      <c r="D25" s="35">
        <v>68955</v>
      </c>
      <c r="E25" s="35"/>
      <c r="F25" s="33">
        <v>3.3765979895052922E-3</v>
      </c>
    </row>
    <row r="26" spans="1:6">
      <c r="A26" t="s">
        <v>120</v>
      </c>
      <c r="B26" s="35">
        <v>749350</v>
      </c>
      <c r="C26" s="35">
        <v>752206</v>
      </c>
      <c r="D26" s="35">
        <v>2856</v>
      </c>
      <c r="E26" s="35">
        <v>14</v>
      </c>
      <c r="F26" s="33">
        <v>3.8113031293787181E-3</v>
      </c>
    </row>
    <row r="27" spans="1:6">
      <c r="A27" t="s">
        <v>114</v>
      </c>
      <c r="B27" s="35">
        <v>577442</v>
      </c>
      <c r="C27" s="35">
        <v>580209</v>
      </c>
      <c r="D27" s="35">
        <v>2767</v>
      </c>
      <c r="E27" s="35">
        <v>15</v>
      </c>
      <c r="F27" s="33">
        <v>4.7918232480490541E-3</v>
      </c>
    </row>
    <row r="28" spans="1:6">
      <c r="A28" t="s">
        <v>95</v>
      </c>
      <c r="B28" s="35">
        <v>1812699</v>
      </c>
      <c r="C28" s="35">
        <v>1822293</v>
      </c>
      <c r="D28" s="35">
        <v>9594</v>
      </c>
      <c r="E28" s="35">
        <v>4</v>
      </c>
      <c r="F28" s="33">
        <v>5.2926602817124913E-3</v>
      </c>
    </row>
    <row r="29" spans="1:6">
      <c r="A29" t="s">
        <v>90</v>
      </c>
      <c r="B29" s="35">
        <v>212784</v>
      </c>
      <c r="C29" s="35">
        <v>214214</v>
      </c>
      <c r="D29" s="35">
        <v>1430</v>
      </c>
      <c r="E29" s="35">
        <v>17</v>
      </c>
      <c r="F29" s="33">
        <v>6.7204301075269868E-3</v>
      </c>
    </row>
    <row r="30" spans="1:6">
      <c r="A30" t="s">
        <v>93</v>
      </c>
      <c r="B30" s="35">
        <v>447346</v>
      </c>
      <c r="C30" s="35">
        <v>450897</v>
      </c>
      <c r="D30" s="35">
        <v>3551</v>
      </c>
      <c r="E30" s="35">
        <v>13</v>
      </c>
      <c r="F30" s="33">
        <v>7.9379272420005975E-3</v>
      </c>
    </row>
    <row r="31" spans="1:6">
      <c r="A31" t="s">
        <v>110</v>
      </c>
      <c r="B31" s="35">
        <v>892899</v>
      </c>
      <c r="C31" s="35">
        <v>900551</v>
      </c>
      <c r="D31" s="35">
        <v>7652</v>
      </c>
      <c r="E31" s="35">
        <v>7</v>
      </c>
      <c r="F31" s="33">
        <v>8.5698382459831191E-3</v>
      </c>
    </row>
    <row r="32" spans="1:6">
      <c r="A32" t="s">
        <v>113</v>
      </c>
      <c r="B32" s="35">
        <v>1632927</v>
      </c>
      <c r="C32" s="35">
        <v>1647588</v>
      </c>
      <c r="D32" s="35">
        <v>14661</v>
      </c>
      <c r="E32" s="35">
        <v>2</v>
      </c>
      <c r="F32" s="33">
        <v>8.9783560440852561E-3</v>
      </c>
    </row>
    <row r="33" spans="1:6">
      <c r="A33" t="s">
        <v>118</v>
      </c>
      <c r="B33" s="35">
        <v>607919</v>
      </c>
      <c r="C33" s="35">
        <v>614415</v>
      </c>
      <c r="D33" s="35">
        <v>6496</v>
      </c>
      <c r="E33" s="35">
        <v>10</v>
      </c>
      <c r="F33" s="33">
        <v>1.0685634105859432E-2</v>
      </c>
    </row>
    <row r="34" spans="1:6">
      <c r="A34" t="s">
        <v>103</v>
      </c>
      <c r="B34" s="35">
        <v>692500</v>
      </c>
      <c r="C34" s="35">
        <v>700667</v>
      </c>
      <c r="D34" s="35">
        <v>8167</v>
      </c>
      <c r="E34" s="35">
        <v>6</v>
      </c>
      <c r="F34" s="33">
        <v>1.1793501805054118E-2</v>
      </c>
    </row>
    <row r="35" spans="1:6">
      <c r="A35" t="s">
        <v>109</v>
      </c>
      <c r="B35" s="35">
        <v>919138</v>
      </c>
      <c r="C35" s="35">
        <v>935125</v>
      </c>
      <c r="D35" s="35">
        <v>15987</v>
      </c>
      <c r="E35" s="35">
        <v>1</v>
      </c>
      <c r="F35" s="33">
        <v>1.7393470838981795E-2</v>
      </c>
    </row>
    <row r="36" spans="1:6">
      <c r="A36" t="s">
        <v>94</v>
      </c>
      <c r="B36" s="35">
        <v>586576</v>
      </c>
      <c r="C36" s="35">
        <v>596833</v>
      </c>
      <c r="D36" s="35">
        <v>10257</v>
      </c>
      <c r="E36" s="35">
        <v>3</v>
      </c>
      <c r="F36" s="33">
        <v>1.748622514388587E-2</v>
      </c>
    </row>
    <row r="37" spans="1:6">
      <c r="A37" t="s">
        <v>105</v>
      </c>
      <c r="B37" s="35">
        <v>463164</v>
      </c>
      <c r="C37" s="35">
        <v>472299</v>
      </c>
      <c r="D37" s="35">
        <v>9135</v>
      </c>
      <c r="E37" s="35">
        <v>5</v>
      </c>
      <c r="F37" s="33">
        <v>1.9723035469077832E-2</v>
      </c>
    </row>
    <row r="38" spans="1:6">
      <c r="A38" t="s">
        <v>96</v>
      </c>
      <c r="B38" s="35">
        <v>227679</v>
      </c>
      <c r="C38" s="35">
        <v>232393</v>
      </c>
      <c r="D38" s="35">
        <v>4714</v>
      </c>
      <c r="E38" s="35">
        <v>11</v>
      </c>
      <c r="F38" s="33">
        <v>2.0704588477637342E-2</v>
      </c>
    </row>
    <row r="39" spans="1:6">
      <c r="A39" t="s">
        <v>91</v>
      </c>
      <c r="B39" s="35">
        <v>328291</v>
      </c>
      <c r="C39" s="35">
        <v>335280</v>
      </c>
      <c r="D39" s="35">
        <v>6989</v>
      </c>
      <c r="E39" s="35">
        <v>9</v>
      </c>
      <c r="F39" s="33">
        <v>2.1289039297452517E-2</v>
      </c>
    </row>
    <row r="40" spans="1:6">
      <c r="A40" t="s">
        <v>102</v>
      </c>
      <c r="B40" s="35">
        <v>152317</v>
      </c>
      <c r="C40" s="35">
        <v>159377</v>
      </c>
      <c r="D40" s="35">
        <v>7060</v>
      </c>
      <c r="E40" s="35">
        <v>8</v>
      </c>
      <c r="F40" s="33">
        <v>4.6350702810585842E-2</v>
      </c>
    </row>
  </sheetData>
  <sortState xmlns:xlrd2="http://schemas.microsoft.com/office/spreadsheetml/2017/richdata2" ref="A8:F39">
    <sortCondition ref="F8:F39"/>
  </sortState>
  <mergeCells count="1">
    <mergeCell ref="H1:I1"/>
  </mergeCells>
  <hyperlinks>
    <hyperlink ref="H1:I1" location="Index!A1" display="Regresar al Índice" xr:uid="{00000000-0004-0000-3A00-000000000000}"/>
  </hyperlinks>
  <pageMargins left="0.7" right="0.7" top="0.75" bottom="0.75" header="0.3" footer="0.3"/>
  <pageSetup paperSize="9"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0"/>
  <dimension ref="A1:K79"/>
  <sheetViews>
    <sheetView workbookViewId="0">
      <selection activeCell="B125" sqref="B125"/>
    </sheetView>
  </sheetViews>
  <sheetFormatPr baseColWidth="10" defaultColWidth="11.44140625" defaultRowHeight="13.2"/>
  <cols>
    <col min="1" max="1" width="16.44140625" customWidth="1"/>
    <col min="2" max="2" width="14.5546875" customWidth="1"/>
    <col min="3" max="6" width="11.44140625" customWidth="1"/>
    <col min="7" max="7" width="12.6640625" bestFit="1" customWidth="1"/>
    <col min="9" max="9" width="12.6640625" bestFit="1" customWidth="1"/>
    <col min="21" max="21" width="11.88671875" bestFit="1" customWidth="1"/>
  </cols>
  <sheetData>
    <row r="1" spans="1:11" ht="14.4">
      <c r="A1" t="s">
        <v>1293</v>
      </c>
      <c r="H1" s="274" t="s">
        <v>126</v>
      </c>
      <c r="I1" s="274"/>
    </row>
    <row r="2" spans="1:11">
      <c r="A2" t="s">
        <v>194</v>
      </c>
    </row>
    <row r="3" spans="1:11">
      <c r="A3" t="s">
        <v>200</v>
      </c>
    </row>
    <row r="8" spans="1:11" ht="36" customHeight="1">
      <c r="A8" t="s">
        <v>182</v>
      </c>
      <c r="B8" s="32">
        <v>43466</v>
      </c>
      <c r="C8" s="32">
        <v>43831</v>
      </c>
      <c r="D8" t="s">
        <v>201</v>
      </c>
      <c r="E8" t="s">
        <v>198</v>
      </c>
      <c r="F8" t="s">
        <v>164</v>
      </c>
    </row>
    <row r="9" spans="1:11">
      <c r="A9" t="s">
        <v>104</v>
      </c>
      <c r="B9" s="200">
        <v>244919</v>
      </c>
      <c r="C9" s="200">
        <v>243244</v>
      </c>
      <c r="D9" s="200">
        <f t="shared" ref="D9:D41" si="0">C9-B9</f>
        <v>-1675</v>
      </c>
      <c r="E9">
        <v>13</v>
      </c>
      <c r="F9" s="33">
        <f t="shared" ref="F9:F41" si="1">C9/B9-1</f>
        <v>-6.8389957496152176E-3</v>
      </c>
    </row>
    <row r="10" spans="1:11" ht="15.75" customHeight="1">
      <c r="A10" t="s">
        <v>119</v>
      </c>
      <c r="B10" s="200">
        <v>782396</v>
      </c>
      <c r="C10" s="200">
        <v>779087</v>
      </c>
      <c r="D10" s="200">
        <f t="shared" si="0"/>
        <v>-3309</v>
      </c>
      <c r="E10">
        <v>10</v>
      </c>
      <c r="F10" s="33">
        <f t="shared" si="1"/>
        <v>-4.2293161007980196E-3</v>
      </c>
      <c r="G10" s="150"/>
      <c r="K10" s="150"/>
    </row>
    <row r="11" spans="1:11" ht="15.75" customHeight="1">
      <c r="A11" t="s">
        <v>89</v>
      </c>
      <c r="B11" s="200">
        <v>1624382</v>
      </c>
      <c r="C11" s="200">
        <v>1630366</v>
      </c>
      <c r="D11" s="200">
        <f t="shared" si="0"/>
        <v>5984</v>
      </c>
      <c r="E11">
        <v>18</v>
      </c>
      <c r="F11" s="33">
        <f t="shared" si="1"/>
        <v>3.6838625397228597E-3</v>
      </c>
      <c r="G11" s="150"/>
      <c r="K11" s="150"/>
    </row>
    <row r="12" spans="1:11" ht="15.75" customHeight="1">
      <c r="A12" t="s">
        <v>103</v>
      </c>
      <c r="B12" s="200">
        <v>698032</v>
      </c>
      <c r="C12" s="200">
        <v>700667</v>
      </c>
      <c r="D12" s="200">
        <f t="shared" si="0"/>
        <v>2635</v>
      </c>
      <c r="E12">
        <v>8</v>
      </c>
      <c r="F12" s="33">
        <f t="shared" si="1"/>
        <v>3.774898571985208E-3</v>
      </c>
      <c r="G12" s="150"/>
      <c r="K12" s="150"/>
    </row>
    <row r="13" spans="1:11" ht="15.75" customHeight="1">
      <c r="A13" t="s">
        <v>99</v>
      </c>
      <c r="B13" s="200">
        <v>210684</v>
      </c>
      <c r="C13" s="200">
        <v>211643</v>
      </c>
      <c r="D13" s="200">
        <f t="shared" si="0"/>
        <v>959</v>
      </c>
      <c r="E13">
        <v>25</v>
      </c>
      <c r="F13" s="33">
        <f t="shared" si="1"/>
        <v>4.5518406713371817E-3</v>
      </c>
      <c r="G13" s="150"/>
      <c r="K13" s="150"/>
    </row>
    <row r="14" spans="1:11" ht="15.75" customHeight="1">
      <c r="A14" t="s">
        <v>101</v>
      </c>
      <c r="B14" s="200">
        <v>623811</v>
      </c>
      <c r="C14" s="200">
        <v>627504</v>
      </c>
      <c r="D14" s="200">
        <f t="shared" si="0"/>
        <v>3693</v>
      </c>
      <c r="E14">
        <v>28</v>
      </c>
      <c r="F14" s="33">
        <f t="shared" si="1"/>
        <v>5.9200623265700525E-3</v>
      </c>
      <c r="G14" s="150"/>
      <c r="K14" s="150"/>
    </row>
    <row r="15" spans="1:11" ht="15.75" customHeight="1">
      <c r="A15" t="s">
        <v>86</v>
      </c>
      <c r="B15" s="200">
        <v>186528</v>
      </c>
      <c r="C15" s="200">
        <v>187861</v>
      </c>
      <c r="D15" s="200">
        <f t="shared" si="0"/>
        <v>1333</v>
      </c>
      <c r="E15">
        <v>32</v>
      </c>
      <c r="F15" s="33">
        <f t="shared" si="1"/>
        <v>7.1463801681248551E-3</v>
      </c>
      <c r="G15" s="150"/>
      <c r="K15" s="150"/>
    </row>
    <row r="16" spans="1:11" ht="15.75" customHeight="1">
      <c r="A16" t="s">
        <v>96</v>
      </c>
      <c r="B16" s="200">
        <v>230654</v>
      </c>
      <c r="C16" s="200">
        <v>232393</v>
      </c>
      <c r="D16" s="200">
        <f t="shared" si="0"/>
        <v>1739</v>
      </c>
      <c r="E16">
        <v>2</v>
      </c>
      <c r="F16" s="33">
        <f t="shared" si="1"/>
        <v>7.5394313560570581E-3</v>
      </c>
      <c r="G16" s="150"/>
      <c r="K16" s="150"/>
    </row>
    <row r="17" spans="1:11" ht="15.75" customHeight="1">
      <c r="A17" t="s">
        <v>110</v>
      </c>
      <c r="B17" s="200">
        <v>892498</v>
      </c>
      <c r="C17" s="200">
        <v>900551</v>
      </c>
      <c r="D17" s="200">
        <f t="shared" si="0"/>
        <v>8053</v>
      </c>
      <c r="E17">
        <v>14</v>
      </c>
      <c r="F17" s="33">
        <f t="shared" si="1"/>
        <v>9.0229894072590966E-3</v>
      </c>
      <c r="G17" s="150"/>
      <c r="K17" s="150"/>
    </row>
    <row r="18" spans="1:11" ht="15.75" customHeight="1">
      <c r="A18" t="s">
        <v>404</v>
      </c>
      <c r="B18" s="200">
        <v>3397499</v>
      </c>
      <c r="C18" s="200">
        <v>3434243</v>
      </c>
      <c r="D18" s="200">
        <f t="shared" si="0"/>
        <v>36744</v>
      </c>
      <c r="E18">
        <v>27</v>
      </c>
      <c r="F18" s="33">
        <f t="shared" si="1"/>
        <v>1.0815014220754815E-2</v>
      </c>
      <c r="G18" s="150"/>
      <c r="K18" s="150"/>
    </row>
    <row r="19" spans="1:11" ht="15.75" customHeight="1">
      <c r="A19" t="s">
        <v>100</v>
      </c>
      <c r="B19" s="200">
        <v>153122</v>
      </c>
      <c r="C19" s="200">
        <v>154933</v>
      </c>
      <c r="D19" s="200">
        <f t="shared" si="0"/>
        <v>1811</v>
      </c>
      <c r="E19">
        <v>16</v>
      </c>
      <c r="F19" s="33">
        <f t="shared" si="1"/>
        <v>1.1827170491503614E-2</v>
      </c>
      <c r="G19" s="150"/>
      <c r="K19" s="150"/>
    </row>
    <row r="20" spans="1:11" ht="15.75" customHeight="1">
      <c r="A20" t="s">
        <v>87</v>
      </c>
      <c r="B20" s="200">
        <v>220580</v>
      </c>
      <c r="C20" s="200">
        <v>223323</v>
      </c>
      <c r="D20" s="200">
        <f t="shared" si="0"/>
        <v>2743</v>
      </c>
      <c r="E20">
        <v>6</v>
      </c>
      <c r="F20" s="33">
        <f t="shared" si="1"/>
        <v>1.2435397588176578E-2</v>
      </c>
      <c r="G20" s="150"/>
      <c r="K20" s="150"/>
    </row>
    <row r="21" spans="1:11" ht="15.75" customHeight="1">
      <c r="A21" t="s">
        <v>120</v>
      </c>
      <c r="B21" s="200">
        <v>742699</v>
      </c>
      <c r="C21" s="200">
        <v>752206</v>
      </c>
      <c r="D21" s="200">
        <f t="shared" si="0"/>
        <v>9507</v>
      </c>
      <c r="E21">
        <v>22</v>
      </c>
      <c r="F21" s="33">
        <f t="shared" si="1"/>
        <v>1.2800609668250473E-2</v>
      </c>
      <c r="G21" s="150"/>
      <c r="K21" s="150"/>
    </row>
    <row r="22" spans="1:11" ht="15.75" customHeight="1">
      <c r="A22" t="s">
        <v>94</v>
      </c>
      <c r="B22" s="200">
        <v>588929</v>
      </c>
      <c r="C22" s="200">
        <v>596833</v>
      </c>
      <c r="D22" s="200">
        <f t="shared" si="0"/>
        <v>7904</v>
      </c>
      <c r="E22">
        <v>3</v>
      </c>
      <c r="F22" s="33">
        <f t="shared" si="1"/>
        <v>1.3420972646957408E-2</v>
      </c>
      <c r="G22" s="150"/>
      <c r="K22" s="150"/>
    </row>
    <row r="23" spans="1:11" ht="15.75" customHeight="1">
      <c r="A23" t="s">
        <v>113</v>
      </c>
      <c r="B23" s="200">
        <v>1624630</v>
      </c>
      <c r="C23" s="200">
        <v>1647588</v>
      </c>
      <c r="D23" s="200">
        <f t="shared" si="0"/>
        <v>22958</v>
      </c>
      <c r="E23">
        <v>7</v>
      </c>
      <c r="F23" s="33">
        <f t="shared" si="1"/>
        <v>1.4131217569538945E-2</v>
      </c>
      <c r="G23" s="150"/>
      <c r="K23" s="150"/>
    </row>
    <row r="24" spans="1:11" ht="15.75" customHeight="1">
      <c r="A24" t="s">
        <v>117</v>
      </c>
      <c r="B24" s="200">
        <v>20174011</v>
      </c>
      <c r="C24" s="200">
        <v>20490397</v>
      </c>
      <c r="D24" s="200">
        <f t="shared" si="0"/>
        <v>316386</v>
      </c>
      <c r="E24">
        <v>23</v>
      </c>
      <c r="F24" s="33">
        <f t="shared" si="1"/>
        <v>1.5682850574434637E-2</v>
      </c>
      <c r="G24" s="150"/>
      <c r="K24" s="150"/>
    </row>
    <row r="25" spans="1:11" ht="15.75" customHeight="1">
      <c r="A25" t="s">
        <v>92</v>
      </c>
      <c r="B25" s="200">
        <v>991989</v>
      </c>
      <c r="C25" s="200">
        <v>1008607</v>
      </c>
      <c r="D25" s="200">
        <f t="shared" si="0"/>
        <v>16618</v>
      </c>
      <c r="E25">
        <v>26</v>
      </c>
      <c r="F25" s="33">
        <f t="shared" si="1"/>
        <v>1.6752201889335572E-2</v>
      </c>
      <c r="G25" s="150"/>
      <c r="K25" s="150"/>
    </row>
    <row r="26" spans="1:11" ht="15.75" customHeight="1">
      <c r="A26" t="s">
        <v>107</v>
      </c>
      <c r="B26" s="200">
        <v>181197</v>
      </c>
      <c r="C26" s="200">
        <v>184326</v>
      </c>
      <c r="D26" s="200">
        <f t="shared" si="0"/>
        <v>3129</v>
      </c>
      <c r="E26">
        <v>30</v>
      </c>
      <c r="F26" s="33">
        <f t="shared" si="1"/>
        <v>1.7268497822811701E-2</v>
      </c>
      <c r="G26" s="150"/>
      <c r="K26" s="150"/>
    </row>
    <row r="27" spans="1:11" ht="15.75" customHeight="1">
      <c r="A27" t="s">
        <v>108</v>
      </c>
      <c r="B27" s="200">
        <v>100472</v>
      </c>
      <c r="C27" s="200">
        <v>102314</v>
      </c>
      <c r="D27" s="200">
        <f t="shared" si="0"/>
        <v>1842</v>
      </c>
      <c r="E27">
        <v>24</v>
      </c>
      <c r="F27" s="33">
        <f t="shared" si="1"/>
        <v>1.8333466040289847E-2</v>
      </c>
      <c r="G27" s="150"/>
      <c r="K27" s="150"/>
    </row>
    <row r="28" spans="1:11" ht="15.75" customHeight="1">
      <c r="A28" t="s">
        <v>93</v>
      </c>
      <c r="B28" s="200">
        <v>442770</v>
      </c>
      <c r="C28" s="200">
        <v>450897</v>
      </c>
      <c r="D28" s="200">
        <f t="shared" si="0"/>
        <v>8127</v>
      </c>
      <c r="E28">
        <v>9</v>
      </c>
      <c r="F28" s="33">
        <f t="shared" si="1"/>
        <v>1.835490209363777E-2</v>
      </c>
      <c r="G28" s="150"/>
      <c r="K28" s="150"/>
    </row>
    <row r="29" spans="1:11" ht="15.75" customHeight="1">
      <c r="A29" t="s">
        <v>114</v>
      </c>
      <c r="B29" s="200">
        <v>568624</v>
      </c>
      <c r="C29" s="200">
        <v>580209</v>
      </c>
      <c r="D29" s="200">
        <f t="shared" si="0"/>
        <v>11585</v>
      </c>
      <c r="E29">
        <v>11</v>
      </c>
      <c r="F29" s="33">
        <f t="shared" si="1"/>
        <v>2.0373744337206956E-2</v>
      </c>
      <c r="G29" s="150"/>
      <c r="K29" s="150"/>
    </row>
    <row r="30" spans="1:11" ht="15.75" customHeight="1">
      <c r="A30" t="s">
        <v>116</v>
      </c>
      <c r="B30" s="200">
        <v>454066</v>
      </c>
      <c r="C30" s="200">
        <v>463431</v>
      </c>
      <c r="D30" s="200">
        <f t="shared" si="0"/>
        <v>9365</v>
      </c>
      <c r="E30">
        <v>19</v>
      </c>
      <c r="F30" s="33">
        <f t="shared" si="1"/>
        <v>2.062475499156502E-2</v>
      </c>
      <c r="G30" s="150"/>
      <c r="K30" s="150"/>
    </row>
    <row r="31" spans="1:11" ht="15.75" customHeight="1">
      <c r="A31" t="s">
        <v>112</v>
      </c>
      <c r="B31" s="200">
        <v>373880</v>
      </c>
      <c r="C31" s="200">
        <v>381896</v>
      </c>
      <c r="D31" s="200">
        <f t="shared" si="0"/>
        <v>8016</v>
      </c>
      <c r="E31">
        <v>20</v>
      </c>
      <c r="F31" s="33">
        <f t="shared" si="1"/>
        <v>2.1440034235583605E-2</v>
      </c>
      <c r="G31" s="150"/>
      <c r="K31" s="150"/>
    </row>
    <row r="32" spans="1:11" ht="15.75" customHeight="1">
      <c r="A32" t="s">
        <v>109</v>
      </c>
      <c r="B32" s="200">
        <v>913628</v>
      </c>
      <c r="C32" s="200">
        <v>935125</v>
      </c>
      <c r="D32" s="200">
        <f t="shared" si="0"/>
        <v>21497</v>
      </c>
      <c r="E32">
        <v>5</v>
      </c>
      <c r="F32" s="33">
        <f t="shared" si="1"/>
        <v>2.3529270118691548E-2</v>
      </c>
      <c r="G32" s="150"/>
      <c r="K32" s="150"/>
    </row>
    <row r="33" spans="1:11" ht="15.75" customHeight="1">
      <c r="A33" t="s">
        <v>90</v>
      </c>
      <c r="B33" s="200">
        <v>209215</v>
      </c>
      <c r="C33" s="200">
        <v>214214</v>
      </c>
      <c r="D33" s="200">
        <f t="shared" si="0"/>
        <v>4999</v>
      </c>
      <c r="E33">
        <v>15</v>
      </c>
      <c r="F33" s="33">
        <f t="shared" si="1"/>
        <v>2.3894080252371941E-2</v>
      </c>
      <c r="G33" s="150"/>
      <c r="K33" s="150"/>
    </row>
    <row r="34" spans="1:11" ht="15.75" customHeight="1">
      <c r="A34" t="s">
        <v>95</v>
      </c>
      <c r="B34" s="200">
        <v>1778570</v>
      </c>
      <c r="C34" s="200">
        <v>1822293</v>
      </c>
      <c r="D34" s="200">
        <f t="shared" si="0"/>
        <v>43723</v>
      </c>
      <c r="E34">
        <v>17</v>
      </c>
      <c r="F34" s="33">
        <f t="shared" si="1"/>
        <v>2.4583232596973925E-2</v>
      </c>
      <c r="G34" s="150"/>
      <c r="K34" s="150"/>
    </row>
    <row r="35" spans="1:11" ht="15.75" customHeight="1">
      <c r="A35" t="s">
        <v>111</v>
      </c>
      <c r="B35" s="200">
        <v>135222</v>
      </c>
      <c r="C35" s="200">
        <v>138663</v>
      </c>
      <c r="D35" s="200">
        <f t="shared" si="0"/>
        <v>3441</v>
      </c>
      <c r="E35">
        <v>31</v>
      </c>
      <c r="F35" s="33">
        <f t="shared" si="1"/>
        <v>2.5447042640990292E-2</v>
      </c>
      <c r="G35" s="150"/>
      <c r="K35" s="150"/>
    </row>
    <row r="36" spans="1:11" ht="15.75" customHeight="1">
      <c r="A36" t="s">
        <v>105</v>
      </c>
      <c r="B36" s="200">
        <v>458585</v>
      </c>
      <c r="C36" s="200">
        <v>472299</v>
      </c>
      <c r="D36" s="200">
        <f t="shared" si="0"/>
        <v>13714</v>
      </c>
      <c r="E36">
        <v>4</v>
      </c>
      <c r="F36" s="33">
        <f t="shared" si="1"/>
        <v>2.9905033963169236E-2</v>
      </c>
      <c r="G36" s="150"/>
      <c r="K36" s="150"/>
    </row>
    <row r="37" spans="1:11" ht="15.75" customHeight="1">
      <c r="A37" t="s">
        <v>91</v>
      </c>
      <c r="B37" s="200">
        <v>323981</v>
      </c>
      <c r="C37" s="200">
        <v>335280</v>
      </c>
      <c r="D37" s="200">
        <f t="shared" si="0"/>
        <v>11299</v>
      </c>
      <c r="E37">
        <v>1</v>
      </c>
      <c r="F37" s="33">
        <f t="shared" si="1"/>
        <v>3.487550195844813E-2</v>
      </c>
      <c r="G37" s="150"/>
      <c r="K37" s="150"/>
    </row>
    <row r="38" spans="1:11" ht="15.75" customHeight="1">
      <c r="A38" t="s">
        <v>85</v>
      </c>
      <c r="B38" s="200">
        <v>165271</v>
      </c>
      <c r="C38" s="200">
        <v>171196</v>
      </c>
      <c r="D38" s="200">
        <f t="shared" si="0"/>
        <v>5925</v>
      </c>
      <c r="E38">
        <v>29</v>
      </c>
      <c r="F38" s="33">
        <f t="shared" si="1"/>
        <v>3.5850209655656551E-2</v>
      </c>
      <c r="G38" s="150"/>
      <c r="K38" s="150"/>
    </row>
    <row r="39" spans="1:11" ht="15.75" customHeight="1">
      <c r="A39" t="s">
        <v>118</v>
      </c>
      <c r="B39" s="200">
        <v>587506</v>
      </c>
      <c r="C39" s="200">
        <v>614415</v>
      </c>
      <c r="D39" s="200">
        <f t="shared" si="0"/>
        <v>26909</v>
      </c>
      <c r="E39">
        <v>21</v>
      </c>
      <c r="F39" s="33">
        <f t="shared" si="1"/>
        <v>4.5802085425510564E-2</v>
      </c>
      <c r="G39" s="150"/>
      <c r="K39" s="150"/>
    </row>
    <row r="40" spans="1:11" ht="15.75" customHeight="1">
      <c r="A40" t="s">
        <v>88</v>
      </c>
      <c r="B40" s="200">
        <v>126094</v>
      </c>
      <c r="C40" s="200">
        <v>133413</v>
      </c>
      <c r="D40" s="200">
        <f t="shared" si="0"/>
        <v>7319</v>
      </c>
      <c r="E40">
        <v>12</v>
      </c>
      <c r="F40" s="33">
        <f t="shared" si="1"/>
        <v>5.8043998921439632E-2</v>
      </c>
      <c r="G40" s="150"/>
      <c r="K40" s="150"/>
    </row>
    <row r="41" spans="1:11" ht="15.75" customHeight="1">
      <c r="A41" t="s">
        <v>102</v>
      </c>
      <c r="B41" s="200">
        <v>141578</v>
      </c>
      <c r="C41" s="200">
        <v>159377</v>
      </c>
      <c r="D41" s="200">
        <f t="shared" si="0"/>
        <v>17799</v>
      </c>
      <c r="F41" s="33">
        <f t="shared" si="1"/>
        <v>0.12571868510644313</v>
      </c>
      <c r="G41" s="150"/>
      <c r="K41" s="150"/>
    </row>
    <row r="45" spans="1:11">
      <c r="A45" t="s">
        <v>202</v>
      </c>
      <c r="E45" t="s">
        <v>203</v>
      </c>
    </row>
    <row r="46" spans="1:11">
      <c r="B46" t="s">
        <v>204</v>
      </c>
      <c r="C46">
        <v>2018</v>
      </c>
    </row>
    <row r="47" spans="1:11">
      <c r="A47" t="s">
        <v>91</v>
      </c>
      <c r="B47">
        <v>321298</v>
      </c>
      <c r="E47" t="s">
        <v>205</v>
      </c>
      <c r="F47" t="s">
        <v>91</v>
      </c>
    </row>
    <row r="48" spans="1:11">
      <c r="A48" t="s">
        <v>109</v>
      </c>
      <c r="B48">
        <v>877445</v>
      </c>
      <c r="E48" t="s">
        <v>206</v>
      </c>
      <c r="F48" t="s">
        <v>109</v>
      </c>
    </row>
    <row r="49" spans="1:6">
      <c r="A49" t="s">
        <v>107</v>
      </c>
      <c r="B49">
        <v>181598</v>
      </c>
      <c r="E49" t="s">
        <v>207</v>
      </c>
      <c r="F49" t="s">
        <v>107</v>
      </c>
    </row>
    <row r="50" spans="1:6">
      <c r="A50" t="s">
        <v>88</v>
      </c>
      <c r="B50">
        <v>125280</v>
      </c>
      <c r="E50" t="s">
        <v>208</v>
      </c>
      <c r="F50" t="s">
        <v>88</v>
      </c>
    </row>
    <row r="51" spans="1:6">
      <c r="A51" t="s">
        <v>87</v>
      </c>
      <c r="B51">
        <v>225667</v>
      </c>
      <c r="E51" t="s">
        <v>209</v>
      </c>
      <c r="F51" t="s">
        <v>87</v>
      </c>
    </row>
    <row r="52" spans="1:6">
      <c r="A52" t="s">
        <v>110</v>
      </c>
      <c r="B52">
        <v>882868</v>
      </c>
      <c r="E52" t="s">
        <v>210</v>
      </c>
      <c r="F52" t="s">
        <v>110</v>
      </c>
    </row>
    <row r="53" spans="1:6">
      <c r="A53" t="s">
        <v>97</v>
      </c>
      <c r="B53">
        <v>3410841</v>
      </c>
      <c r="E53" t="s">
        <v>211</v>
      </c>
      <c r="F53" t="s">
        <v>119</v>
      </c>
    </row>
    <row r="54" spans="1:6">
      <c r="A54" t="s">
        <v>119</v>
      </c>
      <c r="B54">
        <v>779580</v>
      </c>
      <c r="E54" t="s">
        <v>212</v>
      </c>
      <c r="F54" t="s">
        <v>111</v>
      </c>
    </row>
    <row r="55" spans="1:6">
      <c r="A55" t="s">
        <v>111</v>
      </c>
      <c r="B55">
        <v>134121</v>
      </c>
      <c r="E55" t="s">
        <v>213</v>
      </c>
      <c r="F55" t="s">
        <v>97</v>
      </c>
    </row>
    <row r="56" spans="1:6">
      <c r="A56" t="s">
        <v>104</v>
      </c>
      <c r="B56">
        <v>243651</v>
      </c>
      <c r="E56" t="s">
        <v>214</v>
      </c>
      <c r="F56" t="s">
        <v>104</v>
      </c>
    </row>
    <row r="57" spans="1:6">
      <c r="A57" t="s">
        <v>89</v>
      </c>
      <c r="B57">
        <v>1627196</v>
      </c>
      <c r="E57" t="s">
        <v>215</v>
      </c>
      <c r="F57" t="s">
        <v>89</v>
      </c>
    </row>
    <row r="58" spans="1:6">
      <c r="A58" t="s">
        <v>92</v>
      </c>
      <c r="B58">
        <v>994870</v>
      </c>
      <c r="E58" t="s">
        <v>216</v>
      </c>
      <c r="F58" t="s">
        <v>92</v>
      </c>
    </row>
    <row r="59" spans="1:6">
      <c r="A59" t="s">
        <v>100</v>
      </c>
      <c r="B59">
        <v>157793</v>
      </c>
      <c r="E59" t="s">
        <v>217</v>
      </c>
      <c r="F59" t="s">
        <v>100</v>
      </c>
    </row>
    <row r="60" spans="1:6">
      <c r="A60" t="s">
        <v>96</v>
      </c>
      <c r="B60">
        <v>226929</v>
      </c>
      <c r="E60" t="s">
        <v>218</v>
      </c>
      <c r="F60" t="s">
        <v>96</v>
      </c>
    </row>
    <row r="61" spans="1:6">
      <c r="A61" t="s">
        <v>95</v>
      </c>
      <c r="B61">
        <v>1761000</v>
      </c>
      <c r="E61" t="s">
        <v>189</v>
      </c>
      <c r="F61" t="s">
        <v>95</v>
      </c>
    </row>
    <row r="62" spans="1:6">
      <c r="A62" t="s">
        <v>116</v>
      </c>
      <c r="B62">
        <v>447924</v>
      </c>
      <c r="E62" t="s">
        <v>219</v>
      </c>
      <c r="F62" t="s">
        <v>116</v>
      </c>
    </row>
    <row r="63" spans="1:6">
      <c r="A63" t="s">
        <v>99</v>
      </c>
      <c r="B63">
        <v>212112</v>
      </c>
      <c r="E63" t="s">
        <v>220</v>
      </c>
      <c r="F63" t="s">
        <v>99</v>
      </c>
    </row>
    <row r="64" spans="1:6">
      <c r="A64" t="s">
        <v>102</v>
      </c>
      <c r="B64">
        <v>138808</v>
      </c>
      <c r="E64" t="s">
        <v>221</v>
      </c>
      <c r="F64" t="s">
        <v>102</v>
      </c>
    </row>
    <row r="65" spans="1:6">
      <c r="A65" t="s">
        <v>113</v>
      </c>
      <c r="B65">
        <v>1608191</v>
      </c>
      <c r="E65" t="s">
        <v>222</v>
      </c>
      <c r="F65" t="s">
        <v>113</v>
      </c>
    </row>
    <row r="66" spans="1:6">
      <c r="A66" t="s">
        <v>90</v>
      </c>
      <c r="B66">
        <v>215491</v>
      </c>
      <c r="E66" t="s">
        <v>223</v>
      </c>
      <c r="F66" t="s">
        <v>90</v>
      </c>
    </row>
    <row r="67" spans="1:6">
      <c r="A67" t="s">
        <v>101</v>
      </c>
      <c r="B67">
        <v>620188</v>
      </c>
      <c r="E67" t="s">
        <v>224</v>
      </c>
      <c r="F67" t="s">
        <v>101</v>
      </c>
    </row>
    <row r="68" spans="1:6">
      <c r="A68" t="s">
        <v>118</v>
      </c>
      <c r="B68">
        <v>576858</v>
      </c>
      <c r="E68" t="s">
        <v>225</v>
      </c>
      <c r="F68" t="s">
        <v>118</v>
      </c>
    </row>
    <row r="69" spans="1:6">
      <c r="A69" t="s">
        <v>105</v>
      </c>
      <c r="B69">
        <v>447348</v>
      </c>
      <c r="E69" t="s">
        <v>226</v>
      </c>
      <c r="F69" t="s">
        <v>105</v>
      </c>
    </row>
    <row r="70" spans="1:6">
      <c r="A70" t="s">
        <v>93</v>
      </c>
      <c r="B70">
        <v>439816</v>
      </c>
      <c r="E70" t="s">
        <v>227</v>
      </c>
      <c r="F70" t="s">
        <v>93</v>
      </c>
    </row>
    <row r="71" spans="1:6">
      <c r="A71" t="s">
        <v>114</v>
      </c>
      <c r="B71">
        <v>562199</v>
      </c>
      <c r="E71" t="s">
        <v>228</v>
      </c>
      <c r="F71" t="s">
        <v>114</v>
      </c>
    </row>
    <row r="72" spans="1:6">
      <c r="A72" t="s">
        <v>94</v>
      </c>
      <c r="B72">
        <v>607140</v>
      </c>
      <c r="E72" t="s">
        <v>229</v>
      </c>
      <c r="F72" t="s">
        <v>94</v>
      </c>
    </row>
    <row r="73" spans="1:6">
      <c r="A73" t="s">
        <v>85</v>
      </c>
      <c r="B73">
        <v>165576</v>
      </c>
      <c r="E73" t="s">
        <v>230</v>
      </c>
      <c r="F73" t="s">
        <v>85</v>
      </c>
    </row>
    <row r="74" spans="1:6">
      <c r="A74" t="s">
        <v>103</v>
      </c>
      <c r="B74">
        <v>674263</v>
      </c>
      <c r="E74" t="s">
        <v>231</v>
      </c>
      <c r="F74" t="s">
        <v>103</v>
      </c>
    </row>
    <row r="75" spans="1:6">
      <c r="A75" t="s">
        <v>108</v>
      </c>
      <c r="B75">
        <v>100979</v>
      </c>
      <c r="E75" t="s">
        <v>232</v>
      </c>
      <c r="F75" t="s">
        <v>108</v>
      </c>
    </row>
    <row r="76" spans="1:6">
      <c r="A76" t="s">
        <v>120</v>
      </c>
      <c r="B76">
        <v>752659</v>
      </c>
      <c r="E76" t="s">
        <v>233</v>
      </c>
      <c r="F76" t="s">
        <v>120</v>
      </c>
    </row>
    <row r="77" spans="1:6">
      <c r="A77" t="s">
        <v>112</v>
      </c>
      <c r="B77">
        <v>374432</v>
      </c>
      <c r="E77" t="s">
        <v>234</v>
      </c>
      <c r="F77" t="s">
        <v>112</v>
      </c>
    </row>
    <row r="78" spans="1:6">
      <c r="A78" t="s">
        <v>86</v>
      </c>
      <c r="B78">
        <v>185244</v>
      </c>
      <c r="E78" t="s">
        <v>235</v>
      </c>
      <c r="F78" t="s">
        <v>86</v>
      </c>
    </row>
    <row r="79" spans="1:6">
      <c r="B79">
        <f>SUM(B47:B78)</f>
        <v>20079365</v>
      </c>
    </row>
  </sheetData>
  <autoFilter ref="A8:F8" xr:uid="{16CBF7EC-F486-470D-A536-FA7A8BB67331}">
    <sortState xmlns:xlrd2="http://schemas.microsoft.com/office/spreadsheetml/2017/richdata2" ref="A9:F41">
      <sortCondition ref="F8"/>
    </sortState>
  </autoFilter>
  <sortState xmlns:xlrd2="http://schemas.microsoft.com/office/spreadsheetml/2017/richdata2" ref="H9:J40">
    <sortCondition ref="H9:H40"/>
  </sortState>
  <mergeCells count="1">
    <mergeCell ref="H1:I1"/>
  </mergeCells>
  <hyperlinks>
    <hyperlink ref="H1:I1" location="Index!A1" display="Regresar al Índice" xr:uid="{00000000-0004-0000-3C00-000000000000}"/>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F4D6F-790D-4880-B0A8-6478BFCE411F}">
  <sheetPr codeName="Hoja54"/>
  <dimension ref="A1:V41"/>
  <sheetViews>
    <sheetView zoomScale="90" zoomScaleNormal="90" workbookViewId="0">
      <selection activeCell="B125" sqref="B125"/>
    </sheetView>
  </sheetViews>
  <sheetFormatPr baseColWidth="10" defaultColWidth="9.109375" defaultRowHeight="14.4"/>
  <cols>
    <col min="1" max="1" width="44.6640625" style="109" customWidth="1"/>
    <col min="2" max="2" width="11.5546875" style="109" bestFit="1" customWidth="1"/>
    <col min="3" max="3" width="11" style="109" bestFit="1" customWidth="1"/>
    <col min="4" max="4" width="10.109375" style="109" bestFit="1" customWidth="1"/>
    <col min="5" max="5" width="11.5546875" style="109" bestFit="1" customWidth="1"/>
    <col min="6" max="7" width="11" style="109" bestFit="1" customWidth="1"/>
    <col min="8" max="8" width="7.6640625" style="109" bestFit="1" customWidth="1"/>
    <col min="9" max="9" width="11.6640625" style="109" customWidth="1"/>
    <col min="10" max="10" width="10.6640625" style="109" customWidth="1"/>
    <col min="11" max="11" width="9.109375" style="109"/>
    <col min="12" max="12" width="11.88671875" style="109" bestFit="1" customWidth="1"/>
    <col min="13" max="20" width="9.109375" style="109"/>
    <col min="21" max="21" width="11.88671875" style="109" bestFit="1" customWidth="1"/>
    <col min="22" max="16384" width="9.109375" style="109"/>
  </cols>
  <sheetData>
    <row r="1" spans="1:22">
      <c r="A1" s="203" t="s">
        <v>1299</v>
      </c>
      <c r="B1" s="109" t="s">
        <v>123</v>
      </c>
      <c r="C1" s="109" t="s">
        <v>123</v>
      </c>
      <c r="D1" s="109" t="s">
        <v>123</v>
      </c>
      <c r="E1" s="109" t="s">
        <v>123</v>
      </c>
      <c r="F1" s="109" t="s">
        <v>123</v>
      </c>
      <c r="G1" s="109" t="s">
        <v>123</v>
      </c>
      <c r="H1" s="274" t="s">
        <v>126</v>
      </c>
      <c r="I1" s="274"/>
    </row>
    <row r="2" spans="1:22">
      <c r="A2" s="204" t="s">
        <v>240</v>
      </c>
      <c r="B2" s="109" t="s">
        <v>123</v>
      </c>
      <c r="C2" s="109" t="s">
        <v>123</v>
      </c>
      <c r="D2" s="109" t="s">
        <v>123</v>
      </c>
      <c r="E2" s="109" t="s">
        <v>123</v>
      </c>
      <c r="F2" s="109" t="s">
        <v>123</v>
      </c>
      <c r="G2" s="109" t="s">
        <v>123</v>
      </c>
      <c r="H2" s="109" t="s">
        <v>123</v>
      </c>
    </row>
    <row r="3" spans="1:22">
      <c r="A3" s="205" t="s">
        <v>1300</v>
      </c>
    </row>
    <row r="6" spans="1:22">
      <c r="A6" s="203" t="s">
        <v>182</v>
      </c>
      <c r="B6" s="203" t="s">
        <v>1294</v>
      </c>
      <c r="C6" s="203" t="s">
        <v>1295</v>
      </c>
      <c r="D6" s="203" t="s">
        <v>1296</v>
      </c>
      <c r="E6" s="203" t="s">
        <v>1297</v>
      </c>
      <c r="F6" s="203" t="s">
        <v>197</v>
      </c>
      <c r="G6" s="203" t="s">
        <v>1298</v>
      </c>
      <c r="H6" s="203" t="s">
        <v>237</v>
      </c>
    </row>
    <row r="7" spans="1:22">
      <c r="A7" s="203" t="s">
        <v>404</v>
      </c>
      <c r="B7" s="206">
        <v>3434243</v>
      </c>
      <c r="C7" s="206">
        <v>2993174</v>
      </c>
      <c r="D7" s="206">
        <v>3470048</v>
      </c>
      <c r="E7" s="206">
        <v>3020906</v>
      </c>
      <c r="F7" s="206">
        <f t="shared" ref="F7:G38" si="0">B7-D7</f>
        <v>-35805</v>
      </c>
      <c r="G7" s="206">
        <f t="shared" si="0"/>
        <v>-27732</v>
      </c>
      <c r="H7" s="206">
        <f t="shared" ref="H7:H38" si="1">F7-G7</f>
        <v>-8073</v>
      </c>
      <c r="I7" s="201"/>
      <c r="J7" s="201"/>
      <c r="K7" s="202"/>
      <c r="L7" s="201"/>
      <c r="V7" s="201"/>
    </row>
    <row r="8" spans="1:22">
      <c r="A8" s="203" t="s">
        <v>100</v>
      </c>
      <c r="B8" s="206">
        <v>154933</v>
      </c>
      <c r="C8" s="206">
        <v>125396</v>
      </c>
      <c r="D8" s="206">
        <v>159549</v>
      </c>
      <c r="E8" s="206">
        <v>127887</v>
      </c>
      <c r="F8" s="206">
        <f t="shared" si="0"/>
        <v>-4616</v>
      </c>
      <c r="G8" s="206">
        <f t="shared" si="0"/>
        <v>-2491</v>
      </c>
      <c r="H8" s="206">
        <f t="shared" si="1"/>
        <v>-2125</v>
      </c>
      <c r="I8" s="201"/>
      <c r="J8" s="201"/>
      <c r="K8" s="202"/>
      <c r="L8" s="201"/>
      <c r="V8" s="201"/>
    </row>
    <row r="9" spans="1:22">
      <c r="A9" s="203" t="s">
        <v>87</v>
      </c>
      <c r="B9" s="206">
        <v>223323</v>
      </c>
      <c r="C9" s="206">
        <v>197268</v>
      </c>
      <c r="D9" s="206">
        <v>227505</v>
      </c>
      <c r="E9" s="206">
        <v>200960</v>
      </c>
      <c r="F9" s="206">
        <f t="shared" si="0"/>
        <v>-4182</v>
      </c>
      <c r="G9" s="206">
        <f t="shared" si="0"/>
        <v>-3692</v>
      </c>
      <c r="H9" s="206">
        <f t="shared" si="1"/>
        <v>-490</v>
      </c>
      <c r="I9" s="201"/>
      <c r="J9" s="201"/>
      <c r="K9" s="202"/>
      <c r="L9" s="201"/>
      <c r="V9" s="201"/>
    </row>
    <row r="10" spans="1:22">
      <c r="A10" s="203" t="s">
        <v>112</v>
      </c>
      <c r="B10" s="206">
        <v>381896</v>
      </c>
      <c r="C10" s="206">
        <v>343241</v>
      </c>
      <c r="D10" s="206">
        <v>384295</v>
      </c>
      <c r="E10" s="206">
        <v>345561</v>
      </c>
      <c r="F10" s="206">
        <f t="shared" si="0"/>
        <v>-2399</v>
      </c>
      <c r="G10" s="206">
        <f t="shared" si="0"/>
        <v>-2320</v>
      </c>
      <c r="H10" s="206">
        <f t="shared" si="1"/>
        <v>-79</v>
      </c>
      <c r="I10" s="201"/>
      <c r="J10" s="201"/>
      <c r="K10" s="202"/>
      <c r="L10" s="201"/>
      <c r="V10" s="201"/>
    </row>
    <row r="11" spans="1:22">
      <c r="A11" s="203" t="s">
        <v>101</v>
      </c>
      <c r="B11" s="206">
        <v>627504</v>
      </c>
      <c r="C11" s="206">
        <v>536104</v>
      </c>
      <c r="D11" s="206">
        <v>629401</v>
      </c>
      <c r="E11" s="206">
        <v>538275</v>
      </c>
      <c r="F11" s="206">
        <f t="shared" si="0"/>
        <v>-1897</v>
      </c>
      <c r="G11" s="206">
        <f t="shared" si="0"/>
        <v>-2171</v>
      </c>
      <c r="H11" s="206">
        <f t="shared" si="1"/>
        <v>274</v>
      </c>
      <c r="I11" s="201"/>
      <c r="J11" s="201"/>
      <c r="K11" s="202"/>
      <c r="L11" s="201"/>
      <c r="V11" s="201"/>
    </row>
    <row r="12" spans="1:22">
      <c r="A12" s="203" t="s">
        <v>86</v>
      </c>
      <c r="B12" s="206">
        <v>187861</v>
      </c>
      <c r="C12" s="206">
        <v>159407</v>
      </c>
      <c r="D12" s="206">
        <v>189173</v>
      </c>
      <c r="E12" s="206">
        <v>159967</v>
      </c>
      <c r="F12" s="206">
        <f t="shared" si="0"/>
        <v>-1312</v>
      </c>
      <c r="G12" s="206">
        <f t="shared" si="0"/>
        <v>-560</v>
      </c>
      <c r="H12" s="206">
        <f t="shared" si="1"/>
        <v>-752</v>
      </c>
      <c r="I12" s="201"/>
      <c r="J12" s="201"/>
      <c r="K12" s="202"/>
      <c r="L12" s="201"/>
      <c r="V12" s="201"/>
    </row>
    <row r="13" spans="1:22">
      <c r="A13" s="203" t="s">
        <v>88</v>
      </c>
      <c r="B13" s="206">
        <v>133413</v>
      </c>
      <c r="C13" s="206">
        <v>109356</v>
      </c>
      <c r="D13" s="206">
        <v>133675</v>
      </c>
      <c r="E13" s="206">
        <v>110447</v>
      </c>
      <c r="F13" s="206">
        <f t="shared" si="0"/>
        <v>-262</v>
      </c>
      <c r="G13" s="206">
        <f t="shared" si="0"/>
        <v>-1091</v>
      </c>
      <c r="H13" s="206">
        <f t="shared" si="1"/>
        <v>829</v>
      </c>
      <c r="I13" s="201"/>
      <c r="J13" s="201"/>
      <c r="K13" s="202"/>
      <c r="L13" s="201"/>
      <c r="V13" s="201"/>
    </row>
    <row r="14" spans="1:22">
      <c r="A14" s="203" t="s">
        <v>116</v>
      </c>
      <c r="B14" s="206">
        <v>463431</v>
      </c>
      <c r="C14" s="206">
        <v>377104</v>
      </c>
      <c r="D14" s="206">
        <v>463598</v>
      </c>
      <c r="E14" s="206">
        <v>378723</v>
      </c>
      <c r="F14" s="206">
        <f t="shared" si="0"/>
        <v>-167</v>
      </c>
      <c r="G14" s="206">
        <f t="shared" si="0"/>
        <v>-1619</v>
      </c>
      <c r="H14" s="206">
        <f t="shared" si="1"/>
        <v>1452</v>
      </c>
      <c r="I14" s="201"/>
      <c r="J14" s="201"/>
      <c r="K14" s="202"/>
      <c r="L14" s="201"/>
      <c r="V14" s="201"/>
    </row>
    <row r="15" spans="1:22">
      <c r="A15" s="203" t="s">
        <v>111</v>
      </c>
      <c r="B15" s="206">
        <v>138663</v>
      </c>
      <c r="C15" s="206">
        <v>111868</v>
      </c>
      <c r="D15" s="206">
        <v>138790</v>
      </c>
      <c r="E15" s="206">
        <v>112492</v>
      </c>
      <c r="F15" s="206">
        <f t="shared" si="0"/>
        <v>-127</v>
      </c>
      <c r="G15" s="206">
        <f t="shared" si="0"/>
        <v>-624</v>
      </c>
      <c r="H15" s="206">
        <f t="shared" si="1"/>
        <v>497</v>
      </c>
      <c r="I15" s="201"/>
      <c r="J15" s="201"/>
      <c r="K15" s="202"/>
      <c r="L15" s="201"/>
      <c r="V15" s="201"/>
    </row>
    <row r="16" spans="1:22">
      <c r="A16" s="203" t="s">
        <v>107</v>
      </c>
      <c r="B16" s="206">
        <v>184326</v>
      </c>
      <c r="C16" s="206">
        <v>134208</v>
      </c>
      <c r="D16" s="206">
        <v>184435</v>
      </c>
      <c r="E16" s="206">
        <v>133857</v>
      </c>
      <c r="F16" s="206">
        <f t="shared" si="0"/>
        <v>-109</v>
      </c>
      <c r="G16" s="206">
        <f t="shared" si="0"/>
        <v>351</v>
      </c>
      <c r="H16" s="206">
        <f t="shared" si="1"/>
        <v>-460</v>
      </c>
      <c r="I16" s="201"/>
      <c r="J16" s="201"/>
      <c r="K16" s="202"/>
      <c r="L16" s="201"/>
      <c r="V16" s="201"/>
    </row>
    <row r="17" spans="1:22">
      <c r="A17" s="203" t="s">
        <v>85</v>
      </c>
      <c r="B17" s="206">
        <v>171196</v>
      </c>
      <c r="C17" s="206">
        <v>143453</v>
      </c>
      <c r="D17" s="206">
        <v>171220</v>
      </c>
      <c r="E17" s="206">
        <v>144058</v>
      </c>
      <c r="F17" s="206">
        <f t="shared" si="0"/>
        <v>-24</v>
      </c>
      <c r="G17" s="206">
        <f t="shared" si="0"/>
        <v>-605</v>
      </c>
      <c r="H17" s="206">
        <f t="shared" si="1"/>
        <v>581</v>
      </c>
      <c r="I17" s="201"/>
      <c r="J17" s="201"/>
      <c r="K17" s="202"/>
      <c r="L17" s="201"/>
      <c r="V17" s="201"/>
    </row>
    <row r="18" spans="1:22">
      <c r="A18" s="203" t="s">
        <v>108</v>
      </c>
      <c r="B18" s="206">
        <v>102314</v>
      </c>
      <c r="C18" s="206">
        <v>78849</v>
      </c>
      <c r="D18" s="206">
        <v>102273</v>
      </c>
      <c r="E18" s="206">
        <v>79560</v>
      </c>
      <c r="F18" s="206">
        <f t="shared" si="0"/>
        <v>41</v>
      </c>
      <c r="G18" s="206">
        <f t="shared" si="0"/>
        <v>-711</v>
      </c>
      <c r="H18" s="206">
        <f t="shared" si="1"/>
        <v>752</v>
      </c>
      <c r="I18" s="201"/>
      <c r="J18" s="201"/>
      <c r="K18" s="202"/>
      <c r="L18" s="201"/>
      <c r="V18" s="201"/>
    </row>
    <row r="19" spans="1:22">
      <c r="A19" s="203" t="s">
        <v>99</v>
      </c>
      <c r="B19" s="206">
        <v>211643</v>
      </c>
      <c r="C19" s="206">
        <v>181179</v>
      </c>
      <c r="D19" s="206">
        <v>211336</v>
      </c>
      <c r="E19" s="206">
        <v>181231</v>
      </c>
      <c r="F19" s="206">
        <f t="shared" si="0"/>
        <v>307</v>
      </c>
      <c r="G19" s="206">
        <f t="shared" si="0"/>
        <v>-52</v>
      </c>
      <c r="H19" s="206">
        <f t="shared" si="1"/>
        <v>359</v>
      </c>
      <c r="I19" s="201"/>
      <c r="J19" s="201"/>
      <c r="K19" s="202"/>
      <c r="L19" s="201"/>
      <c r="V19" s="201"/>
    </row>
    <row r="20" spans="1:22">
      <c r="A20" s="203" t="s">
        <v>104</v>
      </c>
      <c r="B20" s="206">
        <v>243244</v>
      </c>
      <c r="C20" s="206">
        <v>219323</v>
      </c>
      <c r="D20" s="206">
        <v>242643</v>
      </c>
      <c r="E20" s="206">
        <v>219202</v>
      </c>
      <c r="F20" s="206">
        <f t="shared" si="0"/>
        <v>601</v>
      </c>
      <c r="G20" s="206">
        <f t="shared" si="0"/>
        <v>121</v>
      </c>
      <c r="H20" s="206">
        <f t="shared" si="1"/>
        <v>480</v>
      </c>
      <c r="I20" s="201"/>
      <c r="J20" s="201"/>
      <c r="K20" s="202"/>
      <c r="L20" s="201"/>
      <c r="V20" s="201"/>
    </row>
    <row r="21" spans="1:22">
      <c r="A21" s="203" t="s">
        <v>92</v>
      </c>
      <c r="B21" s="206">
        <v>1008607</v>
      </c>
      <c r="C21" s="206">
        <v>875377</v>
      </c>
      <c r="D21" s="206">
        <v>1007762</v>
      </c>
      <c r="E21" s="206">
        <v>874599</v>
      </c>
      <c r="F21" s="206">
        <f t="shared" si="0"/>
        <v>845</v>
      </c>
      <c r="G21" s="206">
        <f t="shared" si="0"/>
        <v>778</v>
      </c>
      <c r="H21" s="206">
        <f t="shared" si="1"/>
        <v>67</v>
      </c>
      <c r="I21" s="201"/>
      <c r="J21" s="201"/>
      <c r="K21" s="202"/>
      <c r="L21" s="201"/>
      <c r="V21" s="201"/>
    </row>
    <row r="22" spans="1:22">
      <c r="A22" s="203" t="s">
        <v>90</v>
      </c>
      <c r="B22" s="206">
        <v>214214</v>
      </c>
      <c r="C22" s="206">
        <v>187016</v>
      </c>
      <c r="D22" s="206">
        <v>212784</v>
      </c>
      <c r="E22" s="206">
        <v>185548</v>
      </c>
      <c r="F22" s="206">
        <f t="shared" si="0"/>
        <v>1430</v>
      </c>
      <c r="G22" s="206">
        <f t="shared" si="0"/>
        <v>1468</v>
      </c>
      <c r="H22" s="206">
        <f t="shared" si="1"/>
        <v>-38</v>
      </c>
      <c r="I22" s="201"/>
      <c r="J22" s="201"/>
      <c r="K22" s="202"/>
      <c r="L22" s="201"/>
      <c r="V22" s="201"/>
    </row>
    <row r="23" spans="1:22">
      <c r="A23" s="203" t="s">
        <v>119</v>
      </c>
      <c r="B23" s="206">
        <v>779087</v>
      </c>
      <c r="C23" s="206">
        <v>692230</v>
      </c>
      <c r="D23" s="206">
        <v>776527</v>
      </c>
      <c r="E23" s="206">
        <v>689001</v>
      </c>
      <c r="F23" s="206">
        <f t="shared" si="0"/>
        <v>2560</v>
      </c>
      <c r="G23" s="206">
        <f t="shared" si="0"/>
        <v>3229</v>
      </c>
      <c r="H23" s="206">
        <f t="shared" si="1"/>
        <v>-669</v>
      </c>
      <c r="I23" s="201"/>
      <c r="J23" s="201"/>
      <c r="K23" s="202"/>
      <c r="L23" s="201"/>
      <c r="V23" s="201"/>
    </row>
    <row r="24" spans="1:22">
      <c r="A24" s="203" t="s">
        <v>114</v>
      </c>
      <c r="B24" s="206">
        <v>580209</v>
      </c>
      <c r="C24" s="206">
        <v>463813</v>
      </c>
      <c r="D24" s="206">
        <v>577442</v>
      </c>
      <c r="E24" s="206">
        <v>463255</v>
      </c>
      <c r="F24" s="206">
        <f t="shared" si="0"/>
        <v>2767</v>
      </c>
      <c r="G24" s="206">
        <f t="shared" si="0"/>
        <v>558</v>
      </c>
      <c r="H24" s="206">
        <f t="shared" si="1"/>
        <v>2209</v>
      </c>
      <c r="I24" s="201"/>
      <c r="J24" s="201"/>
      <c r="K24" s="202"/>
      <c r="L24" s="201"/>
      <c r="V24" s="201"/>
    </row>
    <row r="25" spans="1:22">
      <c r="A25" s="203" t="s">
        <v>120</v>
      </c>
      <c r="B25" s="206">
        <v>752206</v>
      </c>
      <c r="C25" s="206">
        <v>630131</v>
      </c>
      <c r="D25" s="206">
        <v>749350</v>
      </c>
      <c r="E25" s="206">
        <v>631728</v>
      </c>
      <c r="F25" s="206">
        <f t="shared" si="0"/>
        <v>2856</v>
      </c>
      <c r="G25" s="206">
        <f t="shared" si="0"/>
        <v>-1597</v>
      </c>
      <c r="H25" s="206">
        <f t="shared" si="1"/>
        <v>4453</v>
      </c>
      <c r="I25" s="201"/>
      <c r="J25" s="201"/>
      <c r="K25" s="202"/>
      <c r="L25" s="201"/>
      <c r="V25" s="201"/>
    </row>
    <row r="26" spans="1:22">
      <c r="A26" s="203" t="s">
        <v>93</v>
      </c>
      <c r="B26" s="206">
        <v>450897</v>
      </c>
      <c r="C26" s="206">
        <v>365940</v>
      </c>
      <c r="D26" s="206">
        <v>447346</v>
      </c>
      <c r="E26" s="206">
        <v>364743</v>
      </c>
      <c r="F26" s="206">
        <f t="shared" si="0"/>
        <v>3551</v>
      </c>
      <c r="G26" s="206">
        <f t="shared" si="0"/>
        <v>1197</v>
      </c>
      <c r="H26" s="206">
        <f t="shared" si="1"/>
        <v>2354</v>
      </c>
      <c r="I26" s="201"/>
      <c r="J26" s="201"/>
      <c r="K26" s="202"/>
      <c r="L26" s="201"/>
      <c r="V26" s="201"/>
    </row>
    <row r="27" spans="1:22">
      <c r="A27" s="203" t="s">
        <v>89</v>
      </c>
      <c r="B27" s="206">
        <v>1630366</v>
      </c>
      <c r="C27" s="206">
        <v>1365760</v>
      </c>
      <c r="D27" s="206">
        <v>1626181</v>
      </c>
      <c r="E27" s="206">
        <v>1364730</v>
      </c>
      <c r="F27" s="206">
        <f t="shared" si="0"/>
        <v>4185</v>
      </c>
      <c r="G27" s="206">
        <f t="shared" si="0"/>
        <v>1030</v>
      </c>
      <c r="H27" s="206">
        <f t="shared" si="1"/>
        <v>3155</v>
      </c>
      <c r="I27" s="201"/>
      <c r="J27" s="201"/>
      <c r="K27" s="202"/>
      <c r="L27" s="201"/>
      <c r="V27" s="201"/>
    </row>
    <row r="28" spans="1:22">
      <c r="A28" s="203" t="s">
        <v>96</v>
      </c>
      <c r="B28" s="206">
        <v>232393</v>
      </c>
      <c r="C28" s="206">
        <v>186067</v>
      </c>
      <c r="D28" s="206">
        <v>227679</v>
      </c>
      <c r="E28" s="206">
        <v>185224</v>
      </c>
      <c r="F28" s="206">
        <f t="shared" si="0"/>
        <v>4714</v>
      </c>
      <c r="G28" s="206">
        <f t="shared" si="0"/>
        <v>843</v>
      </c>
      <c r="H28" s="206">
        <f t="shared" si="1"/>
        <v>3871</v>
      </c>
      <c r="I28" s="201"/>
      <c r="J28" s="201"/>
      <c r="K28" s="202"/>
      <c r="L28" s="201"/>
      <c r="V28" s="201"/>
    </row>
    <row r="29" spans="1:22">
      <c r="A29" s="203" t="s">
        <v>118</v>
      </c>
      <c r="B29" s="206">
        <v>614415</v>
      </c>
      <c r="C29" s="206">
        <v>504201</v>
      </c>
      <c r="D29" s="206">
        <v>607919</v>
      </c>
      <c r="E29" s="206">
        <v>500326</v>
      </c>
      <c r="F29" s="206">
        <f t="shared" si="0"/>
        <v>6496</v>
      </c>
      <c r="G29" s="206">
        <f t="shared" si="0"/>
        <v>3875</v>
      </c>
      <c r="H29" s="206">
        <f t="shared" si="1"/>
        <v>2621</v>
      </c>
      <c r="I29" s="201"/>
      <c r="J29" s="201"/>
      <c r="K29" s="202"/>
      <c r="L29" s="201"/>
      <c r="V29" s="201"/>
    </row>
    <row r="30" spans="1:22">
      <c r="A30" s="203" t="s">
        <v>91</v>
      </c>
      <c r="B30" s="206">
        <v>335280</v>
      </c>
      <c r="C30" s="206">
        <v>308481</v>
      </c>
      <c r="D30" s="206">
        <v>328291</v>
      </c>
      <c r="E30" s="206">
        <v>301211</v>
      </c>
      <c r="F30" s="206">
        <f t="shared" si="0"/>
        <v>6989</v>
      </c>
      <c r="G30" s="206">
        <f t="shared" si="0"/>
        <v>7270</v>
      </c>
      <c r="H30" s="206">
        <f t="shared" si="1"/>
        <v>-281</v>
      </c>
      <c r="I30" s="201"/>
      <c r="J30" s="201"/>
      <c r="K30" s="202"/>
      <c r="L30" s="201"/>
      <c r="V30" s="201"/>
    </row>
    <row r="31" spans="1:22">
      <c r="A31" s="203" t="s">
        <v>102</v>
      </c>
      <c r="B31" s="206">
        <v>159377</v>
      </c>
      <c r="C31" s="206">
        <v>117628</v>
      </c>
      <c r="D31" s="206">
        <v>152317</v>
      </c>
      <c r="E31" s="206">
        <v>117004</v>
      </c>
      <c r="F31" s="206">
        <f t="shared" si="0"/>
        <v>7060</v>
      </c>
      <c r="G31" s="206">
        <f t="shared" si="0"/>
        <v>624</v>
      </c>
      <c r="H31" s="206">
        <f t="shared" si="1"/>
        <v>6436</v>
      </c>
      <c r="I31" s="201"/>
      <c r="J31" s="201"/>
      <c r="K31" s="202"/>
      <c r="L31" s="201"/>
      <c r="V31" s="201"/>
    </row>
    <row r="32" spans="1:22">
      <c r="A32" s="203" t="s">
        <v>110</v>
      </c>
      <c r="B32" s="206">
        <v>900551</v>
      </c>
      <c r="C32" s="206">
        <v>823727</v>
      </c>
      <c r="D32" s="206">
        <v>892899</v>
      </c>
      <c r="E32" s="206">
        <v>817008</v>
      </c>
      <c r="F32" s="206">
        <f t="shared" si="0"/>
        <v>7652</v>
      </c>
      <c r="G32" s="206">
        <f t="shared" si="0"/>
        <v>6719</v>
      </c>
      <c r="H32" s="206">
        <f t="shared" si="1"/>
        <v>933</v>
      </c>
      <c r="I32" s="201"/>
      <c r="J32" s="201"/>
      <c r="K32" s="202"/>
      <c r="L32" s="201"/>
      <c r="V32" s="201"/>
    </row>
    <row r="33" spans="1:22">
      <c r="A33" s="203" t="s">
        <v>103</v>
      </c>
      <c r="B33" s="206">
        <v>700667</v>
      </c>
      <c r="C33" s="206">
        <v>622857</v>
      </c>
      <c r="D33" s="206">
        <v>692500</v>
      </c>
      <c r="E33" s="206">
        <v>616489</v>
      </c>
      <c r="F33" s="206">
        <f t="shared" si="0"/>
        <v>8167</v>
      </c>
      <c r="G33" s="206">
        <f t="shared" si="0"/>
        <v>6368</v>
      </c>
      <c r="H33" s="206">
        <f t="shared" si="1"/>
        <v>1799</v>
      </c>
      <c r="I33" s="201"/>
      <c r="J33" s="201"/>
      <c r="K33" s="202"/>
      <c r="L33" s="201"/>
      <c r="V33" s="201"/>
    </row>
    <row r="34" spans="1:22">
      <c r="A34" s="203" t="s">
        <v>105</v>
      </c>
      <c r="B34" s="206">
        <v>472299</v>
      </c>
      <c r="C34" s="206">
        <v>340099</v>
      </c>
      <c r="D34" s="206">
        <v>463164</v>
      </c>
      <c r="E34" s="206">
        <v>330256</v>
      </c>
      <c r="F34" s="206">
        <f t="shared" si="0"/>
        <v>9135</v>
      </c>
      <c r="G34" s="206">
        <f t="shared" si="0"/>
        <v>9843</v>
      </c>
      <c r="H34" s="206">
        <f t="shared" si="1"/>
        <v>-708</v>
      </c>
      <c r="I34" s="201"/>
      <c r="J34" s="201"/>
      <c r="K34" s="202"/>
      <c r="L34" s="201"/>
      <c r="V34" s="201"/>
    </row>
    <row r="35" spans="1:22">
      <c r="A35" s="203" t="s">
        <v>95</v>
      </c>
      <c r="B35" s="206">
        <v>1822293</v>
      </c>
      <c r="C35" s="206">
        <v>1547800</v>
      </c>
      <c r="D35" s="206">
        <v>1812699</v>
      </c>
      <c r="E35" s="206">
        <v>1542617</v>
      </c>
      <c r="F35" s="206">
        <f t="shared" si="0"/>
        <v>9594</v>
      </c>
      <c r="G35" s="206">
        <f t="shared" si="0"/>
        <v>5183</v>
      </c>
      <c r="H35" s="206">
        <f t="shared" si="1"/>
        <v>4411</v>
      </c>
      <c r="I35" s="201"/>
      <c r="J35" s="201"/>
      <c r="K35" s="202"/>
      <c r="L35" s="201"/>
      <c r="V35" s="201"/>
    </row>
    <row r="36" spans="1:22">
      <c r="A36" s="203" t="s">
        <v>94</v>
      </c>
      <c r="B36" s="206">
        <v>596833</v>
      </c>
      <c r="C36" s="206">
        <v>501341</v>
      </c>
      <c r="D36" s="206">
        <v>586576</v>
      </c>
      <c r="E36" s="206">
        <v>499697</v>
      </c>
      <c r="F36" s="206">
        <f t="shared" si="0"/>
        <v>10257</v>
      </c>
      <c r="G36" s="206">
        <f t="shared" si="0"/>
        <v>1644</v>
      </c>
      <c r="H36" s="206">
        <f t="shared" si="1"/>
        <v>8613</v>
      </c>
      <c r="I36" s="201"/>
      <c r="J36" s="201"/>
      <c r="K36" s="202"/>
      <c r="L36" s="201"/>
      <c r="V36" s="201"/>
    </row>
    <row r="37" spans="1:22">
      <c r="A37" s="203" t="s">
        <v>113</v>
      </c>
      <c r="B37" s="206">
        <v>1647588</v>
      </c>
      <c r="C37" s="206">
        <v>1490709</v>
      </c>
      <c r="D37" s="206">
        <v>1632927</v>
      </c>
      <c r="E37" s="206">
        <v>1476925</v>
      </c>
      <c r="F37" s="206">
        <f t="shared" si="0"/>
        <v>14661</v>
      </c>
      <c r="G37" s="206">
        <f t="shared" si="0"/>
        <v>13784</v>
      </c>
      <c r="H37" s="206">
        <f t="shared" si="1"/>
        <v>877</v>
      </c>
      <c r="I37" s="201"/>
      <c r="J37" s="201"/>
      <c r="K37" s="202"/>
      <c r="L37" s="201"/>
      <c r="V37" s="201"/>
    </row>
    <row r="38" spans="1:22">
      <c r="A38" s="203" t="s">
        <v>109</v>
      </c>
      <c r="B38" s="206">
        <v>935125</v>
      </c>
      <c r="C38" s="206">
        <v>850344</v>
      </c>
      <c r="D38" s="206">
        <v>919138</v>
      </c>
      <c r="E38" s="206">
        <v>842694</v>
      </c>
      <c r="F38" s="206">
        <f t="shared" si="0"/>
        <v>15987</v>
      </c>
      <c r="G38" s="206">
        <f t="shared" si="0"/>
        <v>7650</v>
      </c>
      <c r="H38" s="206">
        <f t="shared" si="1"/>
        <v>8337</v>
      </c>
      <c r="I38" s="201"/>
      <c r="J38" s="201"/>
      <c r="K38" s="202"/>
      <c r="L38" s="201"/>
      <c r="V38" s="201"/>
    </row>
    <row r="41" spans="1:22">
      <c r="C41" s="201"/>
      <c r="D41" s="201"/>
      <c r="F41" s="201"/>
      <c r="G41" s="201"/>
      <c r="H41" s="201"/>
      <c r="I41" s="201"/>
      <c r="J41" s="201"/>
      <c r="R41" s="201"/>
      <c r="S41" s="201"/>
      <c r="T41" s="201"/>
    </row>
  </sheetData>
  <mergeCells count="1">
    <mergeCell ref="H1:I1"/>
  </mergeCells>
  <hyperlinks>
    <hyperlink ref="H1:I1" location="Index!A1" display="Regresar al Índice" xr:uid="{80895C60-B18C-4BBA-8424-ADF7126EEF18}"/>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25"/>
  <sheetViews>
    <sheetView workbookViewId="0">
      <selection activeCell="B125" sqref="B125"/>
    </sheetView>
  </sheetViews>
  <sheetFormatPr baseColWidth="10" defaultColWidth="11.44140625" defaultRowHeight="14.4"/>
  <cols>
    <col min="1" max="1" width="11.44140625" style="37"/>
    <col min="2" max="2" width="22.6640625" style="37" customWidth="1"/>
    <col min="3" max="16384" width="11.44140625" style="37"/>
  </cols>
  <sheetData>
    <row r="1" spans="1:9">
      <c r="A1" s="31" t="s">
        <v>785</v>
      </c>
      <c r="H1" s="274" t="s">
        <v>126</v>
      </c>
      <c r="I1" s="274"/>
    </row>
    <row r="2" spans="1:9">
      <c r="A2" s="76" t="s">
        <v>786</v>
      </c>
    </row>
    <row r="4" spans="1:9">
      <c r="A4" s="279" t="s">
        <v>759</v>
      </c>
      <c r="B4" s="279"/>
      <c r="C4" s="279"/>
      <c r="D4" s="279"/>
      <c r="E4" s="279"/>
    </row>
    <row r="5" spans="1:9">
      <c r="A5" s="67"/>
      <c r="B5" s="69" t="s">
        <v>719</v>
      </c>
      <c r="C5" s="69" t="s">
        <v>239</v>
      </c>
      <c r="D5" s="69" t="s">
        <v>165</v>
      </c>
      <c r="E5" s="69" t="s">
        <v>720</v>
      </c>
    </row>
    <row r="6" spans="1:9">
      <c r="A6" s="70">
        <v>1</v>
      </c>
      <c r="B6" s="70" t="s">
        <v>724</v>
      </c>
      <c r="C6" s="70" t="s">
        <v>665</v>
      </c>
      <c r="D6" s="71">
        <v>4000</v>
      </c>
      <c r="E6" s="70">
        <v>3</v>
      </c>
    </row>
    <row r="7" spans="1:9">
      <c r="A7" s="72">
        <v>2</v>
      </c>
      <c r="B7" s="72" t="s">
        <v>760</v>
      </c>
      <c r="C7" s="72" t="s">
        <v>546</v>
      </c>
      <c r="D7" s="73">
        <v>5162.5</v>
      </c>
      <c r="E7" s="72">
        <v>8</v>
      </c>
    </row>
    <row r="8" spans="1:9">
      <c r="A8" s="70">
        <v>3</v>
      </c>
      <c r="B8" s="70" t="s">
        <v>761</v>
      </c>
      <c r="C8" s="70" t="s">
        <v>546</v>
      </c>
      <c r="D8" s="71">
        <v>6616.666666666667</v>
      </c>
      <c r="E8" s="70">
        <v>6</v>
      </c>
    </row>
    <row r="9" spans="1:9">
      <c r="A9" s="72">
        <v>4</v>
      </c>
      <c r="B9" s="72" t="s">
        <v>762</v>
      </c>
      <c r="C9" s="72" t="s">
        <v>547</v>
      </c>
      <c r="D9" s="73">
        <v>7000</v>
      </c>
      <c r="E9" s="72">
        <v>3</v>
      </c>
    </row>
    <row r="10" spans="1:9">
      <c r="A10" s="70">
        <v>5</v>
      </c>
      <c r="B10" s="70" t="s">
        <v>763</v>
      </c>
      <c r="C10" s="70" t="s">
        <v>665</v>
      </c>
      <c r="D10" s="71">
        <v>7180</v>
      </c>
      <c r="E10" s="70">
        <v>5</v>
      </c>
    </row>
    <row r="11" spans="1:9">
      <c r="A11" s="72">
        <v>6</v>
      </c>
      <c r="B11" s="72" t="s">
        <v>764</v>
      </c>
      <c r="C11" s="72" t="s">
        <v>665</v>
      </c>
      <c r="D11" s="73">
        <v>7575</v>
      </c>
      <c r="E11" s="72">
        <v>4</v>
      </c>
    </row>
    <row r="12" spans="1:9">
      <c r="A12" s="70">
        <v>7</v>
      </c>
      <c r="B12" s="70" t="s">
        <v>765</v>
      </c>
      <c r="C12" s="70" t="s">
        <v>546</v>
      </c>
      <c r="D12" s="71">
        <v>8166.666666666667</v>
      </c>
      <c r="E12" s="70">
        <v>3</v>
      </c>
    </row>
    <row r="13" spans="1:9">
      <c r="A13" s="72">
        <v>8</v>
      </c>
      <c r="B13" s="72" t="s">
        <v>766</v>
      </c>
      <c r="C13" s="72" t="s">
        <v>665</v>
      </c>
      <c r="D13" s="73">
        <v>8833.3333333333339</v>
      </c>
      <c r="E13" s="72">
        <v>3</v>
      </c>
    </row>
    <row r="14" spans="1:9">
      <c r="A14" s="70">
        <v>9</v>
      </c>
      <c r="B14" s="70" t="s">
        <v>767</v>
      </c>
      <c r="C14" s="70" t="s">
        <v>665</v>
      </c>
      <c r="D14" s="71">
        <v>9366.6666666666661</v>
      </c>
      <c r="E14" s="70">
        <v>3</v>
      </c>
    </row>
    <row r="15" spans="1:9">
      <c r="A15" s="72">
        <v>10</v>
      </c>
      <c r="B15" s="72" t="s">
        <v>768</v>
      </c>
      <c r="C15" s="72" t="s">
        <v>665</v>
      </c>
      <c r="D15" s="73">
        <v>9553.8461538461543</v>
      </c>
      <c r="E15" s="72">
        <v>13</v>
      </c>
    </row>
    <row r="16" spans="1:9">
      <c r="A16" s="70">
        <v>11</v>
      </c>
      <c r="B16" s="70" t="s">
        <v>769</v>
      </c>
      <c r="C16" s="70" t="s">
        <v>547</v>
      </c>
      <c r="D16" s="71">
        <v>10125</v>
      </c>
      <c r="E16" s="70">
        <v>4</v>
      </c>
    </row>
    <row r="17" spans="1:5">
      <c r="A17" s="72">
        <v>12</v>
      </c>
      <c r="B17" s="72" t="s">
        <v>770</v>
      </c>
      <c r="C17" s="72" t="s">
        <v>547</v>
      </c>
      <c r="D17" s="73">
        <v>10800</v>
      </c>
      <c r="E17" s="72">
        <v>6</v>
      </c>
    </row>
    <row r="18" spans="1:5">
      <c r="A18" s="70">
        <v>13</v>
      </c>
      <c r="B18" s="70" t="s">
        <v>771</v>
      </c>
      <c r="C18" s="70" t="s">
        <v>347</v>
      </c>
      <c r="D18" s="71">
        <v>10950</v>
      </c>
      <c r="E18" s="70">
        <v>3</v>
      </c>
    </row>
    <row r="19" spans="1:5">
      <c r="A19" s="72">
        <v>14</v>
      </c>
      <c r="B19" s="72" t="s">
        <v>772</v>
      </c>
      <c r="C19" s="72" t="s">
        <v>547</v>
      </c>
      <c r="D19" s="73">
        <v>11183.333333333334</v>
      </c>
      <c r="E19" s="72">
        <v>6</v>
      </c>
    </row>
    <row r="20" spans="1:5">
      <c r="A20" s="70">
        <v>15</v>
      </c>
      <c r="B20" s="70" t="s">
        <v>773</v>
      </c>
      <c r="C20" s="70" t="s">
        <v>546</v>
      </c>
      <c r="D20" s="71">
        <v>11290.90909090909</v>
      </c>
      <c r="E20" s="70">
        <v>11</v>
      </c>
    </row>
    <row r="21" spans="1:5">
      <c r="A21" s="72">
        <v>16</v>
      </c>
      <c r="B21" s="72" t="s">
        <v>774</v>
      </c>
      <c r="C21" s="72" t="s">
        <v>547</v>
      </c>
      <c r="D21" s="73">
        <v>11360</v>
      </c>
      <c r="E21" s="72">
        <v>5</v>
      </c>
    </row>
    <row r="22" spans="1:5">
      <c r="A22" s="70">
        <v>17</v>
      </c>
      <c r="B22" s="70" t="s">
        <v>775</v>
      </c>
      <c r="C22" s="70" t="s">
        <v>347</v>
      </c>
      <c r="D22" s="71">
        <v>11433.333333333334</v>
      </c>
      <c r="E22" s="70">
        <v>6</v>
      </c>
    </row>
    <row r="23" spans="1:5">
      <c r="A23" s="72">
        <v>18</v>
      </c>
      <c r="B23" s="72" t="s">
        <v>776</v>
      </c>
      <c r="C23" s="72" t="s">
        <v>546</v>
      </c>
      <c r="D23" s="73">
        <v>11583.333333333334</v>
      </c>
      <c r="E23" s="72">
        <v>6</v>
      </c>
    </row>
    <row r="24" spans="1:5">
      <c r="A24" s="70">
        <v>19</v>
      </c>
      <c r="B24" s="70" t="s">
        <v>777</v>
      </c>
      <c r="C24" s="70" t="s">
        <v>546</v>
      </c>
      <c r="D24" s="71">
        <v>11900</v>
      </c>
      <c r="E24" s="70">
        <v>3</v>
      </c>
    </row>
    <row r="25" spans="1:5">
      <c r="A25" s="72">
        <v>20</v>
      </c>
      <c r="B25" s="72" t="s">
        <v>778</v>
      </c>
      <c r="C25" s="72" t="s">
        <v>665</v>
      </c>
      <c r="D25" s="73">
        <v>12100</v>
      </c>
      <c r="E25" s="72">
        <v>5</v>
      </c>
    </row>
  </sheetData>
  <mergeCells count="2">
    <mergeCell ref="A4:E4"/>
    <mergeCell ref="H1:I1"/>
  </mergeCells>
  <hyperlinks>
    <hyperlink ref="H1:I1" location="Index!A1" display="Regresar al Índice" xr:uid="{54552E6F-54BD-48B1-8740-0A6377418A5C}"/>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CB4D9-1254-4BBB-8E44-B44D5D9B85A0}">
  <sheetPr codeName="Hoja55"/>
  <dimension ref="A1:I132"/>
  <sheetViews>
    <sheetView zoomScale="112" zoomScaleNormal="112" workbookViewId="0">
      <selection activeCell="B125" sqref="B125"/>
    </sheetView>
  </sheetViews>
  <sheetFormatPr baseColWidth="10" defaultColWidth="9.109375" defaultRowHeight="14.4"/>
  <cols>
    <col min="1" max="1" width="44.6640625" style="109" customWidth="1"/>
    <col min="2" max="2" width="32.6640625" style="109" customWidth="1"/>
    <col min="3" max="3" width="11.109375" style="109" bestFit="1" customWidth="1"/>
    <col min="4" max="4" width="11" style="109" bestFit="1" customWidth="1"/>
    <col min="5" max="5" width="12" style="109" bestFit="1" customWidth="1"/>
    <col min="6" max="6" width="11.88671875" style="109" bestFit="1" customWidth="1"/>
    <col min="7" max="7" width="13.33203125" style="109" bestFit="1" customWidth="1"/>
    <col min="8" max="8" width="11.6640625" style="109" customWidth="1"/>
    <col min="9" max="9" width="10.6640625" style="109" customWidth="1"/>
    <col min="10" max="16384" width="9.109375" style="109"/>
  </cols>
  <sheetData>
    <row r="1" spans="1:9">
      <c r="A1" s="109" t="s">
        <v>1305</v>
      </c>
      <c r="B1" s="109" t="s">
        <v>123</v>
      </c>
      <c r="C1" s="109" t="s">
        <v>123</v>
      </c>
      <c r="D1" s="109" t="s">
        <v>123</v>
      </c>
      <c r="E1" s="109" t="s">
        <v>123</v>
      </c>
      <c r="F1" s="109" t="s">
        <v>123</v>
      </c>
      <c r="G1" s="109" t="s">
        <v>123</v>
      </c>
      <c r="H1" s="274" t="s">
        <v>126</v>
      </c>
      <c r="I1" s="274"/>
    </row>
    <row r="2" spans="1:9">
      <c r="A2" s="203" t="s">
        <v>240</v>
      </c>
      <c r="B2" s="109" t="s">
        <v>123</v>
      </c>
      <c r="C2" s="109" t="s">
        <v>123</v>
      </c>
      <c r="D2" s="109" t="s">
        <v>123</v>
      </c>
      <c r="E2" s="109" t="s">
        <v>123</v>
      </c>
      <c r="F2" s="109" t="s">
        <v>123</v>
      </c>
      <c r="G2" s="109" t="s">
        <v>123</v>
      </c>
      <c r="H2" s="109" t="s">
        <v>123</v>
      </c>
    </row>
    <row r="6" spans="1:9">
      <c r="A6" s="109" t="s">
        <v>643</v>
      </c>
      <c r="B6" s="109" t="s">
        <v>239</v>
      </c>
      <c r="C6" s="109" t="s">
        <v>1301</v>
      </c>
      <c r="D6" s="109" t="s">
        <v>1302</v>
      </c>
      <c r="E6" s="109" t="s">
        <v>1303</v>
      </c>
      <c r="F6" s="109" t="s">
        <v>1304</v>
      </c>
      <c r="G6" s="109" t="s">
        <v>197</v>
      </c>
      <c r="H6" s="109" t="s">
        <v>236</v>
      </c>
      <c r="I6" s="109" t="s">
        <v>237</v>
      </c>
    </row>
    <row r="7" spans="1:9">
      <c r="A7" s="109">
        <v>39</v>
      </c>
      <c r="B7" s="109" t="s">
        <v>347</v>
      </c>
      <c r="C7" s="201">
        <v>702197</v>
      </c>
      <c r="D7" s="201">
        <v>634429</v>
      </c>
      <c r="E7" s="201">
        <v>705555</v>
      </c>
      <c r="F7" s="201">
        <v>637300</v>
      </c>
      <c r="G7" s="201">
        <v>-3358</v>
      </c>
      <c r="H7" s="201">
        <v>-2871</v>
      </c>
      <c r="I7" s="201">
        <v>-487</v>
      </c>
    </row>
    <row r="8" spans="1:9">
      <c r="A8" s="109">
        <v>119</v>
      </c>
      <c r="B8" s="109" t="s">
        <v>457</v>
      </c>
      <c r="C8" s="201">
        <v>2664</v>
      </c>
      <c r="D8" s="201">
        <v>982</v>
      </c>
      <c r="E8" s="201">
        <v>3141</v>
      </c>
      <c r="F8" s="201">
        <v>1454</v>
      </c>
      <c r="G8" s="201">
        <v>-477</v>
      </c>
      <c r="H8" s="201">
        <v>-472</v>
      </c>
      <c r="I8" s="201">
        <v>-5</v>
      </c>
    </row>
    <row r="9" spans="1:9">
      <c r="A9" s="109">
        <v>113</v>
      </c>
      <c r="B9" s="109" t="s">
        <v>492</v>
      </c>
      <c r="C9" s="201">
        <v>3769</v>
      </c>
      <c r="D9" s="201">
        <v>1434</v>
      </c>
      <c r="E9" s="201">
        <v>4183</v>
      </c>
      <c r="F9" s="201">
        <v>1425</v>
      </c>
      <c r="G9" s="201">
        <v>-414</v>
      </c>
      <c r="H9" s="201">
        <v>9</v>
      </c>
      <c r="I9" s="201">
        <v>-423</v>
      </c>
    </row>
    <row r="10" spans="1:9">
      <c r="A10" s="109">
        <v>63</v>
      </c>
      <c r="B10" s="109" t="s">
        <v>540</v>
      </c>
      <c r="C10" s="201">
        <v>22527</v>
      </c>
      <c r="D10" s="201">
        <v>20311</v>
      </c>
      <c r="E10" s="201">
        <v>22798</v>
      </c>
      <c r="F10" s="201">
        <v>20514</v>
      </c>
      <c r="G10" s="201">
        <v>-271</v>
      </c>
      <c r="H10" s="201">
        <v>-203</v>
      </c>
      <c r="I10" s="201">
        <v>-68</v>
      </c>
    </row>
    <row r="11" spans="1:9">
      <c r="A11" s="109">
        <v>106</v>
      </c>
      <c r="B11" s="109" t="s">
        <v>479</v>
      </c>
      <c r="C11" s="201">
        <v>2924</v>
      </c>
      <c r="D11" s="201">
        <v>983</v>
      </c>
      <c r="E11" s="201">
        <v>3100</v>
      </c>
      <c r="F11" s="201">
        <v>996</v>
      </c>
      <c r="G11" s="201">
        <v>-176</v>
      </c>
      <c r="H11" s="201">
        <v>-13</v>
      </c>
      <c r="I11" s="201">
        <v>-163</v>
      </c>
    </row>
    <row r="12" spans="1:9">
      <c r="A12" s="109">
        <v>22</v>
      </c>
      <c r="B12" s="109" t="s">
        <v>435</v>
      </c>
      <c r="C12" s="201">
        <v>2292</v>
      </c>
      <c r="D12" s="201">
        <v>1822</v>
      </c>
      <c r="E12" s="201">
        <v>2458</v>
      </c>
      <c r="F12" s="201">
        <v>1872</v>
      </c>
      <c r="G12" s="201">
        <v>-166</v>
      </c>
      <c r="H12" s="201">
        <v>-50</v>
      </c>
      <c r="I12" s="201">
        <v>-116</v>
      </c>
    </row>
    <row r="13" spans="1:9">
      <c r="A13" s="109">
        <v>16</v>
      </c>
      <c r="B13" s="109" t="s">
        <v>431</v>
      </c>
      <c r="C13" s="201">
        <v>2904</v>
      </c>
      <c r="D13" s="201">
        <v>2745</v>
      </c>
      <c r="E13" s="201">
        <v>3016</v>
      </c>
      <c r="F13" s="201">
        <v>2721</v>
      </c>
      <c r="G13" s="201">
        <v>-112</v>
      </c>
      <c r="H13" s="201">
        <v>24</v>
      </c>
      <c r="I13" s="201">
        <v>-136</v>
      </c>
    </row>
    <row r="14" spans="1:9">
      <c r="A14" s="109">
        <v>8</v>
      </c>
      <c r="B14" s="109" t="s">
        <v>521</v>
      </c>
      <c r="C14" s="201">
        <v>10847</v>
      </c>
      <c r="D14" s="201">
        <v>10239</v>
      </c>
      <c r="E14" s="201">
        <v>10942</v>
      </c>
      <c r="F14" s="201">
        <v>10297</v>
      </c>
      <c r="G14" s="201">
        <v>-95</v>
      </c>
      <c r="H14" s="201">
        <v>-58</v>
      </c>
      <c r="I14" s="201">
        <v>-37</v>
      </c>
    </row>
    <row r="15" spans="1:9">
      <c r="A15" s="109">
        <v>30</v>
      </c>
      <c r="B15" s="109" t="s">
        <v>537</v>
      </c>
      <c r="C15" s="201">
        <v>5586</v>
      </c>
      <c r="D15" s="201">
        <v>4686</v>
      </c>
      <c r="E15" s="201">
        <v>5676</v>
      </c>
      <c r="F15" s="201">
        <v>4712</v>
      </c>
      <c r="G15" s="201">
        <v>-90</v>
      </c>
      <c r="H15" s="201">
        <v>-26</v>
      </c>
      <c r="I15" s="201">
        <v>-64</v>
      </c>
    </row>
    <row r="16" spans="1:9">
      <c r="A16" s="109">
        <v>123</v>
      </c>
      <c r="B16" s="109" t="s">
        <v>458</v>
      </c>
      <c r="C16" s="201">
        <v>2611</v>
      </c>
      <c r="D16" s="201">
        <v>2607</v>
      </c>
      <c r="E16" s="201">
        <v>2700</v>
      </c>
      <c r="F16" s="201">
        <v>2697</v>
      </c>
      <c r="G16" s="201">
        <v>-89</v>
      </c>
      <c r="H16" s="201">
        <v>-90</v>
      </c>
      <c r="I16" s="201">
        <v>1</v>
      </c>
    </row>
    <row r="17" spans="1:9">
      <c r="A17" s="109">
        <v>88</v>
      </c>
      <c r="B17" s="109" t="s">
        <v>499</v>
      </c>
      <c r="C17" s="201">
        <v>941</v>
      </c>
      <c r="D17" s="201">
        <v>897</v>
      </c>
      <c r="E17" s="201">
        <v>975</v>
      </c>
      <c r="F17" s="201">
        <v>927</v>
      </c>
      <c r="G17" s="201">
        <v>-34</v>
      </c>
      <c r="H17" s="201">
        <v>-30</v>
      </c>
      <c r="I17" s="201">
        <v>-4</v>
      </c>
    </row>
    <row r="18" spans="1:9">
      <c r="A18" s="109">
        <v>102</v>
      </c>
      <c r="B18" s="109" t="s">
        <v>498</v>
      </c>
      <c r="C18" s="201">
        <v>916</v>
      </c>
      <c r="D18" s="201">
        <v>398</v>
      </c>
      <c r="E18" s="201">
        <v>947</v>
      </c>
      <c r="F18" s="201">
        <v>405</v>
      </c>
      <c r="G18" s="201">
        <v>-31</v>
      </c>
      <c r="H18" s="201">
        <v>-7</v>
      </c>
      <c r="I18" s="201">
        <v>-24</v>
      </c>
    </row>
    <row r="19" spans="1:9">
      <c r="A19" s="109">
        <v>24</v>
      </c>
      <c r="B19" s="109" t="s">
        <v>426</v>
      </c>
      <c r="C19" s="201">
        <v>2236</v>
      </c>
      <c r="D19" s="201">
        <v>2124</v>
      </c>
      <c r="E19" s="201">
        <v>2265</v>
      </c>
      <c r="F19" s="201">
        <v>2153</v>
      </c>
      <c r="G19" s="201">
        <v>-29</v>
      </c>
      <c r="H19" s="201">
        <v>-29</v>
      </c>
      <c r="I19" s="201">
        <v>0</v>
      </c>
    </row>
    <row r="20" spans="1:9">
      <c r="A20" s="109">
        <v>109</v>
      </c>
      <c r="B20" s="109" t="s">
        <v>522</v>
      </c>
      <c r="C20" s="201">
        <v>1233</v>
      </c>
      <c r="D20" s="201">
        <v>1228</v>
      </c>
      <c r="E20" s="201">
        <v>1262</v>
      </c>
      <c r="F20" s="201">
        <v>1257</v>
      </c>
      <c r="G20" s="201">
        <v>-29</v>
      </c>
      <c r="H20" s="201">
        <v>-29</v>
      </c>
      <c r="I20" s="201">
        <v>0</v>
      </c>
    </row>
    <row r="21" spans="1:9">
      <c r="A21" s="109">
        <v>51</v>
      </c>
      <c r="B21" s="109" t="s">
        <v>486</v>
      </c>
      <c r="C21" s="201">
        <v>1113</v>
      </c>
      <c r="D21" s="201">
        <v>1061</v>
      </c>
      <c r="E21" s="201">
        <v>1138</v>
      </c>
      <c r="F21" s="201">
        <v>1072</v>
      </c>
      <c r="G21" s="201">
        <v>-25</v>
      </c>
      <c r="H21" s="201">
        <v>-11</v>
      </c>
      <c r="I21" s="201">
        <v>-14</v>
      </c>
    </row>
    <row r="22" spans="1:9">
      <c r="A22" s="109">
        <v>35</v>
      </c>
      <c r="B22" s="109" t="s">
        <v>441</v>
      </c>
      <c r="C22" s="201">
        <v>3224</v>
      </c>
      <c r="D22" s="201">
        <v>3152</v>
      </c>
      <c r="E22" s="201">
        <v>3248</v>
      </c>
      <c r="F22" s="201">
        <v>3175</v>
      </c>
      <c r="G22" s="201">
        <v>-24</v>
      </c>
      <c r="H22" s="201">
        <v>-23</v>
      </c>
      <c r="I22" s="201">
        <v>-1</v>
      </c>
    </row>
    <row r="23" spans="1:9">
      <c r="A23" s="109">
        <v>111</v>
      </c>
      <c r="B23" s="109" t="s">
        <v>454</v>
      </c>
      <c r="C23" s="201">
        <v>1822</v>
      </c>
      <c r="D23" s="201">
        <v>1799</v>
      </c>
      <c r="E23" s="201">
        <v>1842</v>
      </c>
      <c r="F23" s="201">
        <v>1820</v>
      </c>
      <c r="G23" s="201">
        <v>-20</v>
      </c>
      <c r="H23" s="201">
        <v>-21</v>
      </c>
      <c r="I23" s="201">
        <v>1</v>
      </c>
    </row>
    <row r="24" spans="1:9">
      <c r="A24" s="109">
        <v>76</v>
      </c>
      <c r="B24" s="109" t="s">
        <v>477</v>
      </c>
      <c r="C24" s="201">
        <v>289</v>
      </c>
      <c r="D24" s="201">
        <v>279</v>
      </c>
      <c r="E24" s="201">
        <v>308</v>
      </c>
      <c r="F24" s="201">
        <v>280</v>
      </c>
      <c r="G24" s="201">
        <v>-19</v>
      </c>
      <c r="H24" s="201">
        <v>-1</v>
      </c>
      <c r="I24" s="201">
        <v>-18</v>
      </c>
    </row>
    <row r="25" spans="1:9">
      <c r="A25" s="109">
        <v>25</v>
      </c>
      <c r="B25" s="109" t="s">
        <v>518</v>
      </c>
      <c r="C25" s="201">
        <v>561</v>
      </c>
      <c r="D25" s="201">
        <v>500</v>
      </c>
      <c r="E25" s="201">
        <v>575</v>
      </c>
      <c r="F25" s="201">
        <v>510</v>
      </c>
      <c r="G25" s="201">
        <v>-14</v>
      </c>
      <c r="H25" s="201">
        <v>-10</v>
      </c>
      <c r="I25" s="201">
        <v>-4</v>
      </c>
    </row>
    <row r="26" spans="1:9">
      <c r="A26" s="109">
        <v>77</v>
      </c>
      <c r="B26" s="109" t="s">
        <v>526</v>
      </c>
      <c r="C26" s="201">
        <v>1028</v>
      </c>
      <c r="D26" s="201">
        <v>900</v>
      </c>
      <c r="E26" s="201">
        <v>1041</v>
      </c>
      <c r="F26" s="201">
        <v>887</v>
      </c>
      <c r="G26" s="201">
        <v>-13</v>
      </c>
      <c r="H26" s="201">
        <v>13</v>
      </c>
      <c r="I26" s="201">
        <v>-26</v>
      </c>
    </row>
    <row r="27" spans="1:9">
      <c r="A27" s="109">
        <v>7</v>
      </c>
      <c r="B27" s="109" t="s">
        <v>510</v>
      </c>
      <c r="C27" s="201">
        <v>84</v>
      </c>
      <c r="D27" s="201">
        <v>78</v>
      </c>
      <c r="E27" s="201">
        <v>94</v>
      </c>
      <c r="F27" s="201">
        <v>84</v>
      </c>
      <c r="G27" s="201">
        <v>-10</v>
      </c>
      <c r="H27" s="201">
        <v>-6</v>
      </c>
      <c r="I27" s="201">
        <v>-4</v>
      </c>
    </row>
    <row r="28" spans="1:9">
      <c r="A28" s="109">
        <v>29</v>
      </c>
      <c r="B28" s="109" t="s">
        <v>509</v>
      </c>
      <c r="C28" s="201">
        <v>184</v>
      </c>
      <c r="D28" s="201">
        <v>147</v>
      </c>
      <c r="E28" s="201">
        <v>191</v>
      </c>
      <c r="F28" s="201">
        <v>148</v>
      </c>
      <c r="G28" s="201">
        <v>-7</v>
      </c>
      <c r="H28" s="201">
        <v>-1</v>
      </c>
      <c r="I28" s="201">
        <v>-6</v>
      </c>
    </row>
    <row r="29" spans="1:9">
      <c r="A29" s="109">
        <v>48</v>
      </c>
      <c r="B29" s="109" t="s">
        <v>424</v>
      </c>
      <c r="C29" s="201">
        <v>1809</v>
      </c>
      <c r="D29" s="201">
        <v>1800</v>
      </c>
      <c r="E29" s="201">
        <v>1816</v>
      </c>
      <c r="F29" s="201">
        <v>1807</v>
      </c>
      <c r="G29" s="201">
        <v>-7</v>
      </c>
      <c r="H29" s="201">
        <v>-7</v>
      </c>
      <c r="I29" s="201">
        <v>0</v>
      </c>
    </row>
    <row r="30" spans="1:9">
      <c r="A30" s="109">
        <v>110</v>
      </c>
      <c r="B30" s="109" t="s">
        <v>514</v>
      </c>
      <c r="C30" s="201">
        <v>495</v>
      </c>
      <c r="D30" s="201">
        <v>469</v>
      </c>
      <c r="E30" s="201">
        <v>502</v>
      </c>
      <c r="F30" s="201">
        <v>471</v>
      </c>
      <c r="G30" s="201">
        <v>-7</v>
      </c>
      <c r="H30" s="201">
        <v>-2</v>
      </c>
      <c r="I30" s="201">
        <v>-5</v>
      </c>
    </row>
    <row r="31" spans="1:9">
      <c r="A31" s="109">
        <v>112</v>
      </c>
      <c r="B31" s="109" t="s">
        <v>455</v>
      </c>
      <c r="C31" s="201">
        <v>343</v>
      </c>
      <c r="D31" s="201">
        <v>334</v>
      </c>
      <c r="E31" s="201">
        <v>350</v>
      </c>
      <c r="F31" s="201">
        <v>341</v>
      </c>
      <c r="G31" s="201">
        <v>-7</v>
      </c>
      <c r="H31" s="201">
        <v>-7</v>
      </c>
      <c r="I31" s="201">
        <v>0</v>
      </c>
    </row>
    <row r="32" spans="1:9">
      <c r="A32" s="109">
        <v>19</v>
      </c>
      <c r="B32" s="109" t="s">
        <v>473</v>
      </c>
      <c r="C32" s="201">
        <v>715</v>
      </c>
      <c r="D32" s="201">
        <v>531</v>
      </c>
      <c r="E32" s="201">
        <v>720</v>
      </c>
      <c r="F32" s="201">
        <v>543</v>
      </c>
      <c r="G32" s="201">
        <v>-5</v>
      </c>
      <c r="H32" s="201">
        <v>-12</v>
      </c>
      <c r="I32" s="201">
        <v>7</v>
      </c>
    </row>
    <row r="33" spans="1:9">
      <c r="A33" s="109">
        <v>65</v>
      </c>
      <c r="B33" s="109" t="s">
        <v>467</v>
      </c>
      <c r="C33" s="201">
        <v>406</v>
      </c>
      <c r="D33" s="201">
        <v>366</v>
      </c>
      <c r="E33" s="201">
        <v>411</v>
      </c>
      <c r="F33" s="201">
        <v>371</v>
      </c>
      <c r="G33" s="201">
        <v>-5</v>
      </c>
      <c r="H33" s="201">
        <v>-5</v>
      </c>
      <c r="I33" s="201">
        <v>0</v>
      </c>
    </row>
    <row r="34" spans="1:9">
      <c r="A34" s="109">
        <v>4</v>
      </c>
      <c r="B34" s="109" t="s">
        <v>463</v>
      </c>
      <c r="C34" s="201">
        <v>57</v>
      </c>
      <c r="D34" s="201">
        <v>51</v>
      </c>
      <c r="E34" s="201">
        <v>61</v>
      </c>
      <c r="F34" s="201">
        <v>59</v>
      </c>
      <c r="G34" s="201">
        <v>-4</v>
      </c>
      <c r="H34" s="201">
        <v>-8</v>
      </c>
      <c r="I34" s="201">
        <v>4</v>
      </c>
    </row>
    <row r="35" spans="1:9">
      <c r="A35" s="109">
        <v>28</v>
      </c>
      <c r="B35" s="109" t="s">
        <v>436</v>
      </c>
      <c r="C35" s="201">
        <v>68</v>
      </c>
      <c r="D35" s="201">
        <v>23</v>
      </c>
      <c r="E35" s="201">
        <v>72</v>
      </c>
      <c r="F35" s="201">
        <v>28</v>
      </c>
      <c r="G35" s="201">
        <v>-4</v>
      </c>
      <c r="H35" s="201">
        <v>-5</v>
      </c>
      <c r="I35" s="201">
        <v>1</v>
      </c>
    </row>
    <row r="36" spans="1:9">
      <c r="A36" s="109">
        <v>47</v>
      </c>
      <c r="B36" s="109" t="s">
        <v>508</v>
      </c>
      <c r="C36" s="201">
        <v>1305</v>
      </c>
      <c r="D36" s="201">
        <v>1260</v>
      </c>
      <c r="E36" s="201">
        <v>1309</v>
      </c>
      <c r="F36" s="201">
        <v>1263</v>
      </c>
      <c r="G36" s="201">
        <v>-4</v>
      </c>
      <c r="H36" s="201">
        <v>-3</v>
      </c>
      <c r="I36" s="201">
        <v>-1</v>
      </c>
    </row>
    <row r="37" spans="1:9">
      <c r="A37" s="109">
        <v>68</v>
      </c>
      <c r="B37" s="109" t="s">
        <v>512</v>
      </c>
      <c r="C37" s="201">
        <v>110</v>
      </c>
      <c r="D37" s="201">
        <v>103</v>
      </c>
      <c r="E37" s="201">
        <v>114</v>
      </c>
      <c r="F37" s="201">
        <v>107</v>
      </c>
      <c r="G37" s="201">
        <v>-4</v>
      </c>
      <c r="H37" s="201">
        <v>-4</v>
      </c>
      <c r="I37" s="201">
        <v>0</v>
      </c>
    </row>
    <row r="38" spans="1:9">
      <c r="A38" s="109">
        <v>17</v>
      </c>
      <c r="B38" s="109" t="s">
        <v>432</v>
      </c>
      <c r="C38" s="201">
        <v>380</v>
      </c>
      <c r="D38" s="201">
        <v>317</v>
      </c>
      <c r="E38" s="201">
        <v>383</v>
      </c>
      <c r="F38" s="201">
        <v>315</v>
      </c>
      <c r="G38" s="201">
        <v>-3</v>
      </c>
      <c r="H38" s="201">
        <v>2</v>
      </c>
      <c r="I38" s="201">
        <v>-5</v>
      </c>
    </row>
    <row r="39" spans="1:9">
      <c r="A39" s="109">
        <v>37</v>
      </c>
      <c r="B39" s="109" t="s">
        <v>439</v>
      </c>
      <c r="C39" s="201">
        <v>2490</v>
      </c>
      <c r="D39" s="201">
        <v>2038</v>
      </c>
      <c r="E39" s="201">
        <v>2493</v>
      </c>
      <c r="F39" s="201">
        <v>2019</v>
      </c>
      <c r="G39" s="201">
        <v>-3</v>
      </c>
      <c r="H39" s="201">
        <v>19</v>
      </c>
      <c r="I39" s="201">
        <v>-22</v>
      </c>
    </row>
    <row r="40" spans="1:9">
      <c r="A40" s="109">
        <v>54</v>
      </c>
      <c r="B40" s="109" t="s">
        <v>440</v>
      </c>
      <c r="C40" s="201">
        <v>154</v>
      </c>
      <c r="D40" s="201">
        <v>153</v>
      </c>
      <c r="E40" s="201">
        <v>157</v>
      </c>
      <c r="F40" s="201">
        <v>156</v>
      </c>
      <c r="G40" s="201">
        <v>-3</v>
      </c>
      <c r="H40" s="201">
        <v>-3</v>
      </c>
      <c r="I40" s="201">
        <v>0</v>
      </c>
    </row>
    <row r="41" spans="1:9">
      <c r="A41" s="109">
        <v>40</v>
      </c>
      <c r="B41" s="109" t="s">
        <v>443</v>
      </c>
      <c r="C41" s="201">
        <v>211</v>
      </c>
      <c r="D41" s="201">
        <v>109</v>
      </c>
      <c r="E41" s="201">
        <v>213</v>
      </c>
      <c r="F41" s="201">
        <v>110</v>
      </c>
      <c r="G41" s="201">
        <v>-2</v>
      </c>
      <c r="H41" s="201">
        <v>-1</v>
      </c>
      <c r="I41" s="201">
        <v>-1</v>
      </c>
    </row>
    <row r="42" spans="1:9">
      <c r="A42" s="109">
        <v>89</v>
      </c>
      <c r="B42" s="109" t="s">
        <v>453</v>
      </c>
      <c r="C42" s="201">
        <v>36</v>
      </c>
      <c r="D42" s="201">
        <v>34</v>
      </c>
      <c r="E42" s="201">
        <v>38</v>
      </c>
      <c r="F42" s="201">
        <v>34</v>
      </c>
      <c r="G42" s="201">
        <v>-2</v>
      </c>
      <c r="H42" s="201">
        <v>0</v>
      </c>
      <c r="I42" s="201">
        <v>-2</v>
      </c>
    </row>
    <row r="43" spans="1:9">
      <c r="A43" s="109">
        <v>118</v>
      </c>
      <c r="B43" s="109" t="s">
        <v>520</v>
      </c>
      <c r="C43" s="201">
        <v>681</v>
      </c>
      <c r="D43" s="201">
        <v>511</v>
      </c>
      <c r="E43" s="201">
        <v>683</v>
      </c>
      <c r="F43" s="201">
        <v>514</v>
      </c>
      <c r="G43" s="201">
        <v>-2</v>
      </c>
      <c r="H43" s="201">
        <v>-3</v>
      </c>
      <c r="I43" s="201">
        <v>1</v>
      </c>
    </row>
    <row r="44" spans="1:9">
      <c r="A44" s="109">
        <v>11</v>
      </c>
      <c r="B44" s="109" t="s">
        <v>480</v>
      </c>
      <c r="C44" s="201">
        <v>14</v>
      </c>
      <c r="D44" s="201">
        <v>12</v>
      </c>
      <c r="E44" s="201">
        <v>15</v>
      </c>
      <c r="F44" s="201">
        <v>13</v>
      </c>
      <c r="G44" s="201">
        <v>-1</v>
      </c>
      <c r="H44" s="201">
        <v>-1</v>
      </c>
      <c r="I44" s="201">
        <v>0</v>
      </c>
    </row>
    <row r="45" spans="1:9">
      <c r="A45" s="109">
        <v>32</v>
      </c>
      <c r="B45" s="109" t="s">
        <v>434</v>
      </c>
      <c r="C45" s="201">
        <v>145</v>
      </c>
      <c r="D45" s="201">
        <v>120</v>
      </c>
      <c r="E45" s="201">
        <v>146</v>
      </c>
      <c r="F45" s="201">
        <v>124</v>
      </c>
      <c r="G45" s="201">
        <v>-1</v>
      </c>
      <c r="H45" s="201">
        <v>-4</v>
      </c>
      <c r="I45" s="201">
        <v>3</v>
      </c>
    </row>
    <row r="46" spans="1:9">
      <c r="A46" s="109">
        <v>69</v>
      </c>
      <c r="B46" s="109" t="s">
        <v>493</v>
      </c>
      <c r="C46" s="201">
        <v>9</v>
      </c>
      <c r="D46" s="201">
        <v>9</v>
      </c>
      <c r="E46" s="201">
        <v>10</v>
      </c>
      <c r="F46" s="201">
        <v>10</v>
      </c>
      <c r="G46" s="201">
        <v>-1</v>
      </c>
      <c r="H46" s="201">
        <v>-1</v>
      </c>
      <c r="I46" s="201">
        <v>0</v>
      </c>
    </row>
    <row r="47" spans="1:9">
      <c r="A47" s="109">
        <v>71</v>
      </c>
      <c r="B47" s="109" t="s">
        <v>484</v>
      </c>
      <c r="C47" s="201">
        <v>25</v>
      </c>
      <c r="D47" s="201">
        <v>22</v>
      </c>
      <c r="E47" s="201">
        <v>26</v>
      </c>
      <c r="F47" s="201">
        <v>23</v>
      </c>
      <c r="G47" s="201">
        <v>-1</v>
      </c>
      <c r="H47" s="201">
        <v>-1</v>
      </c>
      <c r="I47" s="201">
        <v>0</v>
      </c>
    </row>
    <row r="48" spans="1:9">
      <c r="A48" s="109">
        <v>96</v>
      </c>
      <c r="B48" s="109" t="s">
        <v>505</v>
      </c>
      <c r="C48" s="201">
        <v>548</v>
      </c>
      <c r="D48" s="201">
        <v>478</v>
      </c>
      <c r="E48" s="201">
        <v>549</v>
      </c>
      <c r="F48" s="201">
        <v>472</v>
      </c>
      <c r="G48" s="201">
        <v>-1</v>
      </c>
      <c r="H48" s="201">
        <v>6</v>
      </c>
      <c r="I48" s="201">
        <v>-7</v>
      </c>
    </row>
    <row r="49" spans="1:9">
      <c r="A49" s="109">
        <v>115</v>
      </c>
      <c r="B49" s="109" t="s">
        <v>459</v>
      </c>
      <c r="C49" s="201">
        <v>33</v>
      </c>
      <c r="D49" s="201">
        <v>33</v>
      </c>
      <c r="E49" s="201">
        <v>34</v>
      </c>
      <c r="F49" s="201">
        <v>34</v>
      </c>
      <c r="G49" s="201">
        <v>-1</v>
      </c>
      <c r="H49" s="201">
        <v>-1</v>
      </c>
      <c r="I49" s="201">
        <v>0</v>
      </c>
    </row>
    <row r="50" spans="1:9">
      <c r="A50" s="109">
        <v>1</v>
      </c>
      <c r="B50" s="109" t="s">
        <v>466</v>
      </c>
      <c r="C50" s="201">
        <v>4775</v>
      </c>
      <c r="D50" s="201">
        <v>4480</v>
      </c>
      <c r="E50" s="201">
        <v>4775</v>
      </c>
      <c r="F50" s="201">
        <v>4475</v>
      </c>
      <c r="G50" s="201">
        <v>0</v>
      </c>
      <c r="H50" s="201">
        <v>5</v>
      </c>
      <c r="I50" s="201">
        <v>-5</v>
      </c>
    </row>
    <row r="51" spans="1:9">
      <c r="A51" s="109">
        <v>117</v>
      </c>
      <c r="B51" s="109" t="s">
        <v>433</v>
      </c>
      <c r="C51" s="201">
        <v>13</v>
      </c>
      <c r="D51" s="201">
        <v>13</v>
      </c>
      <c r="E51" s="201">
        <v>13</v>
      </c>
      <c r="F51" s="201">
        <v>13</v>
      </c>
      <c r="G51" s="201">
        <v>0</v>
      </c>
      <c r="H51" s="201">
        <v>0</v>
      </c>
      <c r="I51" s="201">
        <v>0</v>
      </c>
    </row>
    <row r="52" spans="1:9">
      <c r="A52" s="109">
        <v>31</v>
      </c>
      <c r="B52" s="109" t="s">
        <v>491</v>
      </c>
      <c r="C52" s="201">
        <v>1</v>
      </c>
      <c r="D52" s="201">
        <v>1</v>
      </c>
      <c r="E52" s="201">
        <v>1</v>
      </c>
      <c r="F52" s="201">
        <v>1</v>
      </c>
      <c r="G52" s="201">
        <v>0</v>
      </c>
      <c r="H52" s="201">
        <v>0</v>
      </c>
      <c r="I52" s="201">
        <v>0</v>
      </c>
    </row>
    <row r="53" spans="1:9">
      <c r="A53" s="109">
        <v>26</v>
      </c>
      <c r="B53" s="109" t="s">
        <v>465</v>
      </c>
      <c r="C53" s="201">
        <v>120</v>
      </c>
      <c r="D53" s="201">
        <v>103</v>
      </c>
      <c r="E53" s="201">
        <v>120</v>
      </c>
      <c r="F53" s="201">
        <v>103</v>
      </c>
      <c r="G53" s="201">
        <v>0</v>
      </c>
      <c r="H53" s="201">
        <v>0</v>
      </c>
      <c r="I53" s="201">
        <v>0</v>
      </c>
    </row>
    <row r="54" spans="1:9">
      <c r="A54" s="109">
        <v>27</v>
      </c>
      <c r="B54" s="109" t="s">
        <v>507</v>
      </c>
      <c r="C54" s="201">
        <v>25</v>
      </c>
      <c r="D54" s="201">
        <v>25</v>
      </c>
      <c r="E54" s="201">
        <v>25</v>
      </c>
      <c r="F54" s="201">
        <v>25</v>
      </c>
      <c r="G54" s="201">
        <v>0</v>
      </c>
      <c r="H54" s="201">
        <v>0</v>
      </c>
      <c r="I54" s="201">
        <v>0</v>
      </c>
    </row>
    <row r="55" spans="1:9">
      <c r="A55" s="109">
        <v>34</v>
      </c>
      <c r="B55" s="109" t="s">
        <v>438</v>
      </c>
      <c r="C55" s="201">
        <v>4</v>
      </c>
      <c r="D55" s="201">
        <v>4</v>
      </c>
      <c r="E55" s="201">
        <v>4</v>
      </c>
      <c r="F55" s="201">
        <v>4</v>
      </c>
      <c r="G55" s="201">
        <v>0</v>
      </c>
      <c r="H55" s="201">
        <v>0</v>
      </c>
      <c r="I55" s="201">
        <v>0</v>
      </c>
    </row>
    <row r="56" spans="1:9">
      <c r="A56" s="109">
        <v>38</v>
      </c>
      <c r="B56" s="109" t="s">
        <v>476</v>
      </c>
      <c r="C56" s="201">
        <v>147</v>
      </c>
      <c r="D56" s="201">
        <v>116</v>
      </c>
      <c r="E56" s="201">
        <v>147</v>
      </c>
      <c r="F56" s="201">
        <v>115</v>
      </c>
      <c r="G56" s="201">
        <v>0</v>
      </c>
      <c r="H56" s="201">
        <v>1</v>
      </c>
      <c r="I56" s="201">
        <v>-1</v>
      </c>
    </row>
    <row r="57" spans="1:9">
      <c r="A57" s="109">
        <v>52</v>
      </c>
      <c r="B57" s="109" t="s">
        <v>494</v>
      </c>
      <c r="C57" s="201">
        <v>94</v>
      </c>
      <c r="D57" s="201">
        <v>92</v>
      </c>
      <c r="E57" s="201">
        <v>94</v>
      </c>
      <c r="F57" s="201">
        <v>93</v>
      </c>
      <c r="G57" s="201">
        <v>0</v>
      </c>
      <c r="H57" s="201">
        <v>-1</v>
      </c>
      <c r="I57" s="201">
        <v>1</v>
      </c>
    </row>
    <row r="58" spans="1:9">
      <c r="A58" s="109">
        <v>60</v>
      </c>
      <c r="B58" s="109" t="s">
        <v>445</v>
      </c>
      <c r="C58" s="201">
        <v>13</v>
      </c>
      <c r="D58" s="201">
        <v>12</v>
      </c>
      <c r="E58" s="201">
        <v>13</v>
      </c>
      <c r="F58" s="201">
        <v>12</v>
      </c>
      <c r="G58" s="201">
        <v>0</v>
      </c>
      <c r="H58" s="201">
        <v>0</v>
      </c>
      <c r="I58" s="201">
        <v>0</v>
      </c>
    </row>
    <row r="59" spans="1:9">
      <c r="A59" s="109">
        <v>62</v>
      </c>
      <c r="B59" s="109" t="s">
        <v>446</v>
      </c>
      <c r="C59" s="201">
        <v>33</v>
      </c>
      <c r="D59" s="201">
        <v>32</v>
      </c>
      <c r="E59" s="201">
        <v>33</v>
      </c>
      <c r="F59" s="201">
        <v>32</v>
      </c>
      <c r="G59" s="201">
        <v>0</v>
      </c>
      <c r="H59" s="201">
        <v>0</v>
      </c>
      <c r="I59" s="201">
        <v>0</v>
      </c>
    </row>
    <row r="60" spans="1:9">
      <c r="A60" s="109">
        <v>75</v>
      </c>
      <c r="B60" s="109" t="s">
        <v>427</v>
      </c>
      <c r="C60" s="201">
        <v>29</v>
      </c>
      <c r="D60" s="201">
        <v>28</v>
      </c>
      <c r="E60" s="201">
        <v>29</v>
      </c>
      <c r="F60" s="201">
        <v>28</v>
      </c>
      <c r="G60" s="201">
        <v>0</v>
      </c>
      <c r="H60" s="201">
        <v>0</v>
      </c>
      <c r="I60" s="201">
        <v>0</v>
      </c>
    </row>
    <row r="61" spans="1:9">
      <c r="A61" s="109">
        <v>81</v>
      </c>
      <c r="B61" s="109" t="s">
        <v>450</v>
      </c>
      <c r="C61" s="201">
        <v>9</v>
      </c>
      <c r="D61" s="201">
        <v>1</v>
      </c>
      <c r="E61" s="201">
        <v>9</v>
      </c>
      <c r="F61" s="201">
        <v>1</v>
      </c>
      <c r="G61" s="201">
        <v>0</v>
      </c>
      <c r="H61" s="201">
        <v>0</v>
      </c>
      <c r="I61" s="201">
        <v>0</v>
      </c>
    </row>
    <row r="62" spans="1:9">
      <c r="A62" s="109">
        <v>56</v>
      </c>
      <c r="B62" s="109" t="s">
        <v>451</v>
      </c>
      <c r="C62" s="201">
        <v>1</v>
      </c>
      <c r="D62" s="201">
        <v>1</v>
      </c>
      <c r="E62" s="201">
        <v>1</v>
      </c>
      <c r="F62" s="201">
        <v>1</v>
      </c>
      <c r="G62" s="201">
        <v>0</v>
      </c>
      <c r="H62" s="201">
        <v>0</v>
      </c>
      <c r="I62" s="201">
        <v>0</v>
      </c>
    </row>
    <row r="63" spans="1:9">
      <c r="A63" s="109">
        <v>41</v>
      </c>
      <c r="B63" s="109" t="s">
        <v>487</v>
      </c>
      <c r="C63" s="201">
        <v>87</v>
      </c>
      <c r="D63" s="201">
        <v>86</v>
      </c>
      <c r="E63" s="201">
        <v>86</v>
      </c>
      <c r="F63" s="201">
        <v>85</v>
      </c>
      <c r="G63" s="201">
        <v>1</v>
      </c>
      <c r="H63" s="201">
        <v>1</v>
      </c>
      <c r="I63" s="201">
        <v>0</v>
      </c>
    </row>
    <row r="64" spans="1:9">
      <c r="A64" s="109">
        <v>57</v>
      </c>
      <c r="B64" s="109" t="s">
        <v>485</v>
      </c>
      <c r="C64" s="201">
        <v>61</v>
      </c>
      <c r="D64" s="201">
        <v>57</v>
      </c>
      <c r="E64" s="201">
        <v>60</v>
      </c>
      <c r="F64" s="201">
        <v>56</v>
      </c>
      <c r="G64" s="201">
        <v>1</v>
      </c>
      <c r="H64" s="201">
        <v>1</v>
      </c>
      <c r="I64" s="201">
        <v>0</v>
      </c>
    </row>
    <row r="65" spans="1:9">
      <c r="A65" s="109">
        <v>84</v>
      </c>
      <c r="B65" s="109" t="s">
        <v>468</v>
      </c>
      <c r="C65" s="201">
        <v>375</v>
      </c>
      <c r="D65" s="201">
        <v>328</v>
      </c>
      <c r="E65" s="201">
        <v>374</v>
      </c>
      <c r="F65" s="201">
        <v>324</v>
      </c>
      <c r="G65" s="201">
        <v>1</v>
      </c>
      <c r="H65" s="201">
        <v>4</v>
      </c>
      <c r="I65" s="201">
        <v>-3</v>
      </c>
    </row>
    <row r="66" spans="1:9">
      <c r="A66" s="109">
        <v>125</v>
      </c>
      <c r="B66" s="109" t="s">
        <v>471</v>
      </c>
      <c r="C66" s="201">
        <v>654</v>
      </c>
      <c r="D66" s="201">
        <v>586</v>
      </c>
      <c r="E66" s="201">
        <v>652</v>
      </c>
      <c r="F66" s="201">
        <v>583</v>
      </c>
      <c r="G66" s="201">
        <v>2</v>
      </c>
      <c r="H66" s="201">
        <v>3</v>
      </c>
      <c r="I66" s="201">
        <v>-1</v>
      </c>
    </row>
    <row r="67" spans="1:9">
      <c r="A67" s="109">
        <v>90</v>
      </c>
      <c r="B67" s="109" t="s">
        <v>469</v>
      </c>
      <c r="C67" s="201">
        <v>118</v>
      </c>
      <c r="D67" s="201">
        <v>113</v>
      </c>
      <c r="E67" s="201">
        <v>116</v>
      </c>
      <c r="F67" s="201">
        <v>112</v>
      </c>
      <c r="G67" s="201">
        <v>2</v>
      </c>
      <c r="H67" s="201">
        <v>1</v>
      </c>
      <c r="I67" s="201">
        <v>1</v>
      </c>
    </row>
    <row r="68" spans="1:9">
      <c r="A68" s="109">
        <v>104</v>
      </c>
      <c r="B68" s="109" t="s">
        <v>472</v>
      </c>
      <c r="C68" s="201">
        <v>51</v>
      </c>
      <c r="D68" s="201">
        <v>41</v>
      </c>
      <c r="E68" s="201">
        <v>49</v>
      </c>
      <c r="F68" s="201">
        <v>40</v>
      </c>
      <c r="G68" s="201">
        <v>2</v>
      </c>
      <c r="H68" s="201">
        <v>1</v>
      </c>
      <c r="I68" s="201">
        <v>1</v>
      </c>
    </row>
    <row r="69" spans="1:9">
      <c r="A69" s="109">
        <v>33</v>
      </c>
      <c r="B69" s="109" t="s">
        <v>437</v>
      </c>
      <c r="C69" s="201">
        <v>731</v>
      </c>
      <c r="D69" s="201">
        <v>702</v>
      </c>
      <c r="E69" s="201">
        <v>728</v>
      </c>
      <c r="F69" s="201">
        <v>705</v>
      </c>
      <c r="G69" s="201">
        <v>3</v>
      </c>
      <c r="H69" s="201">
        <v>-3</v>
      </c>
      <c r="I69" s="201">
        <v>6</v>
      </c>
    </row>
    <row r="70" spans="1:9">
      <c r="A70" s="109">
        <v>18</v>
      </c>
      <c r="B70" s="109" t="s">
        <v>539</v>
      </c>
      <c r="C70" s="201">
        <v>4724</v>
      </c>
      <c r="D70" s="201">
        <v>4114</v>
      </c>
      <c r="E70" s="201">
        <v>4721</v>
      </c>
      <c r="F70" s="201">
        <v>4157</v>
      </c>
      <c r="G70" s="201">
        <v>3</v>
      </c>
      <c r="H70" s="201">
        <v>-43</v>
      </c>
      <c r="I70" s="201">
        <v>46</v>
      </c>
    </row>
    <row r="71" spans="1:9">
      <c r="A71" s="109">
        <v>58</v>
      </c>
      <c r="B71" s="109" t="s">
        <v>464</v>
      </c>
      <c r="C71" s="201">
        <v>501</v>
      </c>
      <c r="D71" s="201">
        <v>477</v>
      </c>
      <c r="E71" s="201">
        <v>498</v>
      </c>
      <c r="F71" s="201">
        <v>479</v>
      </c>
      <c r="G71" s="201">
        <v>3</v>
      </c>
      <c r="H71" s="201">
        <v>-2</v>
      </c>
      <c r="I71" s="201">
        <v>5</v>
      </c>
    </row>
    <row r="72" spans="1:9">
      <c r="A72" s="109">
        <v>72</v>
      </c>
      <c r="B72" s="109" t="s">
        <v>448</v>
      </c>
      <c r="C72" s="201">
        <v>80</v>
      </c>
      <c r="D72" s="201">
        <v>77</v>
      </c>
      <c r="E72" s="201">
        <v>76</v>
      </c>
      <c r="F72" s="201">
        <v>73</v>
      </c>
      <c r="G72" s="201">
        <v>4</v>
      </c>
      <c r="H72" s="201">
        <v>4</v>
      </c>
      <c r="I72" s="201">
        <v>0</v>
      </c>
    </row>
    <row r="73" spans="1:9">
      <c r="A73" s="109">
        <v>74</v>
      </c>
      <c r="B73" s="109" t="s">
        <v>489</v>
      </c>
      <c r="C73" s="201">
        <v>805</v>
      </c>
      <c r="D73" s="201">
        <v>768</v>
      </c>
      <c r="E73" s="201">
        <v>801</v>
      </c>
      <c r="F73" s="201">
        <v>767</v>
      </c>
      <c r="G73" s="201">
        <v>4</v>
      </c>
      <c r="H73" s="201">
        <v>1</v>
      </c>
      <c r="I73" s="201">
        <v>3</v>
      </c>
    </row>
    <row r="74" spans="1:9">
      <c r="A74" s="109">
        <v>82</v>
      </c>
      <c r="B74" s="109" t="s">
        <v>533</v>
      </c>
      <c r="C74" s="201">
        <v>4207</v>
      </c>
      <c r="D74" s="201">
        <v>2445</v>
      </c>
      <c r="E74" s="201">
        <v>4202</v>
      </c>
      <c r="F74" s="201">
        <v>2423</v>
      </c>
      <c r="G74" s="201">
        <v>5</v>
      </c>
      <c r="H74" s="201">
        <v>22</v>
      </c>
      <c r="I74" s="201">
        <v>-17</v>
      </c>
    </row>
    <row r="75" spans="1:9">
      <c r="A75" s="109">
        <v>122</v>
      </c>
      <c r="B75" s="109" t="s">
        <v>490</v>
      </c>
      <c r="C75" s="201">
        <v>49</v>
      </c>
      <c r="D75" s="201">
        <v>40</v>
      </c>
      <c r="E75" s="201">
        <v>44</v>
      </c>
      <c r="F75" s="201">
        <v>40</v>
      </c>
      <c r="G75" s="201">
        <v>5</v>
      </c>
      <c r="H75" s="201">
        <v>0</v>
      </c>
      <c r="I75" s="201">
        <v>5</v>
      </c>
    </row>
    <row r="76" spans="1:9">
      <c r="A76" s="109">
        <v>20</v>
      </c>
      <c r="B76" s="109" t="s">
        <v>515</v>
      </c>
      <c r="C76" s="201">
        <v>240</v>
      </c>
      <c r="D76" s="201">
        <v>214</v>
      </c>
      <c r="E76" s="201">
        <v>234</v>
      </c>
      <c r="F76" s="201">
        <v>206</v>
      </c>
      <c r="G76" s="201">
        <v>6</v>
      </c>
      <c r="H76" s="201">
        <v>8</v>
      </c>
      <c r="I76" s="201">
        <v>-2</v>
      </c>
    </row>
    <row r="77" spans="1:9">
      <c r="A77" s="109">
        <v>36</v>
      </c>
      <c r="B77" s="109" t="s">
        <v>442</v>
      </c>
      <c r="C77" s="201">
        <v>663</v>
      </c>
      <c r="D77" s="201">
        <v>647</v>
      </c>
      <c r="E77" s="201">
        <v>657</v>
      </c>
      <c r="F77" s="201">
        <v>640</v>
      </c>
      <c r="G77" s="201">
        <v>6</v>
      </c>
      <c r="H77" s="201">
        <v>7</v>
      </c>
      <c r="I77" s="201">
        <v>-1</v>
      </c>
    </row>
    <row r="78" spans="1:9">
      <c r="A78" s="109">
        <v>49</v>
      </c>
      <c r="B78" s="109" t="s">
        <v>444</v>
      </c>
      <c r="C78" s="201">
        <v>54</v>
      </c>
      <c r="D78" s="201">
        <v>52</v>
      </c>
      <c r="E78" s="201">
        <v>48</v>
      </c>
      <c r="F78" s="201">
        <v>46</v>
      </c>
      <c r="G78" s="201">
        <v>6</v>
      </c>
      <c r="H78" s="201">
        <v>6</v>
      </c>
      <c r="I78" s="201">
        <v>0</v>
      </c>
    </row>
    <row r="79" spans="1:9">
      <c r="A79" s="109">
        <v>61</v>
      </c>
      <c r="B79" s="109" t="s">
        <v>503</v>
      </c>
      <c r="C79" s="201">
        <v>195</v>
      </c>
      <c r="D79" s="201">
        <v>191</v>
      </c>
      <c r="E79" s="201">
        <v>189</v>
      </c>
      <c r="F79" s="201">
        <v>185</v>
      </c>
      <c r="G79" s="201">
        <v>6</v>
      </c>
      <c r="H79" s="201">
        <v>6</v>
      </c>
      <c r="I79" s="201">
        <v>0</v>
      </c>
    </row>
    <row r="80" spans="1:9">
      <c r="A80" s="109">
        <v>116</v>
      </c>
      <c r="B80" s="109" t="s">
        <v>461</v>
      </c>
      <c r="C80" s="201">
        <v>761</v>
      </c>
      <c r="D80" s="201">
        <v>681</v>
      </c>
      <c r="E80" s="201">
        <v>755</v>
      </c>
      <c r="F80" s="201">
        <v>678</v>
      </c>
      <c r="G80" s="201">
        <v>6</v>
      </c>
      <c r="H80" s="201">
        <v>3</v>
      </c>
      <c r="I80" s="201">
        <v>3</v>
      </c>
    </row>
    <row r="81" spans="1:9">
      <c r="A81" s="109">
        <v>80</v>
      </c>
      <c r="B81" s="109" t="s">
        <v>500</v>
      </c>
      <c r="C81" s="201">
        <v>74</v>
      </c>
      <c r="D81" s="201">
        <v>58</v>
      </c>
      <c r="E81" s="201">
        <v>67</v>
      </c>
      <c r="F81" s="201">
        <v>50</v>
      </c>
      <c r="G81" s="201">
        <v>7</v>
      </c>
      <c r="H81" s="201">
        <v>8</v>
      </c>
      <c r="I81" s="201">
        <v>-1</v>
      </c>
    </row>
    <row r="82" spans="1:9">
      <c r="A82" s="109">
        <v>55</v>
      </c>
      <c r="B82" s="109" t="s">
        <v>475</v>
      </c>
      <c r="C82" s="201">
        <v>905</v>
      </c>
      <c r="D82" s="201">
        <v>856</v>
      </c>
      <c r="E82" s="201">
        <v>897</v>
      </c>
      <c r="F82" s="201">
        <v>837</v>
      </c>
      <c r="G82" s="201">
        <v>8</v>
      </c>
      <c r="H82" s="201">
        <v>19</v>
      </c>
      <c r="I82" s="201">
        <v>-11</v>
      </c>
    </row>
    <row r="83" spans="1:9">
      <c r="A83" s="109">
        <v>91</v>
      </c>
      <c r="B83" s="109" t="s">
        <v>519</v>
      </c>
      <c r="C83" s="201">
        <v>1753</v>
      </c>
      <c r="D83" s="201">
        <v>1644</v>
      </c>
      <c r="E83" s="201">
        <v>1745</v>
      </c>
      <c r="F83" s="201">
        <v>1634</v>
      </c>
      <c r="G83" s="201">
        <v>8</v>
      </c>
      <c r="H83" s="201">
        <v>10</v>
      </c>
      <c r="I83" s="201">
        <v>-2</v>
      </c>
    </row>
    <row r="84" spans="1:9">
      <c r="A84" s="109">
        <v>103</v>
      </c>
      <c r="B84" s="109" t="s">
        <v>497</v>
      </c>
      <c r="C84" s="201">
        <v>433</v>
      </c>
      <c r="D84" s="201">
        <v>391</v>
      </c>
      <c r="E84" s="201">
        <v>425</v>
      </c>
      <c r="F84" s="201">
        <v>400</v>
      </c>
      <c r="G84" s="201">
        <v>8</v>
      </c>
      <c r="H84" s="201">
        <v>-9</v>
      </c>
      <c r="I84" s="201">
        <v>17</v>
      </c>
    </row>
    <row r="85" spans="1:9">
      <c r="A85" s="109">
        <v>105</v>
      </c>
      <c r="B85" s="109" t="s">
        <v>511</v>
      </c>
      <c r="C85" s="201">
        <v>1904</v>
      </c>
      <c r="D85" s="201">
        <v>1708</v>
      </c>
      <c r="E85" s="201">
        <v>1896</v>
      </c>
      <c r="F85" s="201">
        <v>1706</v>
      </c>
      <c r="G85" s="201">
        <v>8</v>
      </c>
      <c r="H85" s="201">
        <v>2</v>
      </c>
      <c r="I85" s="201">
        <v>6</v>
      </c>
    </row>
    <row r="86" spans="1:9">
      <c r="A86" s="109">
        <v>12</v>
      </c>
      <c r="B86" s="109" t="s">
        <v>501</v>
      </c>
      <c r="C86" s="201">
        <v>85</v>
      </c>
      <c r="D86" s="201">
        <v>82</v>
      </c>
      <c r="E86" s="201">
        <v>75</v>
      </c>
      <c r="F86" s="201">
        <v>73</v>
      </c>
      <c r="G86" s="201">
        <v>10</v>
      </c>
      <c r="H86" s="201">
        <v>9</v>
      </c>
      <c r="I86" s="201">
        <v>1</v>
      </c>
    </row>
    <row r="87" spans="1:9">
      <c r="A87" s="109">
        <v>59</v>
      </c>
      <c r="B87" s="109" t="s">
        <v>474</v>
      </c>
      <c r="C87" s="201">
        <v>903</v>
      </c>
      <c r="D87" s="201">
        <v>773</v>
      </c>
      <c r="E87" s="201">
        <v>893</v>
      </c>
      <c r="F87" s="201">
        <v>769</v>
      </c>
      <c r="G87" s="201">
        <v>10</v>
      </c>
      <c r="H87" s="201">
        <v>4</v>
      </c>
      <c r="I87" s="201">
        <v>6</v>
      </c>
    </row>
    <row r="88" spans="1:9">
      <c r="A88" s="109">
        <v>107</v>
      </c>
      <c r="B88" s="109" t="s">
        <v>504</v>
      </c>
      <c r="C88" s="201">
        <v>339</v>
      </c>
      <c r="D88" s="201">
        <v>102</v>
      </c>
      <c r="E88" s="201">
        <v>328</v>
      </c>
      <c r="F88" s="201">
        <v>95</v>
      </c>
      <c r="G88" s="201">
        <v>11</v>
      </c>
      <c r="H88" s="201">
        <v>7</v>
      </c>
      <c r="I88" s="201">
        <v>4</v>
      </c>
    </row>
    <row r="89" spans="1:9">
      <c r="A89" s="109">
        <v>10</v>
      </c>
      <c r="B89" s="109" t="s">
        <v>429</v>
      </c>
      <c r="C89" s="201">
        <v>60</v>
      </c>
      <c r="D89" s="201">
        <v>46</v>
      </c>
      <c r="E89" s="201">
        <v>45</v>
      </c>
      <c r="F89" s="201">
        <v>45</v>
      </c>
      <c r="G89" s="201">
        <v>15</v>
      </c>
      <c r="H89" s="201">
        <v>1</v>
      </c>
      <c r="I89" s="201">
        <v>14</v>
      </c>
    </row>
    <row r="90" spans="1:9">
      <c r="A90" s="109">
        <v>45</v>
      </c>
      <c r="B90" s="109" t="s">
        <v>517</v>
      </c>
      <c r="C90" s="201">
        <v>512</v>
      </c>
      <c r="D90" s="201">
        <v>501</v>
      </c>
      <c r="E90" s="201">
        <v>496</v>
      </c>
      <c r="F90" s="201">
        <v>486</v>
      </c>
      <c r="G90" s="201">
        <v>16</v>
      </c>
      <c r="H90" s="201">
        <v>15</v>
      </c>
      <c r="I90" s="201">
        <v>1</v>
      </c>
    </row>
    <row r="91" spans="1:9">
      <c r="A91" s="109">
        <v>114</v>
      </c>
      <c r="B91" s="109" t="s">
        <v>456</v>
      </c>
      <c r="C91" s="201">
        <v>1050</v>
      </c>
      <c r="D91" s="201">
        <v>903</v>
      </c>
      <c r="E91" s="201">
        <v>1033</v>
      </c>
      <c r="F91" s="201">
        <v>880</v>
      </c>
      <c r="G91" s="201">
        <v>17</v>
      </c>
      <c r="H91" s="201">
        <v>23</v>
      </c>
      <c r="I91" s="201">
        <v>-6</v>
      </c>
    </row>
    <row r="92" spans="1:9">
      <c r="A92" s="109">
        <v>99</v>
      </c>
      <c r="B92" s="109" t="s">
        <v>462</v>
      </c>
      <c r="C92" s="201">
        <v>906</v>
      </c>
      <c r="D92" s="201">
        <v>490</v>
      </c>
      <c r="E92" s="201">
        <v>888</v>
      </c>
      <c r="F92" s="201">
        <v>495</v>
      </c>
      <c r="G92" s="201">
        <v>18</v>
      </c>
      <c r="H92" s="201">
        <v>-5</v>
      </c>
      <c r="I92" s="201">
        <v>23</v>
      </c>
    </row>
    <row r="93" spans="1:9">
      <c r="A93" s="109">
        <v>87</v>
      </c>
      <c r="B93" s="109" t="s">
        <v>452</v>
      </c>
      <c r="C93" s="201">
        <v>724</v>
      </c>
      <c r="D93" s="201">
        <v>683</v>
      </c>
      <c r="E93" s="201">
        <v>702</v>
      </c>
      <c r="F93" s="201">
        <v>671</v>
      </c>
      <c r="G93" s="201">
        <v>22</v>
      </c>
      <c r="H93" s="201">
        <v>12</v>
      </c>
      <c r="I93" s="201">
        <v>10</v>
      </c>
    </row>
    <row r="94" spans="1:9">
      <c r="A94" s="109">
        <v>73</v>
      </c>
      <c r="B94" s="109" t="s">
        <v>449</v>
      </c>
      <c r="C94" s="201">
        <v>13617</v>
      </c>
      <c r="D94" s="201">
        <v>13324</v>
      </c>
      <c r="E94" s="201">
        <v>13588</v>
      </c>
      <c r="F94" s="201">
        <v>13311</v>
      </c>
      <c r="G94" s="201">
        <v>29</v>
      </c>
      <c r="H94" s="201">
        <v>13</v>
      </c>
      <c r="I94" s="201">
        <v>16</v>
      </c>
    </row>
    <row r="95" spans="1:9">
      <c r="A95" s="109">
        <v>79</v>
      </c>
      <c r="B95" s="109" t="s">
        <v>425</v>
      </c>
      <c r="C95" s="201">
        <v>1220</v>
      </c>
      <c r="D95" s="201">
        <v>859</v>
      </c>
      <c r="E95" s="201">
        <v>1190</v>
      </c>
      <c r="F95" s="201">
        <v>861</v>
      </c>
      <c r="G95" s="201">
        <v>30</v>
      </c>
      <c r="H95" s="201">
        <v>-2</v>
      </c>
      <c r="I95" s="201">
        <v>32</v>
      </c>
    </row>
    <row r="96" spans="1:9">
      <c r="A96" s="109">
        <v>9</v>
      </c>
      <c r="B96" s="109" t="s">
        <v>428</v>
      </c>
      <c r="C96" s="201">
        <v>1283</v>
      </c>
      <c r="D96" s="201">
        <v>1079</v>
      </c>
      <c r="E96" s="201">
        <v>1249</v>
      </c>
      <c r="F96" s="201">
        <v>1055</v>
      </c>
      <c r="G96" s="201">
        <v>34</v>
      </c>
      <c r="H96" s="201">
        <v>24</v>
      </c>
      <c r="I96" s="201">
        <v>10</v>
      </c>
    </row>
    <row r="97" spans="1:9">
      <c r="A97" s="109">
        <v>42</v>
      </c>
      <c r="B97" s="109" t="s">
        <v>470</v>
      </c>
      <c r="C97" s="201">
        <v>369</v>
      </c>
      <c r="D97" s="201">
        <v>357</v>
      </c>
      <c r="E97" s="201">
        <v>332</v>
      </c>
      <c r="F97" s="201">
        <v>320</v>
      </c>
      <c r="G97" s="201">
        <v>37</v>
      </c>
      <c r="H97" s="201">
        <v>37</v>
      </c>
      <c r="I97" s="201">
        <v>0</v>
      </c>
    </row>
    <row r="98" spans="1:9">
      <c r="A98" s="109">
        <v>64</v>
      </c>
      <c r="B98" s="109" t="s">
        <v>447</v>
      </c>
      <c r="C98" s="201">
        <v>455</v>
      </c>
      <c r="D98" s="201">
        <v>384</v>
      </c>
      <c r="E98" s="201">
        <v>417</v>
      </c>
      <c r="F98" s="201">
        <v>362</v>
      </c>
      <c r="G98" s="201">
        <v>38</v>
      </c>
      <c r="H98" s="201">
        <v>22</v>
      </c>
      <c r="I98" s="201">
        <v>16</v>
      </c>
    </row>
    <row r="99" spans="1:9">
      <c r="A99" s="109">
        <v>5</v>
      </c>
      <c r="B99" s="109" t="s">
        <v>481</v>
      </c>
      <c r="C99" s="201">
        <v>1537</v>
      </c>
      <c r="D99" s="201">
        <v>1417</v>
      </c>
      <c r="E99" s="201">
        <v>1485</v>
      </c>
      <c r="F99" s="201">
        <v>1385</v>
      </c>
      <c r="G99" s="201">
        <v>52</v>
      </c>
      <c r="H99" s="201">
        <v>32</v>
      </c>
      <c r="I99" s="201">
        <v>20</v>
      </c>
    </row>
    <row r="100" spans="1:9">
      <c r="A100" s="109">
        <v>78</v>
      </c>
      <c r="B100" s="109" t="s">
        <v>495</v>
      </c>
      <c r="C100" s="201">
        <v>3806</v>
      </c>
      <c r="D100" s="201">
        <v>3747</v>
      </c>
      <c r="E100" s="201">
        <v>3752</v>
      </c>
      <c r="F100" s="201">
        <v>3717</v>
      </c>
      <c r="G100" s="201">
        <v>54</v>
      </c>
      <c r="H100" s="201">
        <v>30</v>
      </c>
      <c r="I100" s="201">
        <v>24</v>
      </c>
    </row>
    <row r="101" spans="1:9">
      <c r="A101" s="109">
        <v>44</v>
      </c>
      <c r="B101" s="109" t="s">
        <v>530</v>
      </c>
      <c r="C101" s="201">
        <v>4053</v>
      </c>
      <c r="D101" s="201">
        <v>3911</v>
      </c>
      <c r="E101" s="201">
        <v>3995</v>
      </c>
      <c r="F101" s="201">
        <v>3872</v>
      </c>
      <c r="G101" s="201">
        <v>58</v>
      </c>
      <c r="H101" s="201">
        <v>39</v>
      </c>
      <c r="I101" s="201">
        <v>19</v>
      </c>
    </row>
    <row r="102" spans="1:9">
      <c r="A102" s="109">
        <v>100</v>
      </c>
      <c r="B102" s="109" t="s">
        <v>482</v>
      </c>
      <c r="C102" s="201">
        <v>1002</v>
      </c>
      <c r="D102" s="201">
        <v>878</v>
      </c>
      <c r="E102" s="201">
        <v>944</v>
      </c>
      <c r="F102" s="201">
        <v>841</v>
      </c>
      <c r="G102" s="201">
        <v>58</v>
      </c>
      <c r="H102" s="201">
        <v>37</v>
      </c>
      <c r="I102" s="201">
        <v>21</v>
      </c>
    </row>
    <row r="103" spans="1:9">
      <c r="A103" s="109">
        <v>21</v>
      </c>
      <c r="B103" s="109" t="s">
        <v>516</v>
      </c>
      <c r="C103" s="201">
        <v>3198</v>
      </c>
      <c r="D103" s="201">
        <v>2376</v>
      </c>
      <c r="E103" s="201">
        <v>3119</v>
      </c>
      <c r="F103" s="201">
        <v>2360</v>
      </c>
      <c r="G103" s="201">
        <v>79</v>
      </c>
      <c r="H103" s="201">
        <v>16</v>
      </c>
      <c r="I103" s="201">
        <v>63</v>
      </c>
    </row>
    <row r="104" spans="1:9">
      <c r="A104" s="109">
        <v>46</v>
      </c>
      <c r="B104" s="109" t="s">
        <v>483</v>
      </c>
      <c r="C104" s="201">
        <v>2648</v>
      </c>
      <c r="D104" s="201">
        <v>2577</v>
      </c>
      <c r="E104" s="201">
        <v>2563</v>
      </c>
      <c r="F104" s="201">
        <v>2492</v>
      </c>
      <c r="G104" s="201">
        <v>85</v>
      </c>
      <c r="H104" s="201">
        <v>85</v>
      </c>
      <c r="I104" s="201">
        <v>0</v>
      </c>
    </row>
    <row r="105" spans="1:9">
      <c r="A105" s="109">
        <v>85</v>
      </c>
      <c r="B105" s="109" t="s">
        <v>525</v>
      </c>
      <c r="C105" s="201">
        <v>7678</v>
      </c>
      <c r="D105" s="201">
        <v>5919</v>
      </c>
      <c r="E105" s="201">
        <v>7593</v>
      </c>
      <c r="F105" s="201">
        <v>5894</v>
      </c>
      <c r="G105" s="201">
        <v>85</v>
      </c>
      <c r="H105" s="201">
        <v>25</v>
      </c>
      <c r="I105" s="201">
        <v>60</v>
      </c>
    </row>
    <row r="106" spans="1:9">
      <c r="A106" s="109">
        <v>92</v>
      </c>
      <c r="B106" s="109" t="s">
        <v>496</v>
      </c>
      <c r="C106" s="201">
        <v>529</v>
      </c>
      <c r="D106" s="201">
        <v>246</v>
      </c>
      <c r="E106" s="201">
        <v>439</v>
      </c>
      <c r="F106" s="201">
        <v>244</v>
      </c>
      <c r="G106" s="201">
        <v>90</v>
      </c>
      <c r="H106" s="201">
        <v>2</v>
      </c>
      <c r="I106" s="201">
        <v>88</v>
      </c>
    </row>
    <row r="107" spans="1:9">
      <c r="A107" s="109">
        <v>14</v>
      </c>
      <c r="B107" s="109" t="s">
        <v>430</v>
      </c>
      <c r="C107" s="201">
        <v>740</v>
      </c>
      <c r="D107" s="201">
        <v>396</v>
      </c>
      <c r="E107" s="201">
        <v>644</v>
      </c>
      <c r="F107" s="201">
        <v>368</v>
      </c>
      <c r="G107" s="201">
        <v>96</v>
      </c>
      <c r="H107" s="201">
        <v>28</v>
      </c>
      <c r="I107" s="201">
        <v>68</v>
      </c>
    </row>
    <row r="108" spans="1:9">
      <c r="A108" s="109">
        <v>15</v>
      </c>
      <c r="B108" s="109" t="s">
        <v>535</v>
      </c>
      <c r="C108" s="201">
        <v>11399</v>
      </c>
      <c r="D108" s="201">
        <v>8345</v>
      </c>
      <c r="E108" s="201">
        <v>11300</v>
      </c>
      <c r="F108" s="201">
        <v>8191</v>
      </c>
      <c r="G108" s="201">
        <v>99</v>
      </c>
      <c r="H108" s="201">
        <v>154</v>
      </c>
      <c r="I108" s="201">
        <v>-55</v>
      </c>
    </row>
    <row r="109" spans="1:9">
      <c r="A109" s="109">
        <v>13</v>
      </c>
      <c r="B109" s="109" t="s">
        <v>506</v>
      </c>
      <c r="C109" s="201">
        <v>8829</v>
      </c>
      <c r="D109" s="201">
        <v>7328</v>
      </c>
      <c r="E109" s="201">
        <v>8726</v>
      </c>
      <c r="F109" s="201">
        <v>7178</v>
      </c>
      <c r="G109" s="201">
        <v>103</v>
      </c>
      <c r="H109" s="201">
        <v>150</v>
      </c>
      <c r="I109" s="201">
        <v>-47</v>
      </c>
    </row>
    <row r="110" spans="1:9">
      <c r="A110" s="109">
        <v>86</v>
      </c>
      <c r="B110" s="109" t="s">
        <v>527</v>
      </c>
      <c r="C110" s="201">
        <v>2358</v>
      </c>
      <c r="D110" s="201">
        <v>1128</v>
      </c>
      <c r="E110" s="201">
        <v>2255</v>
      </c>
      <c r="F110" s="201">
        <v>1140</v>
      </c>
      <c r="G110" s="201">
        <v>103</v>
      </c>
      <c r="H110" s="201">
        <v>-12</v>
      </c>
      <c r="I110" s="201">
        <v>115</v>
      </c>
    </row>
    <row r="111" spans="1:9">
      <c r="A111" s="109">
        <v>70</v>
      </c>
      <c r="B111" s="109" t="s">
        <v>541</v>
      </c>
      <c r="C111" s="201">
        <v>50247</v>
      </c>
      <c r="D111" s="201">
        <v>40978</v>
      </c>
      <c r="E111" s="201">
        <v>50124</v>
      </c>
      <c r="F111" s="201">
        <v>40795</v>
      </c>
      <c r="G111" s="201">
        <v>123</v>
      </c>
      <c r="H111" s="201">
        <v>183</v>
      </c>
      <c r="I111" s="201">
        <v>-60</v>
      </c>
    </row>
    <row r="112" spans="1:9">
      <c r="A112" s="109">
        <v>3</v>
      </c>
      <c r="B112" s="109" t="s">
        <v>534</v>
      </c>
      <c r="C112" s="201">
        <v>1484</v>
      </c>
      <c r="D112" s="201">
        <v>1330</v>
      </c>
      <c r="E112" s="201">
        <v>1335</v>
      </c>
      <c r="F112" s="201">
        <v>1102</v>
      </c>
      <c r="G112" s="201">
        <v>149</v>
      </c>
      <c r="H112" s="201">
        <v>228</v>
      </c>
      <c r="I112" s="201">
        <v>-79</v>
      </c>
    </row>
    <row r="113" spans="1:9">
      <c r="A113" s="109">
        <v>50</v>
      </c>
      <c r="B113" s="109" t="s">
        <v>538</v>
      </c>
      <c r="C113" s="201">
        <v>8127</v>
      </c>
      <c r="D113" s="201">
        <v>3540</v>
      </c>
      <c r="E113" s="201">
        <v>7978</v>
      </c>
      <c r="F113" s="201">
        <v>3583</v>
      </c>
      <c r="G113" s="201">
        <v>149</v>
      </c>
      <c r="H113" s="201">
        <v>-43</v>
      </c>
      <c r="I113" s="201">
        <v>192</v>
      </c>
    </row>
    <row r="114" spans="1:9">
      <c r="A114" s="109">
        <v>101</v>
      </c>
      <c r="B114" s="109" t="s">
        <v>502</v>
      </c>
      <c r="C114" s="201">
        <v>29538</v>
      </c>
      <c r="D114" s="201">
        <v>28358</v>
      </c>
      <c r="E114" s="201">
        <v>29389</v>
      </c>
      <c r="F114" s="201">
        <v>28203</v>
      </c>
      <c r="G114" s="201">
        <v>149</v>
      </c>
      <c r="H114" s="201">
        <v>155</v>
      </c>
      <c r="I114" s="201">
        <v>-6</v>
      </c>
    </row>
    <row r="115" spans="1:9">
      <c r="A115" s="109">
        <v>108</v>
      </c>
      <c r="B115" s="109" t="s">
        <v>460</v>
      </c>
      <c r="C115" s="201">
        <v>3764</v>
      </c>
      <c r="D115" s="201">
        <v>1851</v>
      </c>
      <c r="E115" s="201">
        <v>3593</v>
      </c>
      <c r="F115" s="201">
        <v>1832</v>
      </c>
      <c r="G115" s="201">
        <v>171</v>
      </c>
      <c r="H115" s="201">
        <v>19</v>
      </c>
      <c r="I115" s="201">
        <v>152</v>
      </c>
    </row>
    <row r="116" spans="1:9">
      <c r="A116" s="109">
        <v>95</v>
      </c>
      <c r="B116" s="109" t="s">
        <v>488</v>
      </c>
      <c r="C116" s="201">
        <v>799</v>
      </c>
      <c r="D116" s="201">
        <v>300</v>
      </c>
      <c r="E116" s="201">
        <v>625</v>
      </c>
      <c r="F116" s="201">
        <v>294</v>
      </c>
      <c r="G116" s="201">
        <v>174</v>
      </c>
      <c r="H116" s="201">
        <v>6</v>
      </c>
      <c r="I116" s="201">
        <v>168</v>
      </c>
    </row>
    <row r="117" spans="1:9">
      <c r="A117" s="109">
        <v>124</v>
      </c>
      <c r="B117" s="109" t="s">
        <v>528</v>
      </c>
      <c r="C117" s="201">
        <v>6769</v>
      </c>
      <c r="D117" s="201">
        <v>6169</v>
      </c>
      <c r="E117" s="201">
        <v>6593</v>
      </c>
      <c r="F117" s="201">
        <v>6104</v>
      </c>
      <c r="G117" s="201">
        <v>176</v>
      </c>
      <c r="H117" s="201">
        <v>65</v>
      </c>
      <c r="I117" s="201">
        <v>111</v>
      </c>
    </row>
    <row r="118" spans="1:9">
      <c r="A118" s="109">
        <v>6</v>
      </c>
      <c r="B118" s="109" t="s">
        <v>523</v>
      </c>
      <c r="C118" s="201">
        <v>7038</v>
      </c>
      <c r="D118" s="201">
        <v>5739</v>
      </c>
      <c r="E118" s="201">
        <v>6851</v>
      </c>
      <c r="F118" s="201">
        <v>5667</v>
      </c>
      <c r="G118" s="201">
        <v>187</v>
      </c>
      <c r="H118" s="201">
        <v>72</v>
      </c>
      <c r="I118" s="201">
        <v>115</v>
      </c>
    </row>
    <row r="119" spans="1:9">
      <c r="A119" s="109">
        <v>2</v>
      </c>
      <c r="B119" s="109" t="s">
        <v>524</v>
      </c>
      <c r="C119" s="201">
        <v>6069</v>
      </c>
      <c r="D119" s="201">
        <v>4614</v>
      </c>
      <c r="E119" s="201">
        <v>5854</v>
      </c>
      <c r="F119" s="201">
        <v>4482</v>
      </c>
      <c r="G119" s="201">
        <v>215</v>
      </c>
      <c r="H119" s="201">
        <v>132</v>
      </c>
      <c r="I119" s="201">
        <v>83</v>
      </c>
    </row>
    <row r="120" spans="1:9">
      <c r="A120" s="109">
        <v>66</v>
      </c>
      <c r="B120" s="109" t="s">
        <v>532</v>
      </c>
      <c r="C120" s="201">
        <v>4603</v>
      </c>
      <c r="D120" s="201">
        <v>3278</v>
      </c>
      <c r="E120" s="201">
        <v>4378</v>
      </c>
      <c r="F120" s="201">
        <v>3290</v>
      </c>
      <c r="G120" s="201">
        <v>225</v>
      </c>
      <c r="H120" s="201">
        <v>-12</v>
      </c>
      <c r="I120" s="201">
        <v>237</v>
      </c>
    </row>
    <row r="121" spans="1:9">
      <c r="A121" s="109">
        <v>94</v>
      </c>
      <c r="B121" s="109" t="s">
        <v>478</v>
      </c>
      <c r="C121" s="201">
        <v>5786</v>
      </c>
      <c r="D121" s="201">
        <v>3289</v>
      </c>
      <c r="E121" s="201">
        <v>5545</v>
      </c>
      <c r="F121" s="201">
        <v>3228</v>
      </c>
      <c r="G121" s="201">
        <v>241</v>
      </c>
      <c r="H121" s="201">
        <v>61</v>
      </c>
      <c r="I121" s="201">
        <v>180</v>
      </c>
    </row>
    <row r="122" spans="1:9">
      <c r="A122" s="109">
        <v>93</v>
      </c>
      <c r="B122" s="109" t="s">
        <v>542</v>
      </c>
      <c r="C122" s="201">
        <v>35961</v>
      </c>
      <c r="D122" s="201">
        <v>32526</v>
      </c>
      <c r="E122" s="201">
        <v>35569</v>
      </c>
      <c r="F122" s="201">
        <v>32103</v>
      </c>
      <c r="G122" s="201">
        <v>392</v>
      </c>
      <c r="H122" s="201">
        <v>423</v>
      </c>
      <c r="I122" s="201">
        <v>-31</v>
      </c>
    </row>
    <row r="123" spans="1:9">
      <c r="A123" s="109">
        <v>23</v>
      </c>
      <c r="B123" s="109" t="s">
        <v>543</v>
      </c>
      <c r="C123" s="201">
        <v>34322</v>
      </c>
      <c r="D123" s="201">
        <v>21889</v>
      </c>
      <c r="E123" s="201">
        <v>33877</v>
      </c>
      <c r="F123" s="201">
        <v>21947</v>
      </c>
      <c r="G123" s="201">
        <v>445</v>
      </c>
      <c r="H123" s="201">
        <v>-58</v>
      </c>
      <c r="I123" s="201">
        <v>503</v>
      </c>
    </row>
    <row r="124" spans="1:9">
      <c r="A124" s="109">
        <v>67</v>
      </c>
      <c r="B124" s="109" t="s">
        <v>545</v>
      </c>
      <c r="C124" s="201">
        <v>74614</v>
      </c>
      <c r="D124" s="201">
        <v>53271</v>
      </c>
      <c r="E124" s="201">
        <v>74135</v>
      </c>
      <c r="F124" s="201">
        <v>53073</v>
      </c>
      <c r="G124" s="201">
        <v>479</v>
      </c>
      <c r="H124" s="201">
        <v>198</v>
      </c>
      <c r="I124" s="201">
        <v>281</v>
      </c>
    </row>
    <row r="125" spans="1:9">
      <c r="A125" s="109">
        <v>97</v>
      </c>
      <c r="B125" s="109" t="s">
        <v>544</v>
      </c>
      <c r="C125" s="201">
        <v>88329</v>
      </c>
      <c r="D125" s="201">
        <v>73940</v>
      </c>
      <c r="E125" s="201">
        <v>87842</v>
      </c>
      <c r="F125" s="201">
        <v>73746</v>
      </c>
      <c r="G125" s="201">
        <v>487</v>
      </c>
      <c r="H125" s="201">
        <v>194</v>
      </c>
      <c r="I125" s="201">
        <v>293</v>
      </c>
    </row>
    <row r="126" spans="1:9">
      <c r="A126" s="109">
        <v>43</v>
      </c>
      <c r="B126" s="109" t="s">
        <v>529</v>
      </c>
      <c r="C126" s="201">
        <v>2916</v>
      </c>
      <c r="D126" s="201">
        <v>1436</v>
      </c>
      <c r="E126" s="201">
        <v>2425</v>
      </c>
      <c r="F126" s="201">
        <v>1406</v>
      </c>
      <c r="G126" s="201">
        <v>491</v>
      </c>
      <c r="H126" s="201">
        <v>30</v>
      </c>
      <c r="I126" s="201">
        <v>461</v>
      </c>
    </row>
    <row r="127" spans="1:9">
      <c r="A127" s="109">
        <v>83</v>
      </c>
      <c r="B127" s="109" t="s">
        <v>536</v>
      </c>
      <c r="C127" s="201">
        <v>15611</v>
      </c>
      <c r="D127" s="201">
        <v>10616</v>
      </c>
      <c r="E127" s="201">
        <v>14960</v>
      </c>
      <c r="F127" s="201">
        <v>10645</v>
      </c>
      <c r="G127" s="201">
        <v>651</v>
      </c>
      <c r="H127" s="201">
        <v>-29</v>
      </c>
      <c r="I127" s="201">
        <v>680</v>
      </c>
    </row>
    <row r="128" spans="1:9">
      <c r="A128" s="109">
        <v>121</v>
      </c>
      <c r="B128" s="109" t="s">
        <v>513</v>
      </c>
      <c r="C128" s="201">
        <v>8202</v>
      </c>
      <c r="D128" s="201">
        <v>2649</v>
      </c>
      <c r="E128" s="201">
        <v>7439</v>
      </c>
      <c r="F128" s="201">
        <v>2652</v>
      </c>
      <c r="G128" s="201">
        <v>763</v>
      </c>
      <c r="H128" s="201">
        <v>-3</v>
      </c>
      <c r="I128" s="201">
        <v>766</v>
      </c>
    </row>
    <row r="129" spans="1:9">
      <c r="A129" s="109">
        <v>53</v>
      </c>
      <c r="B129" s="109" t="s">
        <v>531</v>
      </c>
      <c r="C129" s="201">
        <v>35061</v>
      </c>
      <c r="D129" s="201">
        <v>25688</v>
      </c>
      <c r="E129" s="201">
        <v>33781</v>
      </c>
      <c r="F129" s="201">
        <v>24988</v>
      </c>
      <c r="G129" s="201">
        <v>1280</v>
      </c>
      <c r="H129" s="201">
        <v>700</v>
      </c>
      <c r="I129" s="201">
        <v>580</v>
      </c>
    </row>
    <row r="130" spans="1:9">
      <c r="A130" s="109">
        <v>98</v>
      </c>
      <c r="B130" s="109" t="s">
        <v>546</v>
      </c>
      <c r="C130" s="201">
        <v>112928</v>
      </c>
      <c r="D130" s="201">
        <v>96767</v>
      </c>
      <c r="E130" s="201">
        <v>110927</v>
      </c>
      <c r="F130" s="201">
        <v>95103</v>
      </c>
      <c r="G130" s="201">
        <v>2001</v>
      </c>
      <c r="H130" s="201">
        <v>1664</v>
      </c>
      <c r="I130" s="201">
        <v>337</v>
      </c>
    </row>
    <row r="131" spans="1:9">
      <c r="A131" s="109">
        <v>120</v>
      </c>
      <c r="B131" s="109" t="s">
        <v>547</v>
      </c>
      <c r="C131" s="201">
        <v>414150</v>
      </c>
      <c r="D131" s="201">
        <v>348963</v>
      </c>
      <c r="E131" s="201">
        <v>409287</v>
      </c>
      <c r="F131" s="201">
        <v>344620</v>
      </c>
      <c r="G131" s="201">
        <v>4863</v>
      </c>
      <c r="H131" s="201">
        <v>4343</v>
      </c>
      <c r="I131" s="201">
        <v>520</v>
      </c>
    </row>
    <row r="132" spans="1:9">
      <c r="B132" s="109" t="s">
        <v>122</v>
      </c>
      <c r="C132" s="201">
        <f>SUM(C7:C131)</f>
        <v>1822293</v>
      </c>
      <c r="D132" s="201">
        <f t="shared" ref="D132:I132" si="0">SUM(D7:D131)</f>
        <v>1547800</v>
      </c>
      <c r="E132" s="201">
        <f t="shared" si="0"/>
        <v>1812699</v>
      </c>
      <c r="F132" s="201">
        <f t="shared" si="0"/>
        <v>1542617</v>
      </c>
      <c r="G132" s="201">
        <f t="shared" si="0"/>
        <v>9594</v>
      </c>
      <c r="H132" s="201">
        <f t="shared" si="0"/>
        <v>5183</v>
      </c>
      <c r="I132" s="201">
        <f t="shared" si="0"/>
        <v>4411</v>
      </c>
    </row>
  </sheetData>
  <autoFilter ref="A6:I131" xr:uid="{C5101B11-DCCB-4BD4-876D-43AF328BE34E}">
    <sortState xmlns:xlrd2="http://schemas.microsoft.com/office/spreadsheetml/2017/richdata2" ref="A7:I131">
      <sortCondition ref="G6:G131"/>
    </sortState>
  </autoFilter>
  <mergeCells count="1">
    <mergeCell ref="H1:I1"/>
  </mergeCells>
  <hyperlinks>
    <hyperlink ref="H1:I1" location="Index!A1" display="Regresar al Índice" xr:uid="{B4888224-AD48-41D3-A92F-8DB88DFA9249}"/>
  </hyperlink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4"/>
  <dimension ref="A1:P58"/>
  <sheetViews>
    <sheetView workbookViewId="0">
      <selection activeCell="B125" sqref="B125"/>
    </sheetView>
  </sheetViews>
  <sheetFormatPr baseColWidth="10" defaultColWidth="15.33203125" defaultRowHeight="13.2"/>
  <cols>
    <col min="11" max="11" width="12.6640625" customWidth="1"/>
    <col min="12" max="12" width="21.44140625" hidden="1" customWidth="1"/>
    <col min="13" max="13" width="9.6640625" hidden="1" customWidth="1"/>
    <col min="14" max="16" width="9.6640625" customWidth="1"/>
    <col min="17" max="17" width="10.6640625" customWidth="1"/>
    <col min="18" max="18" width="9.6640625" customWidth="1"/>
    <col min="19" max="20" width="14.5546875" customWidth="1"/>
    <col min="21" max="25" width="15.33203125" customWidth="1"/>
  </cols>
  <sheetData>
    <row r="1" spans="1:16" ht="14.4">
      <c r="A1" t="s">
        <v>1306</v>
      </c>
      <c r="H1" s="274" t="s">
        <v>126</v>
      </c>
      <c r="I1" s="274"/>
      <c r="O1" s="287" t="s">
        <v>622</v>
      </c>
      <c r="P1" s="287"/>
    </row>
    <row r="2" spans="1:16">
      <c r="A2" t="s">
        <v>240</v>
      </c>
    </row>
    <row r="5" spans="1:16">
      <c r="A5" t="s">
        <v>154</v>
      </c>
      <c r="B5" t="s">
        <v>241</v>
      </c>
      <c r="C5" t="s">
        <v>242</v>
      </c>
      <c r="D5" t="s">
        <v>243</v>
      </c>
      <c r="E5" t="s">
        <v>244</v>
      </c>
      <c r="F5" t="s">
        <v>245</v>
      </c>
      <c r="G5" t="s">
        <v>246</v>
      </c>
      <c r="H5" t="s">
        <v>247</v>
      </c>
      <c r="I5" t="s">
        <v>248</v>
      </c>
    </row>
    <row r="6" spans="1:16">
      <c r="A6">
        <v>2013</v>
      </c>
      <c r="B6">
        <v>70246</v>
      </c>
      <c r="C6">
        <v>282499</v>
      </c>
      <c r="D6">
        <v>98394</v>
      </c>
      <c r="E6">
        <v>9369</v>
      </c>
      <c r="F6">
        <v>347298</v>
      </c>
      <c r="G6">
        <v>3034</v>
      </c>
      <c r="H6">
        <v>523456</v>
      </c>
      <c r="I6">
        <v>62952</v>
      </c>
      <c r="L6" s="30" t="s">
        <v>249</v>
      </c>
      <c r="M6" s="30" t="s">
        <v>727</v>
      </c>
    </row>
    <row r="7" spans="1:16">
      <c r="A7">
        <v>2014</v>
      </c>
      <c r="B7">
        <v>77509</v>
      </c>
      <c r="C7">
        <v>295797</v>
      </c>
      <c r="D7">
        <v>107248</v>
      </c>
      <c r="E7">
        <v>9548</v>
      </c>
      <c r="F7">
        <v>363344</v>
      </c>
      <c r="G7">
        <v>2860</v>
      </c>
      <c r="H7">
        <v>540644</v>
      </c>
      <c r="I7">
        <v>66390</v>
      </c>
      <c r="L7" s="30" t="s">
        <v>241</v>
      </c>
      <c r="M7" s="30">
        <v>112151</v>
      </c>
    </row>
    <row r="8" spans="1:16">
      <c r="A8">
        <v>2015</v>
      </c>
      <c r="B8">
        <v>82606</v>
      </c>
      <c r="C8">
        <v>312586</v>
      </c>
      <c r="D8">
        <v>119587</v>
      </c>
      <c r="E8">
        <v>9329</v>
      </c>
      <c r="F8">
        <v>385457</v>
      </c>
      <c r="G8">
        <v>2875</v>
      </c>
      <c r="H8">
        <v>551836</v>
      </c>
      <c r="I8">
        <v>70979</v>
      </c>
      <c r="L8" s="30" t="s">
        <v>242</v>
      </c>
      <c r="M8" s="30">
        <v>365082</v>
      </c>
    </row>
    <row r="9" spans="1:16">
      <c r="A9">
        <v>2016</v>
      </c>
      <c r="B9">
        <v>89558</v>
      </c>
      <c r="C9">
        <v>334254</v>
      </c>
      <c r="D9">
        <v>130890</v>
      </c>
      <c r="E9">
        <v>9329</v>
      </c>
      <c r="F9">
        <v>407270</v>
      </c>
      <c r="G9">
        <v>3040</v>
      </c>
      <c r="H9">
        <v>575641</v>
      </c>
      <c r="I9">
        <v>74255</v>
      </c>
      <c r="L9" s="30" t="s">
        <v>243</v>
      </c>
      <c r="M9" s="30">
        <v>147610</v>
      </c>
    </row>
    <row r="10" spans="1:16">
      <c r="A10">
        <v>2017</v>
      </c>
      <c r="B10">
        <v>96726</v>
      </c>
      <c r="C10">
        <v>343480</v>
      </c>
      <c r="D10">
        <v>144472</v>
      </c>
      <c r="E10">
        <v>9194</v>
      </c>
      <c r="F10">
        <v>435724</v>
      </c>
      <c r="G10">
        <v>3204</v>
      </c>
      <c r="H10">
        <v>605107</v>
      </c>
      <c r="I10">
        <v>79961</v>
      </c>
      <c r="L10" s="30" t="s">
        <v>244</v>
      </c>
      <c r="M10" s="30">
        <v>9895</v>
      </c>
    </row>
    <row r="11" spans="1:16">
      <c r="A11">
        <v>2018</v>
      </c>
      <c r="B11">
        <v>104065</v>
      </c>
      <c r="C11">
        <v>354114</v>
      </c>
      <c r="D11">
        <v>141254</v>
      </c>
      <c r="E11">
        <v>9458</v>
      </c>
      <c r="F11">
        <v>452017</v>
      </c>
      <c r="G11">
        <v>2703</v>
      </c>
      <c r="H11">
        <v>614655</v>
      </c>
      <c r="I11">
        <v>82734</v>
      </c>
      <c r="L11" s="30" t="s">
        <v>245</v>
      </c>
      <c r="M11" s="30">
        <v>458363</v>
      </c>
    </row>
    <row r="12" spans="1:16">
      <c r="A12">
        <v>2019</v>
      </c>
      <c r="B12">
        <v>109333</v>
      </c>
      <c r="C12">
        <v>363625</v>
      </c>
      <c r="D12">
        <v>141943</v>
      </c>
      <c r="E12">
        <v>9697</v>
      </c>
      <c r="F12">
        <v>458198</v>
      </c>
      <c r="G12">
        <v>2683</v>
      </c>
      <c r="H12">
        <v>640252</v>
      </c>
      <c r="I12">
        <v>86968</v>
      </c>
      <c r="L12" s="30" t="s">
        <v>246</v>
      </c>
      <c r="M12" s="30">
        <v>2719</v>
      </c>
    </row>
    <row r="13" spans="1:16" s="30" customFormat="1">
      <c r="A13" s="32">
        <v>43831</v>
      </c>
      <c r="B13" s="30">
        <v>112151</v>
      </c>
      <c r="C13" s="30">
        <v>365082</v>
      </c>
      <c r="D13" s="30">
        <v>147610</v>
      </c>
      <c r="E13" s="30">
        <v>9895</v>
      </c>
      <c r="F13" s="30">
        <v>458363</v>
      </c>
      <c r="G13" s="30">
        <v>2719</v>
      </c>
      <c r="H13" s="30">
        <v>639358</v>
      </c>
      <c r="I13" s="30">
        <v>87115</v>
      </c>
      <c r="L13" s="30" t="s">
        <v>247</v>
      </c>
      <c r="M13" s="30">
        <v>639358</v>
      </c>
    </row>
    <row r="14" spans="1:16" s="30" customFormat="1">
      <c r="L14" s="30" t="s">
        <v>248</v>
      </c>
      <c r="M14" s="30">
        <v>87115</v>
      </c>
    </row>
    <row r="15" spans="1:16">
      <c r="A15" t="s">
        <v>728</v>
      </c>
      <c r="B15" s="34">
        <f t="shared" ref="B15:I15" si="0">B13/B12-1</f>
        <v>2.5774468824599994E-2</v>
      </c>
      <c r="C15" s="34">
        <f t="shared" si="0"/>
        <v>4.0068752148505471E-3</v>
      </c>
      <c r="D15" s="34">
        <f t="shared" si="0"/>
        <v>3.9924476726573399E-2</v>
      </c>
      <c r="E15" s="34">
        <f t="shared" si="0"/>
        <v>2.0418686191605584E-2</v>
      </c>
      <c r="F15" s="34">
        <f t="shared" si="0"/>
        <v>3.6010632957794719E-4</v>
      </c>
      <c r="G15" s="34">
        <f t="shared" si="0"/>
        <v>1.3417815877748707E-2</v>
      </c>
      <c r="H15" s="34">
        <f t="shared" si="0"/>
        <v>-1.3963251969536516E-3</v>
      </c>
      <c r="I15" s="34">
        <f t="shared" si="0"/>
        <v>1.6902768834514692E-3</v>
      </c>
      <c r="L15" s="30" t="s">
        <v>250</v>
      </c>
      <c r="M15" s="30">
        <v>1822293</v>
      </c>
    </row>
    <row r="16" spans="1:16">
      <c r="A16" t="s">
        <v>729</v>
      </c>
      <c r="B16">
        <f>B13-B12</f>
        <v>2818</v>
      </c>
      <c r="C16" s="30">
        <f t="shared" ref="C16:I16" si="1">C13-C12</f>
        <v>1457</v>
      </c>
      <c r="D16" s="30">
        <f t="shared" si="1"/>
        <v>5667</v>
      </c>
      <c r="E16" s="30">
        <f t="shared" si="1"/>
        <v>198</v>
      </c>
      <c r="F16" s="30">
        <f t="shared" si="1"/>
        <v>165</v>
      </c>
      <c r="G16" s="30">
        <f t="shared" si="1"/>
        <v>36</v>
      </c>
      <c r="H16" s="30">
        <f t="shared" si="1"/>
        <v>-894</v>
      </c>
      <c r="I16" s="30">
        <f t="shared" si="1"/>
        <v>147</v>
      </c>
    </row>
    <row r="46" spans="2:4" hidden="1">
      <c r="B46" t="s">
        <v>249</v>
      </c>
      <c r="C46" t="s">
        <v>653</v>
      </c>
    </row>
    <row r="47" spans="2:4" hidden="1">
      <c r="B47" t="s">
        <v>241</v>
      </c>
      <c r="C47">
        <v>109333</v>
      </c>
      <c r="D47">
        <f>C47/$C$55</f>
        <v>6.0315032997756382E-2</v>
      </c>
    </row>
    <row r="48" spans="2:4" hidden="1">
      <c r="B48" t="s">
        <v>242</v>
      </c>
      <c r="C48">
        <v>363625</v>
      </c>
      <c r="D48">
        <f t="shared" ref="D48:D54" si="2">C48/$C$55</f>
        <v>0.20059866530516099</v>
      </c>
    </row>
    <row r="49" spans="2:4" hidden="1">
      <c r="B49" t="s">
        <v>243</v>
      </c>
      <c r="C49">
        <v>141943</v>
      </c>
      <c r="D49">
        <f t="shared" si="2"/>
        <v>7.8304781985315819E-2</v>
      </c>
    </row>
    <row r="50" spans="2:4" hidden="1">
      <c r="B50" t="s">
        <v>244</v>
      </c>
      <c r="C50">
        <v>9697</v>
      </c>
      <c r="D50">
        <f t="shared" si="2"/>
        <v>5.3494816293273182E-3</v>
      </c>
    </row>
    <row r="51" spans="2:4" hidden="1">
      <c r="B51" t="s">
        <v>245</v>
      </c>
      <c r="C51">
        <v>458198</v>
      </c>
      <c r="D51">
        <f t="shared" si="2"/>
        <v>0.25277114402335965</v>
      </c>
    </row>
    <row r="52" spans="2:4" hidden="1">
      <c r="B52" t="s">
        <v>246</v>
      </c>
      <c r="C52">
        <v>2683</v>
      </c>
      <c r="D52">
        <f t="shared" si="2"/>
        <v>1.4801133558301736E-3</v>
      </c>
    </row>
    <row r="53" spans="2:4" hidden="1">
      <c r="B53" t="s">
        <v>247</v>
      </c>
      <c r="C53">
        <v>640252</v>
      </c>
      <c r="D53">
        <f t="shared" si="2"/>
        <v>0.35320370342787194</v>
      </c>
    </row>
    <row r="54" spans="2:4" hidden="1">
      <c r="B54" t="s">
        <v>248</v>
      </c>
      <c r="C54">
        <v>86968</v>
      </c>
      <c r="D54">
        <f t="shared" si="2"/>
        <v>4.7977077275377762E-2</v>
      </c>
    </row>
    <row r="55" spans="2:4" hidden="1">
      <c r="B55" t="s">
        <v>250</v>
      </c>
      <c r="C55">
        <v>1812699</v>
      </c>
      <c r="D55">
        <f>SUM(D47:D54)</f>
        <v>1</v>
      </c>
    </row>
    <row r="56" spans="2:4" hidden="1"/>
    <row r="57" spans="2:4" hidden="1"/>
    <row r="58" spans="2:4" hidden="1"/>
  </sheetData>
  <mergeCells count="2">
    <mergeCell ref="H1:I1"/>
    <mergeCell ref="O1:P1"/>
  </mergeCells>
  <hyperlinks>
    <hyperlink ref="H1:I1" location="Index!A1" display="Regresar al Índice" xr:uid="{00000000-0004-0000-4000-000000000000}"/>
    <hyperlink ref="O1:P1" location="Index!B2" display="Regresar al índice" xr:uid="{00000000-0004-0000-4000-000001000000}"/>
  </hyperlinks>
  <pageMargins left="0.7" right="0.7" top="0.75" bottom="0.75" header="0.3" footer="0.3"/>
  <pageSetup orientation="portrait" horizontalDpi="4294967295" verticalDpi="4294967295"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5"/>
  <dimension ref="A1:P14"/>
  <sheetViews>
    <sheetView workbookViewId="0">
      <selection activeCell="B125" sqref="B125"/>
    </sheetView>
  </sheetViews>
  <sheetFormatPr baseColWidth="10" defaultColWidth="11.44140625" defaultRowHeight="13.2"/>
  <cols>
    <col min="1" max="1" width="52" customWidth="1"/>
    <col min="2" max="2" width="9.109375" bestFit="1" customWidth="1"/>
    <col min="13" max="13" width="0" hidden="1" customWidth="1"/>
    <col min="14" max="14" width="26.33203125" hidden="1" customWidth="1"/>
    <col min="15" max="16" width="11.44140625" hidden="1" customWidth="1"/>
    <col min="17" max="17" width="11.44140625" customWidth="1"/>
  </cols>
  <sheetData>
    <row r="1" spans="1:14" ht="14.4">
      <c r="A1" t="s">
        <v>1307</v>
      </c>
      <c r="H1" s="274" t="s">
        <v>126</v>
      </c>
      <c r="I1" s="274"/>
      <c r="J1" s="274"/>
    </row>
    <row r="2" spans="1:14">
      <c r="A2" t="s">
        <v>240</v>
      </c>
    </row>
    <row r="5" spans="1:14">
      <c r="A5" t="s">
        <v>251</v>
      </c>
      <c r="B5">
        <v>43800</v>
      </c>
      <c r="C5" t="s">
        <v>252</v>
      </c>
      <c r="N5" t="s">
        <v>623</v>
      </c>
    </row>
    <row r="6" spans="1:14">
      <c r="A6" t="s">
        <v>241</v>
      </c>
      <c r="B6">
        <v>112151</v>
      </c>
      <c r="C6" s="33">
        <f>B6/$B$14</f>
        <v>6.1543890033051767E-2</v>
      </c>
      <c r="N6">
        <v>108770</v>
      </c>
    </row>
    <row r="7" spans="1:14">
      <c r="A7" t="s">
        <v>242</v>
      </c>
      <c r="B7">
        <v>365082</v>
      </c>
      <c r="C7" s="33">
        <f t="shared" ref="C7:C13" si="0">B7/$B$14</f>
        <v>0.2003420964685701</v>
      </c>
      <c r="N7">
        <v>364270</v>
      </c>
    </row>
    <row r="8" spans="1:14">
      <c r="A8" t="s">
        <v>243</v>
      </c>
      <c r="B8">
        <v>147610</v>
      </c>
      <c r="C8" s="33">
        <f t="shared" si="0"/>
        <v>8.100234155539203E-2</v>
      </c>
      <c r="N8">
        <v>150933</v>
      </c>
    </row>
    <row r="9" spans="1:14">
      <c r="A9" t="s">
        <v>244</v>
      </c>
      <c r="B9">
        <v>9895</v>
      </c>
      <c r="C9" s="33">
        <f t="shared" si="0"/>
        <v>5.4299720187697591E-3</v>
      </c>
      <c r="N9">
        <v>9755</v>
      </c>
    </row>
    <row r="10" spans="1:14">
      <c r="A10" t="s">
        <v>245</v>
      </c>
      <c r="B10">
        <v>458363</v>
      </c>
      <c r="C10" s="33">
        <f t="shared" si="0"/>
        <v>0.25153090090342223</v>
      </c>
      <c r="N10">
        <v>464598</v>
      </c>
    </row>
    <row r="11" spans="1:14">
      <c r="A11" t="s">
        <v>246</v>
      </c>
      <c r="B11">
        <v>2719</v>
      </c>
      <c r="C11" s="33">
        <f t="shared" si="0"/>
        <v>1.4920761919186433E-3</v>
      </c>
      <c r="N11">
        <v>2733</v>
      </c>
    </row>
    <row r="12" spans="1:14">
      <c r="A12" t="s">
        <v>247</v>
      </c>
      <c r="B12">
        <v>639358</v>
      </c>
      <c r="C12" s="33">
        <f t="shared" si="0"/>
        <v>0.35085356745594698</v>
      </c>
      <c r="N12">
        <v>641445</v>
      </c>
    </row>
    <row r="13" spans="1:14">
      <c r="A13" t="s">
        <v>248</v>
      </c>
      <c r="B13">
        <v>87115</v>
      </c>
      <c r="C13" s="33">
        <f t="shared" si="0"/>
        <v>4.7805155372928503E-2</v>
      </c>
      <c r="N13">
        <v>86187</v>
      </c>
    </row>
    <row r="14" spans="1:14">
      <c r="A14" t="s">
        <v>122</v>
      </c>
      <c r="B14">
        <v>1822293</v>
      </c>
      <c r="C14" s="33">
        <f>SUM(C6:C13)</f>
        <v>1</v>
      </c>
      <c r="N14">
        <v>1828691</v>
      </c>
    </row>
  </sheetData>
  <mergeCells count="1">
    <mergeCell ref="H1:J1"/>
  </mergeCells>
  <hyperlinks>
    <hyperlink ref="H1:I1" location="Index!A1" display="Regresar al Índice" xr:uid="{00000000-0004-0000-4100-000000000000}"/>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6"/>
  <dimension ref="A1:P36"/>
  <sheetViews>
    <sheetView workbookViewId="0">
      <selection activeCell="B125" sqref="B125"/>
    </sheetView>
  </sheetViews>
  <sheetFormatPr baseColWidth="10" defaultColWidth="11.44140625" defaultRowHeight="13.2"/>
  <cols>
    <col min="1" max="1" width="15.109375" customWidth="1"/>
  </cols>
  <sheetData>
    <row r="1" spans="1:16" ht="14.4">
      <c r="A1" t="s">
        <v>1308</v>
      </c>
      <c r="H1" s="274" t="s">
        <v>126</v>
      </c>
      <c r="I1" s="274"/>
      <c r="O1" s="287" t="s">
        <v>622</v>
      </c>
      <c r="P1" s="287"/>
    </row>
    <row r="2" spans="1:16">
      <c r="A2" t="s">
        <v>240</v>
      </c>
    </row>
    <row r="5" spans="1:16">
      <c r="A5" t="s">
        <v>154</v>
      </c>
      <c r="B5" t="s">
        <v>253</v>
      </c>
    </row>
    <row r="6" spans="1:16">
      <c r="A6">
        <v>2013</v>
      </c>
      <c r="B6" s="35">
        <v>70246</v>
      </c>
    </row>
    <row r="7" spans="1:16">
      <c r="A7">
        <v>2014</v>
      </c>
      <c r="B7" s="35">
        <v>77509</v>
      </c>
    </row>
    <row r="8" spans="1:16">
      <c r="A8">
        <v>2015</v>
      </c>
      <c r="B8" s="35">
        <v>82606</v>
      </c>
    </row>
    <row r="9" spans="1:16">
      <c r="A9">
        <v>2016</v>
      </c>
      <c r="B9" s="35">
        <v>89558</v>
      </c>
    </row>
    <row r="10" spans="1:16">
      <c r="A10">
        <v>2017</v>
      </c>
      <c r="B10" s="35">
        <v>96726</v>
      </c>
    </row>
    <row r="11" spans="1:16">
      <c r="A11">
        <v>2018</v>
      </c>
      <c r="B11" s="35">
        <v>104065</v>
      </c>
    </row>
    <row r="12" spans="1:16">
      <c r="A12">
        <v>2019</v>
      </c>
      <c r="B12" s="35">
        <v>109333</v>
      </c>
    </row>
    <row r="13" spans="1:16">
      <c r="A13" s="32">
        <v>43831</v>
      </c>
      <c r="B13" s="35">
        <v>112151</v>
      </c>
      <c r="C13" s="34"/>
    </row>
    <row r="14" spans="1:16">
      <c r="C14" s="35"/>
    </row>
    <row r="28" spans="1:2" hidden="1">
      <c r="A28" t="s">
        <v>326</v>
      </c>
      <c r="B28">
        <v>109812</v>
      </c>
    </row>
    <row r="29" spans="1:2" hidden="1">
      <c r="A29" t="s">
        <v>657</v>
      </c>
      <c r="B29">
        <f>B12-B28</f>
        <v>-479</v>
      </c>
    </row>
    <row r="30" spans="1:2" hidden="1">
      <c r="A30" t="s">
        <v>658</v>
      </c>
      <c r="B30">
        <f>B12/B28-1</f>
        <v>-4.3620005099624937E-3</v>
      </c>
    </row>
    <row r="31" spans="1:2" hidden="1"/>
    <row r="32" spans="1:2" hidden="1">
      <c r="A32" t="s">
        <v>652</v>
      </c>
      <c r="B32">
        <f>B12-B11</f>
        <v>5268</v>
      </c>
    </row>
    <row r="33" spans="1:2" hidden="1">
      <c r="A33" t="s">
        <v>651</v>
      </c>
      <c r="B33">
        <f>B12/B11-1</f>
        <v>5.0622207274299669E-2</v>
      </c>
    </row>
    <row r="34" spans="1:2" hidden="1"/>
    <row r="35" spans="1:2" hidden="1"/>
    <row r="36" spans="1:2" hidden="1"/>
  </sheetData>
  <mergeCells count="2">
    <mergeCell ref="H1:I1"/>
    <mergeCell ref="O1:P1"/>
  </mergeCells>
  <hyperlinks>
    <hyperlink ref="H1:I1" location="Index!A1" display="Regresar al Índice" xr:uid="{00000000-0004-0000-4200-000000000000}"/>
    <hyperlink ref="O1:P1" location="Index!B2" display="Regresar al índice" xr:uid="{00000000-0004-0000-4200-000001000000}"/>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7"/>
  <dimension ref="A1:Q11"/>
  <sheetViews>
    <sheetView workbookViewId="0">
      <selection activeCell="B125" sqref="B125"/>
    </sheetView>
  </sheetViews>
  <sheetFormatPr baseColWidth="10" defaultColWidth="11.44140625" defaultRowHeight="13.2"/>
  <cols>
    <col min="1" max="1" width="22.6640625" customWidth="1"/>
    <col min="11" max="11" width="11.44140625" customWidth="1"/>
    <col min="12" max="12" width="25.5546875" hidden="1" customWidth="1"/>
    <col min="13" max="17" width="11.44140625" hidden="1" customWidth="1"/>
    <col min="18" max="24" width="11.44140625" customWidth="1"/>
  </cols>
  <sheetData>
    <row r="1" spans="1:13" ht="14.4">
      <c r="A1" t="s">
        <v>1309</v>
      </c>
      <c r="H1" s="274" t="s">
        <v>126</v>
      </c>
      <c r="I1" s="274"/>
    </row>
    <row r="2" spans="1:13">
      <c r="A2" t="s">
        <v>240</v>
      </c>
    </row>
    <row r="3" spans="1:13">
      <c r="L3" t="s">
        <v>249</v>
      </c>
      <c r="M3" t="s">
        <v>727</v>
      </c>
    </row>
    <row r="4" spans="1:13">
      <c r="L4" t="s">
        <v>254</v>
      </c>
      <c r="M4">
        <v>89815</v>
      </c>
    </row>
    <row r="5" spans="1:13">
      <c r="A5" t="s">
        <v>251</v>
      </c>
      <c r="B5" t="s">
        <v>252</v>
      </c>
      <c r="L5" t="s">
        <v>255</v>
      </c>
      <c r="M5">
        <v>39</v>
      </c>
    </row>
    <row r="6" spans="1:13">
      <c r="A6" t="s">
        <v>256</v>
      </c>
      <c r="B6" s="33">
        <f>M4/$M$9</f>
        <v>0.80083993901079797</v>
      </c>
      <c r="L6" t="s">
        <v>257</v>
      </c>
      <c r="M6">
        <v>21590</v>
      </c>
    </row>
    <row r="7" spans="1:13">
      <c r="A7" t="s">
        <v>258</v>
      </c>
      <c r="B7" s="33">
        <f>M5/$M$9</f>
        <v>3.4774545033035818E-4</v>
      </c>
      <c r="L7" t="s">
        <v>259</v>
      </c>
      <c r="M7">
        <v>246</v>
      </c>
    </row>
    <row r="8" spans="1:13">
      <c r="A8" t="s">
        <v>260</v>
      </c>
      <c r="B8" s="33">
        <f>M6/$M$9</f>
        <v>0.1925083146828829</v>
      </c>
      <c r="L8" t="s">
        <v>261</v>
      </c>
      <c r="M8">
        <v>461</v>
      </c>
    </row>
    <row r="9" spans="1:13">
      <c r="A9" t="s">
        <v>262</v>
      </c>
      <c r="B9" s="33">
        <f>M7/$M$9</f>
        <v>2.1934713020837979E-3</v>
      </c>
      <c r="L9" t="s">
        <v>241</v>
      </c>
      <c r="M9">
        <v>112151</v>
      </c>
    </row>
    <row r="10" spans="1:13">
      <c r="A10" t="s">
        <v>263</v>
      </c>
      <c r="B10" s="33">
        <f>M8/$M$9</f>
        <v>4.1105295539050034E-3</v>
      </c>
    </row>
    <row r="11" spans="1:13">
      <c r="A11" t="s">
        <v>122</v>
      </c>
      <c r="B11" s="33">
        <f>SUM(B6:B10)</f>
        <v>1</v>
      </c>
    </row>
  </sheetData>
  <mergeCells count="1">
    <mergeCell ref="H1:I1"/>
  </mergeCells>
  <hyperlinks>
    <hyperlink ref="H1:I1" location="Index!A1" display="Regresar al Índice" xr:uid="{00000000-0004-0000-43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8"/>
  <dimension ref="A1:P37"/>
  <sheetViews>
    <sheetView workbookViewId="0">
      <selection activeCell="B125" sqref="B125"/>
    </sheetView>
  </sheetViews>
  <sheetFormatPr baseColWidth="10" defaultColWidth="11.44140625" defaultRowHeight="13.2"/>
  <sheetData>
    <row r="1" spans="1:16" ht="14.4">
      <c r="A1" t="s">
        <v>1310</v>
      </c>
      <c r="H1" s="274" t="s">
        <v>126</v>
      </c>
      <c r="I1" s="274"/>
      <c r="O1" s="287" t="s">
        <v>622</v>
      </c>
      <c r="P1" s="287"/>
    </row>
    <row r="2" spans="1:16">
      <c r="A2" t="s">
        <v>240</v>
      </c>
    </row>
    <row r="5" spans="1:16">
      <c r="A5" t="s">
        <v>154</v>
      </c>
      <c r="B5" t="s">
        <v>253</v>
      </c>
    </row>
    <row r="6" spans="1:16">
      <c r="A6">
        <v>2013</v>
      </c>
      <c r="B6" s="35">
        <v>347298</v>
      </c>
    </row>
    <row r="7" spans="1:16">
      <c r="A7">
        <v>2014</v>
      </c>
      <c r="B7" s="35">
        <v>363344</v>
      </c>
    </row>
    <row r="8" spans="1:16">
      <c r="A8">
        <v>2015</v>
      </c>
      <c r="B8" s="35">
        <v>385457</v>
      </c>
    </row>
    <row r="9" spans="1:16">
      <c r="A9">
        <v>2016</v>
      </c>
      <c r="B9" s="35">
        <v>407270</v>
      </c>
    </row>
    <row r="10" spans="1:16">
      <c r="A10">
        <v>2017</v>
      </c>
      <c r="B10" s="35">
        <v>435724</v>
      </c>
    </row>
    <row r="11" spans="1:16">
      <c r="A11">
        <v>2018</v>
      </c>
      <c r="B11" s="35">
        <v>452017</v>
      </c>
    </row>
    <row r="12" spans="1:16">
      <c r="A12">
        <v>2019</v>
      </c>
      <c r="B12" s="35">
        <v>458198</v>
      </c>
    </row>
    <row r="13" spans="1:16">
      <c r="A13" s="32">
        <v>43831</v>
      </c>
      <c r="B13" s="35">
        <v>458363</v>
      </c>
    </row>
    <row r="15" spans="1:16">
      <c r="A15" t="s">
        <v>730</v>
      </c>
      <c r="B15" s="34">
        <f>B12/B11-1</f>
        <v>1.3674264463504615E-2</v>
      </c>
    </row>
    <row r="16" spans="1:16">
      <c r="A16" t="s">
        <v>731</v>
      </c>
      <c r="B16">
        <f>B12-B11</f>
        <v>6181</v>
      </c>
    </row>
    <row r="21" spans="1:2" hidden="1">
      <c r="A21">
        <v>2013</v>
      </c>
      <c r="B21">
        <v>347298</v>
      </c>
    </row>
    <row r="22" spans="1:2" hidden="1">
      <c r="A22">
        <v>2014</v>
      </c>
      <c r="B22">
        <v>363344</v>
      </c>
    </row>
    <row r="23" spans="1:2" hidden="1">
      <c r="A23">
        <v>2015</v>
      </c>
      <c r="B23">
        <v>385457</v>
      </c>
    </row>
    <row r="24" spans="1:2" hidden="1">
      <c r="A24">
        <v>2016</v>
      </c>
      <c r="B24">
        <v>407270</v>
      </c>
    </row>
    <row r="25" spans="1:2" hidden="1">
      <c r="A25">
        <v>2017</v>
      </c>
      <c r="B25">
        <v>435724</v>
      </c>
    </row>
    <row r="26" spans="1:2" hidden="1">
      <c r="A26">
        <v>2018</v>
      </c>
      <c r="B26">
        <v>452017</v>
      </c>
    </row>
    <row r="27" spans="1:2" hidden="1">
      <c r="A27">
        <v>43466</v>
      </c>
      <c r="B27">
        <v>454528</v>
      </c>
    </row>
    <row r="28" spans="1:2" hidden="1">
      <c r="A28">
        <v>43497</v>
      </c>
      <c r="B28">
        <v>457311</v>
      </c>
    </row>
    <row r="29" spans="1:2" hidden="1">
      <c r="A29">
        <v>43525</v>
      </c>
      <c r="B29">
        <v>458843</v>
      </c>
    </row>
    <row r="30" spans="1:2" hidden="1">
      <c r="A30">
        <v>43556</v>
      </c>
      <c r="B30">
        <v>459454</v>
      </c>
    </row>
    <row r="31" spans="1:2" hidden="1">
      <c r="A31">
        <v>43586</v>
      </c>
      <c r="B31">
        <v>460324</v>
      </c>
    </row>
    <row r="32" spans="1:2" hidden="1">
      <c r="A32">
        <v>43617</v>
      </c>
      <c r="B32">
        <v>460017</v>
      </c>
    </row>
    <row r="33" spans="1:2" hidden="1">
      <c r="A33">
        <v>43647</v>
      </c>
      <c r="B33">
        <v>461674</v>
      </c>
    </row>
    <row r="34" spans="1:2" hidden="1">
      <c r="A34">
        <v>43678</v>
      </c>
      <c r="B34">
        <v>461682</v>
      </c>
    </row>
    <row r="35" spans="1:2" hidden="1">
      <c r="A35" t="s">
        <v>264</v>
      </c>
      <c r="B35">
        <f>B34/B33-1</f>
        <v>1.7328244605430143E-5</v>
      </c>
    </row>
    <row r="36" spans="1:2" hidden="1">
      <c r="A36" t="s">
        <v>265</v>
      </c>
      <c r="B36">
        <f>B34-B33</f>
        <v>8</v>
      </c>
    </row>
    <row r="37" spans="1:2" hidden="1"/>
  </sheetData>
  <mergeCells count="2">
    <mergeCell ref="H1:I1"/>
    <mergeCell ref="O1:P1"/>
  </mergeCells>
  <hyperlinks>
    <hyperlink ref="H1:I1" location="Index!A1" display="Regresar al Índice" xr:uid="{00000000-0004-0000-4400-000000000000}"/>
    <hyperlink ref="O1:P1" location="Index!B2" display="Regresar al índice" xr:uid="{00000000-0004-0000-4400-000001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9"/>
  <dimension ref="A1:P44"/>
  <sheetViews>
    <sheetView workbookViewId="0">
      <selection activeCell="B125" sqref="B125"/>
    </sheetView>
  </sheetViews>
  <sheetFormatPr baseColWidth="10" defaultColWidth="11.44140625" defaultRowHeight="13.2"/>
  <cols>
    <col min="1" max="1" width="93" customWidth="1"/>
    <col min="13" max="13" width="42.44140625" customWidth="1"/>
    <col min="14" max="14" width="20" customWidth="1"/>
  </cols>
  <sheetData>
    <row r="1" spans="1:16" ht="14.4">
      <c r="A1" t="s">
        <v>1311</v>
      </c>
      <c r="H1" s="274" t="s">
        <v>126</v>
      </c>
      <c r="I1" s="274"/>
      <c r="O1" s="287" t="s">
        <v>622</v>
      </c>
      <c r="P1" s="287"/>
    </row>
    <row r="2" spans="1:16">
      <c r="A2" t="s">
        <v>240</v>
      </c>
    </row>
    <row r="6" spans="1:16">
      <c r="A6" t="s">
        <v>266</v>
      </c>
      <c r="B6" t="s">
        <v>252</v>
      </c>
    </row>
    <row r="7" spans="1:16">
      <c r="A7" t="s">
        <v>267</v>
      </c>
      <c r="B7" s="33">
        <f>B29/$B$38</f>
        <v>0.20540706819704033</v>
      </c>
    </row>
    <row r="8" spans="1:16">
      <c r="A8" t="s">
        <v>268</v>
      </c>
      <c r="B8" s="33">
        <f t="shared" ref="B8:B15" si="0">B30/$B$38</f>
        <v>0.13584647975512859</v>
      </c>
    </row>
    <row r="9" spans="1:16">
      <c r="A9" t="s">
        <v>269</v>
      </c>
      <c r="B9" s="33">
        <f t="shared" si="0"/>
        <v>0.10214611563324265</v>
      </c>
    </row>
    <row r="10" spans="1:16">
      <c r="A10" t="s">
        <v>270</v>
      </c>
      <c r="B10" s="33">
        <f t="shared" si="0"/>
        <v>9.4614966740334622E-2</v>
      </c>
    </row>
    <row r="11" spans="1:16">
      <c r="A11" t="s">
        <v>271</v>
      </c>
      <c r="B11" s="33">
        <f>B33/$B$38</f>
        <v>8.571808806557249E-2</v>
      </c>
    </row>
    <row r="12" spans="1:16">
      <c r="A12" t="s">
        <v>272</v>
      </c>
      <c r="B12" s="33">
        <f t="shared" si="0"/>
        <v>6.1058593298324693E-2</v>
      </c>
    </row>
    <row r="13" spans="1:16">
      <c r="A13" t="s">
        <v>274</v>
      </c>
      <c r="B13" s="33">
        <f t="shared" si="0"/>
        <v>4.503635764666869E-2</v>
      </c>
    </row>
    <row r="14" spans="1:16">
      <c r="A14" t="s">
        <v>273</v>
      </c>
      <c r="B14" s="33">
        <f t="shared" si="0"/>
        <v>4.394115580882401E-2</v>
      </c>
    </row>
    <row r="15" spans="1:16">
      <c r="A15" t="s">
        <v>656</v>
      </c>
      <c r="B15" s="33">
        <f t="shared" si="0"/>
        <v>0.22623117485486394</v>
      </c>
    </row>
    <row r="16" spans="1:16">
      <c r="A16" t="s">
        <v>122</v>
      </c>
      <c r="B16" s="33">
        <f>SUM(B7:B15)</f>
        <v>1</v>
      </c>
    </row>
    <row r="28" spans="1:2" hidden="1">
      <c r="A28" t="s">
        <v>249</v>
      </c>
      <c r="B28" s="32">
        <v>43831</v>
      </c>
    </row>
    <row r="29" spans="1:2" hidden="1">
      <c r="A29" t="s">
        <v>267</v>
      </c>
      <c r="B29">
        <v>94151</v>
      </c>
    </row>
    <row r="30" spans="1:2" hidden="1">
      <c r="A30" t="s">
        <v>268</v>
      </c>
      <c r="B30">
        <v>62267</v>
      </c>
    </row>
    <row r="31" spans="1:2" hidden="1">
      <c r="A31" t="s">
        <v>269</v>
      </c>
      <c r="B31">
        <v>46820</v>
      </c>
    </row>
    <row r="32" spans="1:2" hidden="1">
      <c r="A32" t="s">
        <v>270</v>
      </c>
      <c r="B32">
        <v>43368</v>
      </c>
    </row>
    <row r="33" spans="1:2" hidden="1">
      <c r="A33" t="s">
        <v>271</v>
      </c>
      <c r="B33">
        <v>39290</v>
      </c>
    </row>
    <row r="34" spans="1:2" hidden="1">
      <c r="A34" t="s">
        <v>272</v>
      </c>
      <c r="B34">
        <v>27987</v>
      </c>
    </row>
    <row r="35" spans="1:2" hidden="1">
      <c r="A35" t="s">
        <v>274</v>
      </c>
      <c r="B35">
        <v>20643</v>
      </c>
    </row>
    <row r="36" spans="1:2" hidden="1">
      <c r="A36" t="s">
        <v>273</v>
      </c>
      <c r="B36">
        <v>20141</v>
      </c>
    </row>
    <row r="37" spans="1:2" hidden="1">
      <c r="A37" t="s">
        <v>656</v>
      </c>
      <c r="B37">
        <v>103696</v>
      </c>
    </row>
    <row r="38" spans="1:2" hidden="1">
      <c r="A38" t="s">
        <v>245</v>
      </c>
      <c r="B38">
        <v>458363</v>
      </c>
    </row>
    <row r="39" spans="1:2" hidden="1"/>
    <row r="40" spans="1:2" hidden="1"/>
    <row r="41" spans="1:2" hidden="1"/>
    <row r="42" spans="1:2" hidden="1"/>
    <row r="43" spans="1:2" hidden="1"/>
    <row r="44" spans="1:2" hidden="1"/>
  </sheetData>
  <mergeCells count="2">
    <mergeCell ref="H1:I1"/>
    <mergeCell ref="O1:P1"/>
  </mergeCells>
  <hyperlinks>
    <hyperlink ref="H1:I1" location="Index!A1" display="Regresar al Índice" xr:uid="{00000000-0004-0000-4500-000000000000}"/>
    <hyperlink ref="O1:P1" location="Index!B2" display="Regresar al índice" xr:uid="{00000000-0004-0000-4500-000001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0"/>
  <dimension ref="A1:P27"/>
  <sheetViews>
    <sheetView workbookViewId="0">
      <selection activeCell="B125" sqref="B125"/>
    </sheetView>
  </sheetViews>
  <sheetFormatPr baseColWidth="10" defaultColWidth="11.44140625" defaultRowHeight="13.2"/>
  <sheetData>
    <row r="1" spans="1:16" ht="14.4">
      <c r="A1" t="s">
        <v>1312</v>
      </c>
      <c r="H1" s="274" t="s">
        <v>126</v>
      </c>
      <c r="I1" s="274"/>
      <c r="O1" s="287" t="s">
        <v>622</v>
      </c>
      <c r="P1" s="287"/>
    </row>
    <row r="2" spans="1:16">
      <c r="A2" t="s">
        <v>240</v>
      </c>
    </row>
    <row r="5" spans="1:16">
      <c r="A5" t="s">
        <v>154</v>
      </c>
      <c r="B5" t="s">
        <v>253</v>
      </c>
    </row>
    <row r="6" spans="1:16">
      <c r="A6">
        <v>2013</v>
      </c>
      <c r="B6" s="35">
        <v>282499</v>
      </c>
    </row>
    <row r="7" spans="1:16">
      <c r="A7">
        <v>2014</v>
      </c>
      <c r="B7" s="35">
        <v>295797</v>
      </c>
    </row>
    <row r="8" spans="1:16">
      <c r="A8">
        <v>2015</v>
      </c>
      <c r="B8" s="35">
        <v>312586</v>
      </c>
    </row>
    <row r="9" spans="1:16">
      <c r="A9">
        <v>2016</v>
      </c>
      <c r="B9" s="35">
        <v>334254</v>
      </c>
    </row>
    <row r="10" spans="1:16">
      <c r="A10">
        <v>2017</v>
      </c>
      <c r="B10" s="35">
        <v>343480</v>
      </c>
    </row>
    <row r="11" spans="1:16">
      <c r="A11">
        <v>2018</v>
      </c>
      <c r="B11" s="35">
        <v>354114</v>
      </c>
    </row>
    <row r="12" spans="1:16">
      <c r="A12">
        <v>2019</v>
      </c>
      <c r="B12" s="35">
        <v>363625</v>
      </c>
    </row>
    <row r="13" spans="1:16">
      <c r="A13" s="32">
        <v>43831</v>
      </c>
      <c r="B13" s="35">
        <v>365082</v>
      </c>
      <c r="C13" s="34">
        <f>B13/B12-1</f>
        <v>4.0068752148505471E-3</v>
      </c>
    </row>
    <row r="14" spans="1:16">
      <c r="C14" s="35">
        <f>B13-B12</f>
        <v>1457</v>
      </c>
    </row>
    <row r="21" spans="1:2" ht="12.75" hidden="1" customHeight="1">
      <c r="A21" t="s">
        <v>654</v>
      </c>
      <c r="B21">
        <f>B12/B11-1</f>
        <v>2.6858582264468467E-2</v>
      </c>
    </row>
    <row r="22" spans="1:2" ht="12.75" hidden="1" customHeight="1">
      <c r="A22" t="s">
        <v>655</v>
      </c>
      <c r="B22">
        <f>B12-B11</f>
        <v>9511</v>
      </c>
    </row>
    <row r="23" spans="1:2" ht="12.75" hidden="1" customHeight="1"/>
    <row r="24" spans="1:2" ht="14.25" hidden="1" customHeight="1">
      <c r="A24">
        <v>43770</v>
      </c>
      <c r="B24">
        <v>368314</v>
      </c>
    </row>
    <row r="25" spans="1:2" ht="12.75" hidden="1" customHeight="1">
      <c r="A25" t="s">
        <v>659</v>
      </c>
      <c r="B25">
        <f>B12/B24-1</f>
        <v>-1.2730984974776982E-2</v>
      </c>
    </row>
    <row r="26" spans="1:2" ht="12.75" hidden="1" customHeight="1">
      <c r="A26" t="s">
        <v>655</v>
      </c>
      <c r="B26">
        <f>B12-B24</f>
        <v>-4689</v>
      </c>
    </row>
    <row r="27" spans="1:2" ht="12.75" hidden="1" customHeight="1"/>
  </sheetData>
  <mergeCells count="2">
    <mergeCell ref="H1:I1"/>
    <mergeCell ref="O1:P1"/>
  </mergeCells>
  <hyperlinks>
    <hyperlink ref="H1:I1" location="Index!A1" display="Regresar al Índice" xr:uid="{00000000-0004-0000-4600-000000000000}"/>
    <hyperlink ref="O1:P1" location="Index!B2" display="Regresar al índice" xr:uid="{00000000-0004-0000-4600-000001000000}"/>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1"/>
  <dimension ref="A1:P40"/>
  <sheetViews>
    <sheetView zoomScaleNormal="100" workbookViewId="0">
      <selection activeCell="B125" sqref="B125"/>
    </sheetView>
  </sheetViews>
  <sheetFormatPr baseColWidth="10" defaultColWidth="11.44140625" defaultRowHeight="13.2"/>
  <cols>
    <col min="1" max="1" width="68.109375" customWidth="1"/>
  </cols>
  <sheetData>
    <row r="1" spans="1:16" ht="14.4">
      <c r="A1" t="s">
        <v>1313</v>
      </c>
      <c r="H1" s="274" t="s">
        <v>126</v>
      </c>
      <c r="I1" s="274"/>
      <c r="O1" s="287" t="s">
        <v>622</v>
      </c>
      <c r="P1" s="287"/>
    </row>
    <row r="2" spans="1:16">
      <c r="A2" t="s">
        <v>240</v>
      </c>
    </row>
    <row r="5" spans="1:16">
      <c r="A5" t="s">
        <v>266</v>
      </c>
    </row>
    <row r="6" spans="1:16">
      <c r="A6" t="s">
        <v>275</v>
      </c>
      <c r="B6" s="33">
        <f>B27/$B$36</f>
        <v>0.18576922444820615</v>
      </c>
      <c r="C6" s="33"/>
    </row>
    <row r="7" spans="1:16">
      <c r="A7" t="s">
        <v>282</v>
      </c>
      <c r="B7" s="33">
        <f t="shared" ref="B7:B14" si="0">B28/$B$36</f>
        <v>0.18136473449800319</v>
      </c>
      <c r="C7" s="33"/>
    </row>
    <row r="8" spans="1:16">
      <c r="A8" t="s">
        <v>281</v>
      </c>
      <c r="B8" s="33">
        <f t="shared" si="0"/>
        <v>0.14343626911214466</v>
      </c>
      <c r="C8" s="33"/>
    </row>
    <row r="9" spans="1:16">
      <c r="A9" t="s">
        <v>283</v>
      </c>
      <c r="B9" s="33">
        <f t="shared" si="0"/>
        <v>0.14114363348508008</v>
      </c>
      <c r="C9" s="33"/>
    </row>
    <row r="10" spans="1:16">
      <c r="A10" t="s">
        <v>280</v>
      </c>
      <c r="B10" s="33">
        <f t="shared" si="0"/>
        <v>0.11773519373729738</v>
      </c>
      <c r="C10" s="33"/>
    </row>
    <row r="11" spans="1:16">
      <c r="A11" t="s">
        <v>277</v>
      </c>
      <c r="B11" s="33">
        <f t="shared" si="0"/>
        <v>8.3781177927150619E-2</v>
      </c>
      <c r="C11" s="33"/>
    </row>
    <row r="12" spans="1:16">
      <c r="A12" t="s">
        <v>278</v>
      </c>
      <c r="B12" s="33">
        <f t="shared" si="0"/>
        <v>5.9342832569121456E-2</v>
      </c>
      <c r="C12" s="33"/>
    </row>
    <row r="13" spans="1:16">
      <c r="A13" t="s">
        <v>276</v>
      </c>
      <c r="B13" s="33">
        <f t="shared" si="0"/>
        <v>4.9797031899682813E-2</v>
      </c>
      <c r="C13" s="33"/>
    </row>
    <row r="14" spans="1:16">
      <c r="A14" t="s">
        <v>279</v>
      </c>
      <c r="B14" s="33">
        <f t="shared" si="0"/>
        <v>3.7629902323313667E-2</v>
      </c>
      <c r="C14" s="33"/>
    </row>
    <row r="15" spans="1:16">
      <c r="A15" t="s">
        <v>242</v>
      </c>
      <c r="B15" s="33">
        <f>SUM(B6:B14)</f>
        <v>0.99999999999999989</v>
      </c>
      <c r="C15" s="33"/>
    </row>
    <row r="26" spans="1:2" hidden="1">
      <c r="A26" t="s">
        <v>249</v>
      </c>
      <c r="B26">
        <v>2020</v>
      </c>
    </row>
    <row r="27" spans="1:2" hidden="1">
      <c r="A27" t="s">
        <v>275</v>
      </c>
      <c r="B27">
        <v>67821</v>
      </c>
    </row>
    <row r="28" spans="1:2" hidden="1">
      <c r="A28" t="s">
        <v>282</v>
      </c>
      <c r="B28">
        <v>66213</v>
      </c>
    </row>
    <row r="29" spans="1:2" hidden="1">
      <c r="A29" t="s">
        <v>281</v>
      </c>
      <c r="B29">
        <v>52366</v>
      </c>
    </row>
    <row r="30" spans="1:2" hidden="1">
      <c r="A30" t="s">
        <v>283</v>
      </c>
      <c r="B30">
        <v>51529</v>
      </c>
    </row>
    <row r="31" spans="1:2" hidden="1">
      <c r="A31" t="s">
        <v>280</v>
      </c>
      <c r="B31">
        <v>42983</v>
      </c>
    </row>
    <row r="32" spans="1:2" hidden="1">
      <c r="A32" t="s">
        <v>277</v>
      </c>
      <c r="B32">
        <v>30587</v>
      </c>
    </row>
    <row r="33" spans="1:2" hidden="1">
      <c r="A33" t="s">
        <v>278</v>
      </c>
      <c r="B33">
        <v>21665</v>
      </c>
    </row>
    <row r="34" spans="1:2" hidden="1">
      <c r="A34" t="s">
        <v>276</v>
      </c>
      <c r="B34">
        <v>18180</v>
      </c>
    </row>
    <row r="35" spans="1:2" hidden="1">
      <c r="A35" t="s">
        <v>279</v>
      </c>
      <c r="B35">
        <v>13738</v>
      </c>
    </row>
    <row r="36" spans="1:2" hidden="1">
      <c r="A36" t="s">
        <v>242</v>
      </c>
      <c r="B36">
        <v>365082</v>
      </c>
    </row>
    <row r="37" spans="1:2" hidden="1"/>
    <row r="38" spans="1:2" hidden="1"/>
    <row r="39" spans="1:2" hidden="1"/>
    <row r="40" spans="1:2" hidden="1"/>
  </sheetData>
  <sortState xmlns:xlrd2="http://schemas.microsoft.com/office/spreadsheetml/2017/richdata2" ref="A27:B35">
    <sortCondition descending="1" ref="B27:B35"/>
  </sortState>
  <mergeCells count="2">
    <mergeCell ref="H1:I1"/>
    <mergeCell ref="O1:P1"/>
  </mergeCells>
  <hyperlinks>
    <hyperlink ref="H1:I1" location="Index!A1" display="Regresar al Índice" xr:uid="{00000000-0004-0000-4700-000000000000}"/>
    <hyperlink ref="O1:P1" location="Index!B2" display="Regresar al índice" xr:uid="{00000000-0004-0000-4700-000001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2"/>
  <dimension ref="A1:P22"/>
  <sheetViews>
    <sheetView workbookViewId="0">
      <selection activeCell="B125" sqref="B125"/>
    </sheetView>
  </sheetViews>
  <sheetFormatPr baseColWidth="10" defaultColWidth="11.44140625" defaultRowHeight="13.2"/>
  <sheetData>
    <row r="1" spans="1:16" ht="14.4">
      <c r="A1" t="s">
        <v>1314</v>
      </c>
      <c r="H1" s="274" t="s">
        <v>126</v>
      </c>
      <c r="I1" s="274"/>
      <c r="O1" s="287" t="s">
        <v>622</v>
      </c>
      <c r="P1" s="287"/>
    </row>
    <row r="2" spans="1:16">
      <c r="A2" t="s">
        <v>240</v>
      </c>
    </row>
    <row r="5" spans="1:16">
      <c r="A5" t="s">
        <v>154</v>
      </c>
      <c r="B5" t="s">
        <v>253</v>
      </c>
    </row>
    <row r="6" spans="1:16">
      <c r="A6">
        <v>2013</v>
      </c>
      <c r="B6" s="35">
        <v>523456</v>
      </c>
    </row>
    <row r="7" spans="1:16">
      <c r="A7">
        <v>2014</v>
      </c>
      <c r="B7" s="35">
        <v>540644</v>
      </c>
    </row>
    <row r="8" spans="1:16">
      <c r="A8">
        <v>2015</v>
      </c>
      <c r="B8" s="35">
        <v>551836</v>
      </c>
    </row>
    <row r="9" spans="1:16">
      <c r="A9">
        <v>2016</v>
      </c>
      <c r="B9" s="35">
        <v>575641</v>
      </c>
    </row>
    <row r="10" spans="1:16">
      <c r="A10">
        <v>2017</v>
      </c>
      <c r="B10" s="35">
        <v>605107</v>
      </c>
    </row>
    <row r="11" spans="1:16">
      <c r="A11">
        <v>2018</v>
      </c>
      <c r="B11" s="35">
        <v>614655</v>
      </c>
    </row>
    <row r="12" spans="1:16">
      <c r="A12">
        <v>2019</v>
      </c>
      <c r="B12" s="35">
        <v>640252</v>
      </c>
    </row>
    <row r="13" spans="1:16">
      <c r="A13" s="32">
        <v>43831</v>
      </c>
      <c r="B13" s="35">
        <v>639358</v>
      </c>
      <c r="C13" s="34">
        <f>B13/B12-1</f>
        <v>-1.3963251969536516E-3</v>
      </c>
    </row>
    <row r="21" spans="1:2">
      <c r="A21" s="30" t="s">
        <v>730</v>
      </c>
      <c r="B21" s="34">
        <f>B13/B12-1</f>
        <v>-1.3963251969536516E-3</v>
      </c>
    </row>
    <row r="22" spans="1:2">
      <c r="A22" s="30" t="s">
        <v>731</v>
      </c>
      <c r="B22">
        <f>B13-B12</f>
        <v>-894</v>
      </c>
    </row>
  </sheetData>
  <mergeCells count="2">
    <mergeCell ref="H1:I1"/>
    <mergeCell ref="O1:P1"/>
  </mergeCells>
  <hyperlinks>
    <hyperlink ref="H1:I1" location="Index!A1" display="Regresar al Índice" xr:uid="{00000000-0004-0000-4800-000000000000}"/>
    <hyperlink ref="O1:P1" location="Index!B2" display="Regresar al índice" xr:uid="{00000000-0004-0000-4800-000001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23"/>
  <sheetViews>
    <sheetView workbookViewId="0">
      <selection activeCell="B125" sqref="B125"/>
    </sheetView>
  </sheetViews>
  <sheetFormatPr baseColWidth="10" defaultColWidth="9.109375" defaultRowHeight="14.4"/>
  <cols>
    <col min="1" max="1" width="40.5546875" style="77" customWidth="1"/>
    <col min="2" max="2" width="15.6640625" style="77" customWidth="1"/>
    <col min="3" max="3" width="15.5546875" style="77" bestFit="1" customWidth="1"/>
    <col min="4" max="4" width="9.5546875" style="77" bestFit="1" customWidth="1"/>
    <col min="5" max="6" width="9.109375" style="77"/>
    <col min="7" max="7" width="36.6640625" style="77" customWidth="1"/>
    <col min="8" max="10" width="16" style="77" customWidth="1"/>
    <col min="11" max="16384" width="9.109375" style="77"/>
  </cols>
  <sheetData>
    <row r="1" spans="1:10">
      <c r="A1" s="87" t="s">
        <v>845</v>
      </c>
      <c r="H1" s="274" t="s">
        <v>126</v>
      </c>
      <c r="I1" s="274"/>
    </row>
    <row r="2" spans="1:10">
      <c r="A2" s="74" t="s">
        <v>841</v>
      </c>
    </row>
    <row r="3" spans="1:10">
      <c r="A3" s="74" t="s">
        <v>846</v>
      </c>
    </row>
    <row r="6" spans="1:10">
      <c r="A6" s="77" t="s">
        <v>122</v>
      </c>
    </row>
    <row r="7" spans="1:10">
      <c r="A7" s="77" t="s">
        <v>95</v>
      </c>
    </row>
    <row r="8" spans="1:10">
      <c r="A8" s="77" t="s">
        <v>799</v>
      </c>
      <c r="B8" s="77">
        <v>2019</v>
      </c>
    </row>
    <row r="9" spans="1:10">
      <c r="B9" s="77" t="s">
        <v>800</v>
      </c>
    </row>
    <row r="10" spans="1:10">
      <c r="A10" s="77" t="s">
        <v>803</v>
      </c>
    </row>
    <row r="11" spans="1:10">
      <c r="A11" s="77" t="s">
        <v>804</v>
      </c>
      <c r="B11" s="85">
        <v>3895568</v>
      </c>
      <c r="C11" s="89">
        <f>B11/1000</f>
        <v>3895.5680000000002</v>
      </c>
    </row>
    <row r="12" spans="1:10">
      <c r="A12" s="77" t="s">
        <v>805</v>
      </c>
      <c r="B12" s="85">
        <v>3772715</v>
      </c>
      <c r="C12" s="89">
        <f t="shared" ref="C12:C16" si="0">B12/1000</f>
        <v>3772.7150000000001</v>
      </c>
      <c r="D12" s="77">
        <f>C12/$C$11</f>
        <v>0.96846339224472522</v>
      </c>
    </row>
    <row r="13" spans="1:10" ht="39.6">
      <c r="A13" s="77" t="s">
        <v>806</v>
      </c>
      <c r="B13" s="85">
        <v>122853</v>
      </c>
      <c r="C13" s="89">
        <f t="shared" si="0"/>
        <v>122.85299999999999</v>
      </c>
      <c r="D13" s="77">
        <f>C13/$C$11</f>
        <v>3.1536607755274712E-2</v>
      </c>
      <c r="G13" s="90" t="s">
        <v>816</v>
      </c>
      <c r="H13" s="91" t="s">
        <v>817</v>
      </c>
      <c r="I13" s="91" t="s">
        <v>818</v>
      </c>
      <c r="J13" s="91" t="s">
        <v>819</v>
      </c>
    </row>
    <row r="14" spans="1:10" ht="15" thickBot="1">
      <c r="A14" s="77" t="s">
        <v>823</v>
      </c>
      <c r="B14" s="85"/>
      <c r="C14" s="89"/>
      <c r="G14" s="92" t="s">
        <v>820</v>
      </c>
      <c r="H14" s="93">
        <v>3895.5680000000002</v>
      </c>
      <c r="I14" s="94">
        <v>1</v>
      </c>
      <c r="J14" s="95"/>
    </row>
    <row r="15" spans="1:10">
      <c r="A15" s="77" t="s">
        <v>825</v>
      </c>
      <c r="B15" s="85">
        <v>3772715</v>
      </c>
      <c r="C15" s="89">
        <f t="shared" si="0"/>
        <v>3772.7150000000001</v>
      </c>
      <c r="G15" s="96" t="s">
        <v>821</v>
      </c>
      <c r="H15" s="97">
        <v>3772.7150000000001</v>
      </c>
      <c r="I15" s="86">
        <f t="shared" ref="I15:I20" si="1">H15/$C$11</f>
        <v>0.96846339224472522</v>
      </c>
      <c r="J15" s="98">
        <v>1</v>
      </c>
    </row>
    <row r="16" spans="1:10">
      <c r="A16" s="77" t="s">
        <v>827</v>
      </c>
      <c r="B16" s="85">
        <v>2790056</v>
      </c>
      <c r="C16" s="89">
        <f t="shared" si="0"/>
        <v>2790.056</v>
      </c>
      <c r="D16" s="77">
        <f>C16/$C$11</f>
        <v>0.71621288602843025</v>
      </c>
      <c r="E16" s="77">
        <f>C16/$C$15</f>
        <v>0.73953532137996114</v>
      </c>
      <c r="G16" s="99" t="s">
        <v>822</v>
      </c>
      <c r="H16" s="100">
        <v>2790.056</v>
      </c>
      <c r="I16" s="86">
        <f t="shared" si="1"/>
        <v>0.71621288602843025</v>
      </c>
      <c r="J16" s="86">
        <f>H16/$C$15</f>
        <v>0.73953532137996114</v>
      </c>
    </row>
    <row r="17" spans="1:10">
      <c r="A17" s="77" t="s">
        <v>829</v>
      </c>
      <c r="B17" s="85">
        <v>244708</v>
      </c>
      <c r="C17" s="89">
        <f>B17/1000</f>
        <v>244.708</v>
      </c>
      <c r="D17" s="77">
        <f>C17/$C$11</f>
        <v>6.2817026939332082E-2</v>
      </c>
      <c r="E17" s="77">
        <f>C17/$C$15</f>
        <v>6.4862572444512767E-2</v>
      </c>
      <c r="G17" s="99" t="s">
        <v>824</v>
      </c>
      <c r="H17" s="101">
        <v>244.708</v>
      </c>
      <c r="I17" s="86">
        <f t="shared" si="1"/>
        <v>6.2817026939332082E-2</v>
      </c>
      <c r="J17" s="86">
        <f>H17/$C$15</f>
        <v>6.4862572444512767E-2</v>
      </c>
    </row>
    <row r="18" spans="1:10" ht="15" thickBot="1">
      <c r="A18" s="77" t="s">
        <v>831</v>
      </c>
      <c r="B18" s="85">
        <v>614602</v>
      </c>
      <c r="C18" s="89">
        <f>B18/1000</f>
        <v>614.60199999999998</v>
      </c>
      <c r="D18" s="77">
        <f>C18/$C$11</f>
        <v>0.15776954734200505</v>
      </c>
      <c r="E18" s="77">
        <f>C18/$C$15</f>
        <v>0.16290708415557495</v>
      </c>
      <c r="G18" s="99" t="s">
        <v>826</v>
      </c>
      <c r="H18" s="102">
        <v>614.60199999999998</v>
      </c>
      <c r="I18" s="86">
        <f t="shared" si="1"/>
        <v>0.15776954734200505</v>
      </c>
      <c r="J18" s="86">
        <f>H18/$C$15</f>
        <v>0.16290708415557495</v>
      </c>
    </row>
    <row r="19" spans="1:10" ht="15" thickBot="1">
      <c r="A19" s="77" t="s">
        <v>832</v>
      </c>
      <c r="B19" s="85">
        <v>123349</v>
      </c>
      <c r="C19" s="89">
        <f>B19/1000</f>
        <v>123.349</v>
      </c>
      <c r="D19" s="77">
        <f>C19/$C$11</f>
        <v>3.1663931934957881E-2</v>
      </c>
      <c r="E19" s="77">
        <f>C19/$C$15</f>
        <v>3.2695022019951149E-2</v>
      </c>
      <c r="G19" s="92" t="s">
        <v>828</v>
      </c>
      <c r="H19" s="93">
        <v>123.349</v>
      </c>
      <c r="I19" s="86">
        <f t="shared" si="1"/>
        <v>3.1663931934957881E-2</v>
      </c>
      <c r="J19" s="86">
        <f>H19/$C$15</f>
        <v>3.2695022019951149E-2</v>
      </c>
    </row>
    <row r="20" spans="1:10" ht="15" thickBot="1">
      <c r="G20" s="92" t="s">
        <v>830</v>
      </c>
      <c r="H20" s="88">
        <v>122.85299999999999</v>
      </c>
      <c r="I20" s="86">
        <f t="shared" si="1"/>
        <v>3.1536607755274712E-2</v>
      </c>
      <c r="J20" s="95"/>
    </row>
    <row r="23" spans="1:10">
      <c r="C23" s="85"/>
      <c r="D23" s="89"/>
    </row>
  </sheetData>
  <mergeCells count="1">
    <mergeCell ref="H1:I1"/>
  </mergeCells>
  <hyperlinks>
    <hyperlink ref="H1:I1" location="Index!A1" display="Regresar al Índice" xr:uid="{354A6D92-38B6-422F-B629-07D9DB12766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3"/>
  <dimension ref="A1:O40"/>
  <sheetViews>
    <sheetView workbookViewId="0">
      <selection activeCell="B125" sqref="B125"/>
    </sheetView>
  </sheetViews>
  <sheetFormatPr baseColWidth="10" defaultColWidth="11.44140625" defaultRowHeight="13.2"/>
  <cols>
    <col min="1" max="1" width="61.44140625" customWidth="1"/>
    <col min="2" max="2" width="9.44140625" customWidth="1"/>
  </cols>
  <sheetData>
    <row r="1" spans="1:15" ht="14.4" customHeight="1">
      <c r="A1" t="s">
        <v>1315</v>
      </c>
      <c r="G1" s="300" t="s">
        <v>126</v>
      </c>
      <c r="H1" s="274"/>
      <c r="I1" s="274"/>
      <c r="N1" s="287" t="s">
        <v>622</v>
      </c>
      <c r="O1" s="287"/>
    </row>
    <row r="2" spans="1:15">
      <c r="A2" t="s">
        <v>240</v>
      </c>
    </row>
    <row r="5" spans="1:15">
      <c r="A5" t="s">
        <v>266</v>
      </c>
      <c r="B5" t="s">
        <v>252</v>
      </c>
    </row>
    <row r="6" spans="1:15">
      <c r="A6" t="s">
        <v>284</v>
      </c>
      <c r="B6" s="33">
        <f>B28/$B$38</f>
        <v>0.29517265757212702</v>
      </c>
    </row>
    <row r="7" spans="1:15">
      <c r="A7" t="s">
        <v>285</v>
      </c>
      <c r="B7" s="33">
        <f t="shared" ref="B7:B15" si="0">B29/$B$38</f>
        <v>0.28538940624814269</v>
      </c>
    </row>
    <row r="8" spans="1:15">
      <c r="A8" t="s">
        <v>286</v>
      </c>
      <c r="B8" s="33">
        <f t="shared" si="0"/>
        <v>8.124869009224879E-2</v>
      </c>
    </row>
    <row r="9" spans="1:15">
      <c r="A9" t="s">
        <v>287</v>
      </c>
      <c r="B9" s="33">
        <f t="shared" si="0"/>
        <v>7.8703949899743178E-2</v>
      </c>
    </row>
    <row r="10" spans="1:15">
      <c r="A10" t="s">
        <v>288</v>
      </c>
      <c r="B10" s="33">
        <f t="shared" si="0"/>
        <v>7.3415832757234595E-2</v>
      </c>
    </row>
    <row r="11" spans="1:15">
      <c r="A11" t="s">
        <v>289</v>
      </c>
      <c r="B11" s="33">
        <f t="shared" si="0"/>
        <v>5.0308277991360083E-2</v>
      </c>
    </row>
    <row r="12" spans="1:15">
      <c r="A12" t="s">
        <v>290</v>
      </c>
      <c r="B12" s="33">
        <f t="shared" si="0"/>
        <v>4.1837280522023658E-2</v>
      </c>
    </row>
    <row r="13" spans="1:15">
      <c r="A13" t="s">
        <v>291</v>
      </c>
      <c r="B13" s="33">
        <f t="shared" si="0"/>
        <v>2.993940796861852E-2</v>
      </c>
    </row>
    <row r="14" spans="1:15">
      <c r="A14" t="s">
        <v>292</v>
      </c>
      <c r="B14" s="33">
        <f t="shared" si="0"/>
        <v>2.3209219248058209E-2</v>
      </c>
    </row>
    <row r="15" spans="1:15">
      <c r="A15" t="s">
        <v>656</v>
      </c>
      <c r="B15" s="33">
        <f t="shared" si="0"/>
        <v>4.0775277700443258E-2</v>
      </c>
    </row>
    <row r="16" spans="1:15">
      <c r="A16" t="s">
        <v>247</v>
      </c>
      <c r="B16" s="33">
        <f>SUM(B6:B15)</f>
        <v>1</v>
      </c>
    </row>
    <row r="22" spans="1:2" ht="14.25" customHeight="1"/>
    <row r="27" spans="1:2" hidden="1">
      <c r="A27" t="s">
        <v>249</v>
      </c>
      <c r="B27">
        <v>2020</v>
      </c>
    </row>
    <row r="28" spans="1:2" hidden="1">
      <c r="A28" t="s">
        <v>284</v>
      </c>
      <c r="B28">
        <v>188721</v>
      </c>
    </row>
    <row r="29" spans="1:2" hidden="1">
      <c r="A29" t="s">
        <v>285</v>
      </c>
      <c r="B29">
        <v>182466</v>
      </c>
    </row>
    <row r="30" spans="1:2" hidden="1">
      <c r="A30" t="s">
        <v>286</v>
      </c>
      <c r="B30">
        <v>51947</v>
      </c>
    </row>
    <row r="31" spans="1:2" hidden="1">
      <c r="A31" t="s">
        <v>287</v>
      </c>
      <c r="B31">
        <v>50320</v>
      </c>
    </row>
    <row r="32" spans="1:2" hidden="1">
      <c r="A32" t="s">
        <v>288</v>
      </c>
      <c r="B32">
        <v>46939</v>
      </c>
    </row>
    <row r="33" spans="1:2" hidden="1">
      <c r="A33" t="s">
        <v>289</v>
      </c>
      <c r="B33">
        <v>32165</v>
      </c>
    </row>
    <row r="34" spans="1:2" hidden="1">
      <c r="A34" t="s">
        <v>290</v>
      </c>
      <c r="B34">
        <v>26749</v>
      </c>
    </row>
    <row r="35" spans="1:2" hidden="1">
      <c r="A35" t="s">
        <v>291</v>
      </c>
      <c r="B35">
        <v>19142</v>
      </c>
    </row>
    <row r="36" spans="1:2" hidden="1">
      <c r="A36" t="s">
        <v>292</v>
      </c>
      <c r="B36">
        <v>14839</v>
      </c>
    </row>
    <row r="37" spans="1:2" hidden="1">
      <c r="A37" t="s">
        <v>656</v>
      </c>
      <c r="B37">
        <v>26070</v>
      </c>
    </row>
    <row r="38" spans="1:2" hidden="1">
      <c r="A38" t="s">
        <v>247</v>
      </c>
      <c r="B38">
        <v>639358</v>
      </c>
    </row>
    <row r="39" spans="1:2" hidden="1"/>
    <row r="40" spans="1:2" hidden="1"/>
  </sheetData>
  <mergeCells count="2">
    <mergeCell ref="N1:O1"/>
    <mergeCell ref="G1:I1"/>
  </mergeCells>
  <hyperlinks>
    <hyperlink ref="G1:H1" location="Index!A1" display="Regresar al Índice" xr:uid="{00000000-0004-0000-4900-000000000000}"/>
    <hyperlink ref="N1:O1" location="Index!B2" display="Regresar al índice" xr:uid="{00000000-0004-0000-4900-000001000000}"/>
    <hyperlink ref="H1:I1" location="Index!A1" display="Regresar al Índice" xr:uid="{00000000-0004-0000-4900-000002000000}"/>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4"/>
  <dimension ref="A1:P25"/>
  <sheetViews>
    <sheetView workbookViewId="0">
      <selection activeCell="B125" sqref="B125"/>
    </sheetView>
  </sheetViews>
  <sheetFormatPr baseColWidth="10" defaultColWidth="11.44140625" defaultRowHeight="13.2"/>
  <sheetData>
    <row r="1" spans="1:16" ht="14.4">
      <c r="A1" t="s">
        <v>1316</v>
      </c>
      <c r="H1" s="274" t="s">
        <v>126</v>
      </c>
      <c r="I1" s="274"/>
      <c r="O1" s="287" t="s">
        <v>622</v>
      </c>
      <c r="P1" s="287"/>
    </row>
    <row r="2" spans="1:16">
      <c r="A2" t="s">
        <v>240</v>
      </c>
    </row>
    <row r="5" spans="1:16">
      <c r="A5" t="s">
        <v>154</v>
      </c>
      <c r="B5" t="s">
        <v>293</v>
      </c>
    </row>
    <row r="6" spans="1:16">
      <c r="A6">
        <v>2013</v>
      </c>
      <c r="B6">
        <v>78051</v>
      </c>
    </row>
    <row r="7" spans="1:16">
      <c r="A7">
        <v>2014</v>
      </c>
      <c r="B7">
        <v>79961</v>
      </c>
    </row>
    <row r="8" spans="1:16">
      <c r="A8">
        <v>2015</v>
      </c>
      <c r="B8">
        <v>82957</v>
      </c>
    </row>
    <row r="9" spans="1:16">
      <c r="A9">
        <v>2016</v>
      </c>
      <c r="B9">
        <v>86097</v>
      </c>
    </row>
    <row r="10" spans="1:16">
      <c r="A10">
        <v>2017</v>
      </c>
      <c r="B10">
        <v>90125</v>
      </c>
    </row>
    <row r="11" spans="1:16">
      <c r="A11">
        <v>2018</v>
      </c>
      <c r="B11">
        <v>93370</v>
      </c>
    </row>
    <row r="12" spans="1:16">
      <c r="A12">
        <v>2019</v>
      </c>
      <c r="B12">
        <v>97390</v>
      </c>
    </row>
    <row r="13" spans="1:16">
      <c r="A13" s="32">
        <v>43831</v>
      </c>
      <c r="B13">
        <v>97293</v>
      </c>
      <c r="C13">
        <f>B13/B12-1</f>
        <v>-9.959954820824013E-4</v>
      </c>
    </row>
    <row r="17" spans="1:2" hidden="1">
      <c r="A17">
        <v>43709</v>
      </c>
      <c r="B17">
        <v>96528</v>
      </c>
    </row>
    <row r="18" spans="1:2" hidden="1">
      <c r="A18">
        <v>43739</v>
      </c>
      <c r="B18">
        <v>97149</v>
      </c>
    </row>
    <row r="19" spans="1:2" hidden="1">
      <c r="A19">
        <v>43770</v>
      </c>
      <c r="B19">
        <v>97410</v>
      </c>
    </row>
    <row r="20" spans="1:2" hidden="1">
      <c r="A20">
        <v>43800</v>
      </c>
      <c r="B20">
        <v>97390</v>
      </c>
    </row>
    <row r="24" spans="1:2">
      <c r="A24" t="s">
        <v>988</v>
      </c>
      <c r="B24" s="34">
        <f>B13/B12-1</f>
        <v>-9.959954820824013E-4</v>
      </c>
    </row>
    <row r="25" spans="1:2">
      <c r="A25" t="s">
        <v>989</v>
      </c>
      <c r="B25">
        <f>B13-B12</f>
        <v>-97</v>
      </c>
    </row>
  </sheetData>
  <mergeCells count="2">
    <mergeCell ref="H1:I1"/>
    <mergeCell ref="O1:P1"/>
  </mergeCells>
  <hyperlinks>
    <hyperlink ref="H1:I1" location="Index!A1" display="Regresar al Índice" xr:uid="{00000000-0004-0000-4A00-000000000000}"/>
    <hyperlink ref="O1:P1" location="Index!B2" display="Regresar al índice" xr:uid="{00000000-0004-0000-4A00-000001000000}"/>
  </hyperlinks>
  <pageMargins left="0.7" right="0.7" top="0.75" bottom="0.75" header="0.3" footer="0.3"/>
  <pageSetup orientation="portrait" horizontalDpi="4294967295" verticalDpi="4294967295"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5"/>
  <dimension ref="A1:P40"/>
  <sheetViews>
    <sheetView workbookViewId="0">
      <selection activeCell="B125" sqref="B125"/>
    </sheetView>
  </sheetViews>
  <sheetFormatPr baseColWidth="10" defaultColWidth="11.44140625" defaultRowHeight="13.2"/>
  <cols>
    <col min="1" max="1" width="52" customWidth="1"/>
  </cols>
  <sheetData>
    <row r="1" spans="1:16" ht="14.4">
      <c r="A1" t="s">
        <v>1317</v>
      </c>
      <c r="H1" s="274" t="s">
        <v>126</v>
      </c>
      <c r="I1" s="274"/>
      <c r="O1" s="287" t="s">
        <v>622</v>
      </c>
      <c r="P1" s="287"/>
    </row>
    <row r="2" spans="1:16">
      <c r="A2" t="s">
        <v>240</v>
      </c>
    </row>
    <row r="5" spans="1:16">
      <c r="A5" t="s">
        <v>251</v>
      </c>
      <c r="B5" t="s">
        <v>252</v>
      </c>
    </row>
    <row r="6" spans="1:16">
      <c r="A6" t="s">
        <v>294</v>
      </c>
      <c r="B6" s="33">
        <f>B25/$B$33</f>
        <v>3.3537870144820285E-2</v>
      </c>
    </row>
    <row r="7" spans="1:16">
      <c r="A7" t="s">
        <v>295</v>
      </c>
      <c r="B7" s="33">
        <f t="shared" ref="B7:B13" si="0">B26/$B$33</f>
        <v>1.3772830522236954E-3</v>
      </c>
    </row>
    <row r="8" spans="1:16">
      <c r="A8" t="s">
        <v>296</v>
      </c>
      <c r="B8" s="33">
        <f t="shared" si="0"/>
        <v>0.15830532515186088</v>
      </c>
    </row>
    <row r="9" spans="1:16">
      <c r="A9" t="s">
        <v>297</v>
      </c>
      <c r="B9" s="33">
        <f t="shared" si="0"/>
        <v>0.12026558950798105</v>
      </c>
    </row>
    <row r="10" spans="1:16">
      <c r="A10" t="s">
        <v>298</v>
      </c>
      <c r="B10" s="33">
        <f t="shared" si="0"/>
        <v>1.5211782964858725E-3</v>
      </c>
    </row>
    <row r="11" spans="1:16">
      <c r="A11" t="s">
        <v>242</v>
      </c>
      <c r="B11" s="33">
        <f t="shared" si="0"/>
        <v>0.30311533203827612</v>
      </c>
    </row>
    <row r="12" spans="1:16">
      <c r="A12" t="s">
        <v>299</v>
      </c>
      <c r="B12" s="33">
        <f t="shared" si="0"/>
        <v>6.4876198698775867E-2</v>
      </c>
    </row>
    <row r="13" spans="1:16">
      <c r="A13" t="s">
        <v>247</v>
      </c>
      <c r="B13" s="33">
        <f t="shared" si="0"/>
        <v>0.31700122310957624</v>
      </c>
    </row>
    <row r="14" spans="1:16">
      <c r="A14" t="s">
        <v>122</v>
      </c>
      <c r="B14" s="33">
        <f>SUM(B6:B13)</f>
        <v>1</v>
      </c>
    </row>
    <row r="23" spans="1:2" ht="13.5" customHeight="1"/>
    <row r="24" spans="1:2" hidden="1">
      <c r="A24" t="s">
        <v>251</v>
      </c>
      <c r="B24" s="115">
        <v>43831</v>
      </c>
    </row>
    <row r="25" spans="1:2" hidden="1">
      <c r="A25" t="s">
        <v>294</v>
      </c>
      <c r="B25">
        <v>3263</v>
      </c>
    </row>
    <row r="26" spans="1:2" hidden="1">
      <c r="A26" t="s">
        <v>295</v>
      </c>
      <c r="B26">
        <v>134</v>
      </c>
    </row>
    <row r="27" spans="1:2" hidden="1">
      <c r="A27" t="s">
        <v>296</v>
      </c>
      <c r="B27">
        <v>15402</v>
      </c>
    </row>
    <row r="28" spans="1:2" hidden="1">
      <c r="A28" t="s">
        <v>297</v>
      </c>
      <c r="B28">
        <v>11701</v>
      </c>
    </row>
    <row r="29" spans="1:2" hidden="1">
      <c r="A29" t="s">
        <v>298</v>
      </c>
      <c r="B29">
        <v>148</v>
      </c>
    </row>
    <row r="30" spans="1:2" hidden="1">
      <c r="A30" t="s">
        <v>242</v>
      </c>
      <c r="B30">
        <v>29491</v>
      </c>
    </row>
    <row r="31" spans="1:2" hidden="1">
      <c r="A31" t="s">
        <v>299</v>
      </c>
      <c r="B31">
        <v>6312</v>
      </c>
    </row>
    <row r="32" spans="1:2" hidden="1">
      <c r="A32" t="s">
        <v>247</v>
      </c>
      <c r="B32">
        <v>30842</v>
      </c>
    </row>
    <row r="33" spans="1:2" hidden="1">
      <c r="A33" t="s">
        <v>122</v>
      </c>
      <c r="B33">
        <v>97293</v>
      </c>
    </row>
    <row r="34" spans="1:2" hidden="1"/>
    <row r="35" spans="1:2" hidden="1"/>
    <row r="36" spans="1:2" hidden="1"/>
    <row r="37" spans="1:2" hidden="1"/>
    <row r="38" spans="1:2" hidden="1"/>
    <row r="39" spans="1:2" hidden="1">
      <c r="B39" s="33"/>
    </row>
    <row r="40" spans="1:2" hidden="1"/>
  </sheetData>
  <mergeCells count="2">
    <mergeCell ref="H1:I1"/>
    <mergeCell ref="O1:P1"/>
  </mergeCells>
  <hyperlinks>
    <hyperlink ref="H1:I1" location="Index!A1" display="Regresar al Índice" xr:uid="{00000000-0004-0000-4B00-000000000000}"/>
    <hyperlink ref="O1:P1" location="Index!B2" display="Regresar al índice" xr:uid="{00000000-0004-0000-4B00-000001000000}"/>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6"/>
  <dimension ref="A1:P12"/>
  <sheetViews>
    <sheetView workbookViewId="0">
      <selection activeCell="B125" sqref="B125"/>
    </sheetView>
  </sheetViews>
  <sheetFormatPr baseColWidth="10" defaultColWidth="11.44140625" defaultRowHeight="13.2"/>
  <cols>
    <col min="1" max="1" width="37.109375" customWidth="1"/>
  </cols>
  <sheetData>
    <row r="1" spans="1:16" ht="14.4">
      <c r="A1" t="s">
        <v>1318</v>
      </c>
      <c r="H1" s="274" t="s">
        <v>126</v>
      </c>
      <c r="I1" s="274"/>
      <c r="O1" s="287" t="s">
        <v>622</v>
      </c>
      <c r="P1" s="287"/>
    </row>
    <row r="2" spans="1:16">
      <c r="A2" t="s">
        <v>240</v>
      </c>
    </row>
    <row r="4" spans="1:16">
      <c r="A4" t="s">
        <v>662</v>
      </c>
      <c r="B4" t="s">
        <v>990</v>
      </c>
      <c r="C4" t="s">
        <v>252</v>
      </c>
    </row>
    <row r="5" spans="1:16">
      <c r="A5" t="s">
        <v>300</v>
      </c>
      <c r="B5">
        <v>24625</v>
      </c>
      <c r="C5" s="33">
        <f>B5/$B$12</f>
        <v>0.25310145642543658</v>
      </c>
    </row>
    <row r="6" spans="1:16">
      <c r="A6" t="s">
        <v>301</v>
      </c>
      <c r="B6">
        <v>38335</v>
      </c>
      <c r="C6" s="33">
        <f t="shared" ref="C6:C11" si="0">B6/$B$12</f>
        <v>0.39401601348504001</v>
      </c>
    </row>
    <row r="7" spans="1:16">
      <c r="A7" t="s">
        <v>302</v>
      </c>
      <c r="B7">
        <v>29303</v>
      </c>
      <c r="C7" s="33">
        <f t="shared" si="0"/>
        <v>0.30118302447246975</v>
      </c>
    </row>
    <row r="8" spans="1:16">
      <c r="A8" t="s">
        <v>303</v>
      </c>
      <c r="B8">
        <v>4029</v>
      </c>
      <c r="C8" s="33">
        <f t="shared" si="0"/>
        <v>4.1410995652307978E-2</v>
      </c>
    </row>
    <row r="9" spans="1:16">
      <c r="A9" t="s">
        <v>304</v>
      </c>
      <c r="B9">
        <v>576</v>
      </c>
      <c r="C9" s="33">
        <f t="shared" si="0"/>
        <v>5.9202614782152881E-3</v>
      </c>
    </row>
    <row r="10" spans="1:16">
      <c r="A10" t="s">
        <v>305</v>
      </c>
      <c r="B10">
        <v>264</v>
      </c>
      <c r="C10" s="33">
        <f t="shared" si="0"/>
        <v>2.7134531775153403E-3</v>
      </c>
    </row>
    <row r="11" spans="1:16">
      <c r="A11" t="s">
        <v>306</v>
      </c>
      <c r="B11">
        <v>161</v>
      </c>
      <c r="C11" s="33">
        <f t="shared" si="0"/>
        <v>1.654795309015037E-3</v>
      </c>
    </row>
    <row r="12" spans="1:16">
      <c r="A12" t="s">
        <v>122</v>
      </c>
      <c r="B12">
        <v>97293</v>
      </c>
      <c r="C12" s="33">
        <f>SUM(C5:C11)</f>
        <v>1</v>
      </c>
    </row>
  </sheetData>
  <mergeCells count="2">
    <mergeCell ref="H1:I1"/>
    <mergeCell ref="O1:P1"/>
  </mergeCells>
  <hyperlinks>
    <hyperlink ref="H1:I1" location="Index!A1" display="Regresar al Índice" xr:uid="{00000000-0004-0000-4C00-000000000000}"/>
    <hyperlink ref="O1:P1" location="Index!B2" display="Regresar al índice" xr:uid="{00000000-0004-0000-4C00-000001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59B14-F654-42CB-BAB4-FF9498D3CEA0}">
  <sheetPr codeName="Hoja59"/>
  <dimension ref="A1:I22"/>
  <sheetViews>
    <sheetView workbookViewId="0">
      <selection activeCell="B125" sqref="B125"/>
    </sheetView>
  </sheetViews>
  <sheetFormatPr baseColWidth="10" defaultColWidth="11.44140625" defaultRowHeight="14.4"/>
  <cols>
    <col min="1" max="16384" width="11.44140625" style="165"/>
  </cols>
  <sheetData>
    <row r="1" spans="1:9">
      <c r="A1" s="74" t="s">
        <v>1335</v>
      </c>
      <c r="H1" s="274" t="s">
        <v>126</v>
      </c>
      <c r="I1" s="274"/>
    </row>
    <row r="2" spans="1:9">
      <c r="A2" s="74" t="s">
        <v>1336</v>
      </c>
    </row>
    <row r="6" spans="1:9">
      <c r="A6" s="209" t="s">
        <v>552</v>
      </c>
      <c r="B6" s="209" t="s">
        <v>95</v>
      </c>
      <c r="C6" s="209" t="s">
        <v>319</v>
      </c>
    </row>
    <row r="7" spans="1:9">
      <c r="A7" s="210" t="s">
        <v>1319</v>
      </c>
      <c r="B7" s="210">
        <v>3.371448218826</v>
      </c>
      <c r="C7" s="210">
        <v>6</v>
      </c>
    </row>
    <row r="8" spans="1:9">
      <c r="A8" s="210" t="s">
        <v>1320</v>
      </c>
      <c r="B8" s="210">
        <v>3.6936648158069998</v>
      </c>
      <c r="C8" s="210">
        <v>7</v>
      </c>
    </row>
    <row r="9" spans="1:9">
      <c r="A9" s="210" t="s">
        <v>1321</v>
      </c>
      <c r="B9" s="210">
        <v>2.9533656306639999</v>
      </c>
      <c r="C9" s="210">
        <v>3</v>
      </c>
    </row>
    <row r="10" spans="1:9">
      <c r="A10" s="210" t="s">
        <v>1322</v>
      </c>
      <c r="B10" s="210">
        <v>4.1914664799169996</v>
      </c>
      <c r="C10" s="210">
        <v>8</v>
      </c>
    </row>
    <row r="11" spans="1:9">
      <c r="A11" s="210" t="s">
        <v>1323</v>
      </c>
      <c r="B11" s="210">
        <v>5.0381969784400003</v>
      </c>
      <c r="C11" s="210">
        <v>13</v>
      </c>
    </row>
    <row r="12" spans="1:9">
      <c r="A12" s="210" t="s">
        <v>1324</v>
      </c>
      <c r="B12" s="210">
        <v>5.147141998515</v>
      </c>
      <c r="C12" s="210">
        <v>14</v>
      </c>
    </row>
    <row r="13" spans="1:9">
      <c r="A13" s="210" t="s">
        <v>1325</v>
      </c>
      <c r="B13" s="210">
        <v>4.8926986831960004</v>
      </c>
      <c r="C13" s="210">
        <v>11</v>
      </c>
    </row>
    <row r="14" spans="1:9">
      <c r="A14" s="210" t="s">
        <v>1326</v>
      </c>
      <c r="B14" s="210">
        <v>4.8978600241040002</v>
      </c>
      <c r="C14" s="210">
        <v>12</v>
      </c>
    </row>
    <row r="15" spans="1:9">
      <c r="A15" s="210" t="s">
        <v>1327</v>
      </c>
      <c r="B15" s="210">
        <v>5.1515674722810001</v>
      </c>
      <c r="C15" s="210">
        <v>15</v>
      </c>
    </row>
    <row r="16" spans="1:9">
      <c r="A16" s="210" t="s">
        <v>1328</v>
      </c>
      <c r="B16" s="210">
        <v>4.5646224101159998</v>
      </c>
      <c r="C16" s="210">
        <v>10</v>
      </c>
    </row>
    <row r="17" spans="1:3">
      <c r="A17" s="210" t="s">
        <v>1329</v>
      </c>
      <c r="B17" s="210">
        <v>4.3222439109749997</v>
      </c>
      <c r="C17" s="210">
        <v>9</v>
      </c>
    </row>
    <row r="18" spans="1:3">
      <c r="A18" s="210" t="s">
        <v>1330</v>
      </c>
      <c r="B18" s="210">
        <v>3.329561430484</v>
      </c>
      <c r="C18" s="210">
        <v>5</v>
      </c>
    </row>
    <row r="19" spans="1:3">
      <c r="A19" s="210" t="s">
        <v>1331</v>
      </c>
      <c r="B19" s="210">
        <v>2.701816463333</v>
      </c>
      <c r="C19" s="210">
        <v>2</v>
      </c>
    </row>
    <row r="20" spans="1:3">
      <c r="A20" s="210" t="s">
        <v>1332</v>
      </c>
      <c r="B20" s="210">
        <v>2.4670080400000001</v>
      </c>
      <c r="C20" s="210">
        <v>1</v>
      </c>
    </row>
    <row r="21" spans="1:3">
      <c r="A21" s="210" t="s">
        <v>1333</v>
      </c>
      <c r="B21" s="210">
        <v>3.2766507366669999</v>
      </c>
      <c r="C21" s="210">
        <v>4</v>
      </c>
    </row>
    <row r="22" spans="1:3">
      <c r="A22" s="210"/>
      <c r="B22" s="210"/>
      <c r="C22" s="210"/>
    </row>
  </sheetData>
  <mergeCells count="1">
    <mergeCell ref="H1:I1"/>
  </mergeCells>
  <hyperlinks>
    <hyperlink ref="H1:I1" location="Index!A1" display="Regresar al Índice" xr:uid="{DABC56E7-397E-4BF4-9EA7-91C0F864EA77}"/>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33CD5-E38F-4247-9807-8208CB7390D4}">
  <sheetPr codeName="Hoja61"/>
  <dimension ref="A1:I40"/>
  <sheetViews>
    <sheetView workbookViewId="0">
      <selection activeCell="B125" sqref="B125"/>
    </sheetView>
  </sheetViews>
  <sheetFormatPr baseColWidth="10" defaultColWidth="11.44140625" defaultRowHeight="14.4"/>
  <cols>
    <col min="1" max="16384" width="11.44140625" style="165"/>
  </cols>
  <sheetData>
    <row r="1" spans="1:9">
      <c r="A1" s="74" t="s">
        <v>1337</v>
      </c>
      <c r="H1" s="274" t="s">
        <v>126</v>
      </c>
      <c r="I1" s="274"/>
    </row>
    <row r="2" spans="1:9">
      <c r="A2" s="74" t="s">
        <v>1338</v>
      </c>
    </row>
    <row r="6" spans="1:9">
      <c r="A6" s="207" t="s">
        <v>115</v>
      </c>
      <c r="B6" s="207" t="s">
        <v>1334</v>
      </c>
      <c r="C6" s="207" t="s">
        <v>319</v>
      </c>
    </row>
    <row r="7" spans="1:9">
      <c r="A7" s="208" t="s">
        <v>100</v>
      </c>
      <c r="B7" s="208">
        <v>1.398037603333</v>
      </c>
      <c r="C7" s="208">
        <v>1</v>
      </c>
    </row>
    <row r="8" spans="1:9">
      <c r="A8" s="208" t="s">
        <v>112</v>
      </c>
      <c r="B8" s="208">
        <v>1.857650686667</v>
      </c>
      <c r="C8" s="208">
        <v>2</v>
      </c>
    </row>
    <row r="9" spans="1:9">
      <c r="A9" s="208" t="s">
        <v>93</v>
      </c>
      <c r="B9" s="208">
        <v>1.9538694166670001</v>
      </c>
      <c r="C9" s="208">
        <v>3</v>
      </c>
    </row>
    <row r="10" spans="1:9">
      <c r="A10" s="208" t="s">
        <v>99</v>
      </c>
      <c r="B10" s="208">
        <v>2.0266575699999998</v>
      </c>
      <c r="C10" s="208">
        <v>4</v>
      </c>
    </row>
    <row r="11" spans="1:9">
      <c r="A11" s="208" t="s">
        <v>313</v>
      </c>
      <c r="B11" s="208">
        <v>2.248215183333</v>
      </c>
      <c r="C11" s="208">
        <v>5</v>
      </c>
    </row>
    <row r="12" spans="1:9">
      <c r="A12" s="208" t="s">
        <v>96</v>
      </c>
      <c r="B12" s="208">
        <v>2.274604436667</v>
      </c>
      <c r="C12" s="208">
        <v>6</v>
      </c>
    </row>
    <row r="13" spans="1:9">
      <c r="A13" s="208" t="s">
        <v>312</v>
      </c>
      <c r="B13" s="208">
        <v>2.44614011</v>
      </c>
      <c r="C13" s="208">
        <v>7</v>
      </c>
    </row>
    <row r="14" spans="1:9">
      <c r="A14" s="208" t="s">
        <v>101</v>
      </c>
      <c r="B14" s="208">
        <v>2.5061908666670001</v>
      </c>
      <c r="C14" s="208">
        <v>8</v>
      </c>
    </row>
    <row r="15" spans="1:9">
      <c r="A15" s="208" t="s">
        <v>116</v>
      </c>
      <c r="B15" s="208">
        <v>2.5150295666670002</v>
      </c>
      <c r="C15" s="208">
        <v>9</v>
      </c>
    </row>
    <row r="16" spans="1:9">
      <c r="A16" s="208" t="s">
        <v>87</v>
      </c>
      <c r="B16" s="208">
        <v>2.5376237366669998</v>
      </c>
      <c r="C16" s="208">
        <v>10</v>
      </c>
    </row>
    <row r="17" spans="1:3">
      <c r="A17" s="208" t="s">
        <v>315</v>
      </c>
      <c r="B17" s="208">
        <v>2.660603576667</v>
      </c>
      <c r="C17" s="208">
        <v>11</v>
      </c>
    </row>
    <row r="18" spans="1:3">
      <c r="A18" s="208" t="s">
        <v>111</v>
      </c>
      <c r="B18" s="208">
        <v>2.7762181933329999</v>
      </c>
      <c r="C18" s="208">
        <v>12</v>
      </c>
    </row>
    <row r="19" spans="1:3">
      <c r="A19" s="208" t="s">
        <v>86</v>
      </c>
      <c r="B19" s="208">
        <v>2.8341861700000002</v>
      </c>
      <c r="C19" s="208">
        <v>13</v>
      </c>
    </row>
    <row r="20" spans="1:3">
      <c r="A20" s="208" t="s">
        <v>105</v>
      </c>
      <c r="B20" s="208">
        <v>2.9626559733329998</v>
      </c>
      <c r="C20" s="208">
        <v>14</v>
      </c>
    </row>
    <row r="21" spans="1:3">
      <c r="A21" s="208" t="s">
        <v>106</v>
      </c>
      <c r="B21" s="208">
        <v>3.0256006433330001</v>
      </c>
      <c r="C21" s="208">
        <v>15</v>
      </c>
    </row>
    <row r="22" spans="1:3">
      <c r="A22" s="208" t="s">
        <v>110</v>
      </c>
      <c r="B22" s="208">
        <v>3.0375012166670001</v>
      </c>
      <c r="C22" s="208">
        <v>16</v>
      </c>
    </row>
    <row r="23" spans="1:3">
      <c r="A23" s="208" t="s">
        <v>316</v>
      </c>
      <c r="B23" s="208">
        <v>3.0773906333330001</v>
      </c>
      <c r="C23" s="208">
        <v>17</v>
      </c>
    </row>
    <row r="24" spans="1:3">
      <c r="A24" s="208" t="s">
        <v>117</v>
      </c>
      <c r="B24" s="208">
        <v>3.1876714994791873</v>
      </c>
      <c r="C24" s="208">
        <v>18</v>
      </c>
    </row>
    <row r="25" spans="1:3">
      <c r="A25" s="208" t="s">
        <v>88</v>
      </c>
      <c r="B25" s="208">
        <v>3.2540151966669999</v>
      </c>
      <c r="C25" s="208">
        <v>19</v>
      </c>
    </row>
    <row r="26" spans="1:3">
      <c r="A26" s="208" t="s">
        <v>95</v>
      </c>
      <c r="B26" s="208">
        <v>3.2766507366669999</v>
      </c>
      <c r="C26" s="208">
        <v>20</v>
      </c>
    </row>
    <row r="27" spans="1:3">
      <c r="A27" s="208" t="s">
        <v>107</v>
      </c>
      <c r="B27" s="208">
        <v>3.38157533</v>
      </c>
      <c r="C27" s="208">
        <v>21</v>
      </c>
    </row>
    <row r="28" spans="1:3">
      <c r="A28" s="208" t="s">
        <v>91</v>
      </c>
      <c r="B28" s="208">
        <v>3.5423781133330001</v>
      </c>
      <c r="C28" s="208">
        <v>22</v>
      </c>
    </row>
    <row r="29" spans="1:3">
      <c r="A29" s="208" t="s">
        <v>92</v>
      </c>
      <c r="B29" s="208">
        <v>3.5650737533329999</v>
      </c>
      <c r="C29" s="208">
        <v>23</v>
      </c>
    </row>
    <row r="30" spans="1:3">
      <c r="A30" s="208" t="s">
        <v>102</v>
      </c>
      <c r="B30" s="208">
        <v>3.5913690233329998</v>
      </c>
      <c r="C30" s="208">
        <v>24</v>
      </c>
    </row>
    <row r="31" spans="1:3">
      <c r="A31" s="208" t="s">
        <v>314</v>
      </c>
      <c r="B31" s="208">
        <v>3.6143983666669999</v>
      </c>
      <c r="C31" s="208">
        <v>25</v>
      </c>
    </row>
    <row r="32" spans="1:3">
      <c r="A32" s="208" t="s">
        <v>631</v>
      </c>
      <c r="B32" s="208">
        <v>3.66</v>
      </c>
      <c r="C32" s="208">
        <v>26</v>
      </c>
    </row>
    <row r="33" spans="1:3">
      <c r="A33" s="208" t="s">
        <v>104</v>
      </c>
      <c r="B33" s="208">
        <v>3.6819469300000001</v>
      </c>
      <c r="C33" s="208">
        <v>27</v>
      </c>
    </row>
    <row r="34" spans="1:3">
      <c r="A34" s="208" t="s">
        <v>108</v>
      </c>
      <c r="B34" s="208">
        <v>3.8117889699999998</v>
      </c>
      <c r="C34" s="208">
        <v>28</v>
      </c>
    </row>
    <row r="35" spans="1:3">
      <c r="A35" s="208" t="s">
        <v>119</v>
      </c>
      <c r="B35" s="208">
        <v>3.9728017200000001</v>
      </c>
      <c r="C35" s="208">
        <v>29</v>
      </c>
    </row>
    <row r="36" spans="1:3">
      <c r="A36" s="208" t="s">
        <v>118</v>
      </c>
      <c r="B36" s="208">
        <v>4.0469663433329996</v>
      </c>
      <c r="C36" s="208">
        <v>30</v>
      </c>
    </row>
    <row r="37" spans="1:3">
      <c r="A37" s="208" t="s">
        <v>89</v>
      </c>
      <c r="B37" s="208">
        <v>4.3702153600000004</v>
      </c>
      <c r="C37" s="208">
        <v>31</v>
      </c>
    </row>
    <row r="38" spans="1:3">
      <c r="A38" s="208" t="s">
        <v>317</v>
      </c>
      <c r="B38" s="208">
        <v>4.4208002766670003</v>
      </c>
      <c r="C38" s="208">
        <v>32</v>
      </c>
    </row>
    <row r="39" spans="1:3">
      <c r="A39" s="208" t="s">
        <v>97</v>
      </c>
      <c r="B39" s="208">
        <v>5.1553297666670002</v>
      </c>
      <c r="C39" s="208">
        <v>33</v>
      </c>
    </row>
    <row r="40" spans="1:3">
      <c r="A40" s="208" t="s">
        <v>318</v>
      </c>
      <c r="B40" s="208">
        <v>6.1820025133329999</v>
      </c>
      <c r="C40" s="208">
        <v>34</v>
      </c>
    </row>
  </sheetData>
  <mergeCells count="1">
    <mergeCell ref="H1:I1"/>
  </mergeCells>
  <hyperlinks>
    <hyperlink ref="H1:I1" location="Index!A1" display="Regresar al Índice" xr:uid="{9ED4E7CD-946C-4D96-B488-31CF644F68D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2F8F1-2EF8-47A0-A921-3EB5F477E217}">
  <sheetPr codeName="Hoja62"/>
  <dimension ref="A1:I40"/>
  <sheetViews>
    <sheetView workbookViewId="0">
      <selection activeCell="B125" sqref="B125"/>
    </sheetView>
  </sheetViews>
  <sheetFormatPr baseColWidth="10" defaultColWidth="11.44140625" defaultRowHeight="14.4"/>
  <cols>
    <col min="1" max="1" width="23.5546875" style="165" customWidth="1"/>
    <col min="2" max="16384" width="11.44140625" style="165"/>
  </cols>
  <sheetData>
    <row r="1" spans="1:9">
      <c r="A1" s="74" t="s">
        <v>1339</v>
      </c>
      <c r="H1" s="274" t="s">
        <v>126</v>
      </c>
      <c r="I1" s="274"/>
    </row>
    <row r="2" spans="1:9">
      <c r="A2" s="74" t="s">
        <v>1338</v>
      </c>
    </row>
    <row r="6" spans="1:9">
      <c r="A6" s="209" t="s">
        <v>115</v>
      </c>
      <c r="B6" s="209" t="s">
        <v>701</v>
      </c>
      <c r="C6" s="209" t="s">
        <v>1333</v>
      </c>
      <c r="D6" s="209" t="s">
        <v>632</v>
      </c>
    </row>
    <row r="7" spans="1:9">
      <c r="A7" s="210" t="s">
        <v>91</v>
      </c>
      <c r="B7" s="211">
        <v>3.2494482433330001</v>
      </c>
      <c r="C7" s="211">
        <v>3.5423781133330001</v>
      </c>
      <c r="D7" s="211">
        <v>0.29292987000000004</v>
      </c>
    </row>
    <row r="8" spans="1:9">
      <c r="A8" s="210" t="s">
        <v>312</v>
      </c>
      <c r="B8" s="211">
        <v>2.1898033333329998</v>
      </c>
      <c r="C8" s="211">
        <v>2.44614011</v>
      </c>
      <c r="D8" s="211">
        <v>0.25633677666700017</v>
      </c>
    </row>
    <row r="9" spans="1:9">
      <c r="A9" s="210" t="s">
        <v>107</v>
      </c>
      <c r="B9" s="211">
        <v>3.701430793333</v>
      </c>
      <c r="C9" s="211">
        <v>3.38157533</v>
      </c>
      <c r="D9" s="211">
        <v>-0.31985546333299997</v>
      </c>
    </row>
    <row r="10" spans="1:9">
      <c r="A10" s="210" t="s">
        <v>88</v>
      </c>
      <c r="B10" s="211">
        <v>3.1437039599999999</v>
      </c>
      <c r="C10" s="211">
        <v>3.2540151966669999</v>
      </c>
      <c r="D10" s="211">
        <v>0.11031123666700005</v>
      </c>
    </row>
    <row r="11" spans="1:9">
      <c r="A11" s="210" t="s">
        <v>119</v>
      </c>
      <c r="B11" s="211">
        <v>4.2048922966670004</v>
      </c>
      <c r="C11" s="211">
        <v>3.9728017200000001</v>
      </c>
      <c r="D11" s="211">
        <v>-0.23209057666700028</v>
      </c>
    </row>
    <row r="12" spans="1:9">
      <c r="A12" s="210" t="s">
        <v>111</v>
      </c>
      <c r="B12" s="211">
        <v>2.9970084466669999</v>
      </c>
      <c r="C12" s="211">
        <v>2.7762181933329999</v>
      </c>
      <c r="D12" s="211">
        <v>-0.22079025333400004</v>
      </c>
    </row>
    <row r="13" spans="1:9">
      <c r="A13" s="210" t="s">
        <v>87</v>
      </c>
      <c r="B13" s="211">
        <v>2.5036674433330002</v>
      </c>
      <c r="C13" s="211">
        <v>2.5376237366669998</v>
      </c>
      <c r="D13" s="211">
        <v>3.3956293333999632E-2</v>
      </c>
    </row>
    <row r="14" spans="1:9">
      <c r="A14" s="210" t="s">
        <v>110</v>
      </c>
      <c r="B14" s="211">
        <v>2.4802656733330002</v>
      </c>
      <c r="C14" s="211">
        <v>3.0375012166670001</v>
      </c>
      <c r="D14" s="211">
        <v>0.55723554333399994</v>
      </c>
    </row>
    <row r="15" spans="1:9">
      <c r="A15" s="210" t="s">
        <v>97</v>
      </c>
      <c r="B15" s="211">
        <v>5.2235295766669996</v>
      </c>
      <c r="C15" s="211">
        <v>5.1553297666670002</v>
      </c>
      <c r="D15" s="211">
        <v>-6.8199809999999417E-2</v>
      </c>
    </row>
    <row r="16" spans="1:9">
      <c r="A16" s="210" t="s">
        <v>104</v>
      </c>
      <c r="B16" s="211">
        <v>3.3111201933330001</v>
      </c>
      <c r="C16" s="211">
        <v>3.6819469300000001</v>
      </c>
      <c r="D16" s="211">
        <v>0.37082673666699995</v>
      </c>
    </row>
    <row r="17" spans="1:4">
      <c r="A17" s="210" t="s">
        <v>92</v>
      </c>
      <c r="B17" s="211">
        <v>3.3691780933329998</v>
      </c>
      <c r="C17" s="211">
        <v>3.5650737533329999</v>
      </c>
      <c r="D17" s="211">
        <v>0.19589566000000014</v>
      </c>
    </row>
    <row r="18" spans="1:4">
      <c r="A18" s="210" t="s">
        <v>100</v>
      </c>
      <c r="B18" s="211">
        <v>1.521229043333</v>
      </c>
      <c r="C18" s="211">
        <v>1.398037603333</v>
      </c>
      <c r="D18" s="211">
        <v>-0.12319144000000004</v>
      </c>
    </row>
    <row r="19" spans="1:4">
      <c r="A19" s="210" t="s">
        <v>96</v>
      </c>
      <c r="B19" s="211">
        <v>2.4929715966670001</v>
      </c>
      <c r="C19" s="211">
        <v>2.274604436667</v>
      </c>
      <c r="D19" s="211">
        <v>-0.21836716000000012</v>
      </c>
    </row>
    <row r="20" spans="1:4">
      <c r="A20" s="210" t="s">
        <v>95</v>
      </c>
      <c r="B20" s="211">
        <v>3.1401514633329999</v>
      </c>
      <c r="C20" s="211">
        <v>3.2766507366669999</v>
      </c>
      <c r="D20" s="211">
        <v>0.13649927333400003</v>
      </c>
    </row>
    <row r="21" spans="1:4">
      <c r="A21" s="210" t="s">
        <v>89</v>
      </c>
      <c r="B21" s="211">
        <v>4.2055846299999997</v>
      </c>
      <c r="C21" s="211">
        <v>4.3702153600000004</v>
      </c>
      <c r="D21" s="211">
        <v>0.16463073000000072</v>
      </c>
    </row>
    <row r="22" spans="1:4">
      <c r="A22" s="210" t="s">
        <v>116</v>
      </c>
      <c r="B22" s="211">
        <v>2.7705732166670001</v>
      </c>
      <c r="C22" s="211">
        <v>2.5150295666670002</v>
      </c>
      <c r="D22" s="211">
        <v>-0.2555436499999999</v>
      </c>
    </row>
    <row r="23" spans="1:4">
      <c r="A23" s="210" t="s">
        <v>99</v>
      </c>
      <c r="B23" s="211">
        <v>2.4762706933329999</v>
      </c>
      <c r="C23" s="211">
        <v>2.0266575699999998</v>
      </c>
      <c r="D23" s="211">
        <v>-0.44961312333300008</v>
      </c>
    </row>
    <row r="24" spans="1:4">
      <c r="A24" s="210" t="s">
        <v>102</v>
      </c>
      <c r="B24" s="211">
        <v>3.5727818966670002</v>
      </c>
      <c r="C24" s="211">
        <v>3.5913690233329998</v>
      </c>
      <c r="D24" s="211">
        <v>1.8587126665999598E-2</v>
      </c>
    </row>
    <row r="25" spans="1:4">
      <c r="A25" s="210" t="s">
        <v>314</v>
      </c>
      <c r="B25" s="211">
        <v>3.554112846667</v>
      </c>
      <c r="C25" s="211">
        <v>3.6143983666669999</v>
      </c>
      <c r="D25" s="211">
        <v>6.028551999999987E-2</v>
      </c>
    </row>
    <row r="26" spans="1:4">
      <c r="A26" s="210" t="s">
        <v>313</v>
      </c>
      <c r="B26" s="211">
        <v>2.0455765966669999</v>
      </c>
      <c r="C26" s="211">
        <v>2.248215183333</v>
      </c>
      <c r="D26" s="211">
        <v>0.2026385866660001</v>
      </c>
    </row>
    <row r="27" spans="1:4">
      <c r="A27" s="210" t="s">
        <v>101</v>
      </c>
      <c r="B27" s="211">
        <v>2.5321022233330002</v>
      </c>
      <c r="C27" s="211">
        <v>2.5061908666670001</v>
      </c>
      <c r="D27" s="211">
        <v>-2.5911356666000085E-2</v>
      </c>
    </row>
    <row r="28" spans="1:4">
      <c r="A28" s="210" t="s">
        <v>118</v>
      </c>
      <c r="B28" s="211">
        <v>4.7270280266669999</v>
      </c>
      <c r="C28" s="211">
        <v>4.0469663433329996</v>
      </c>
      <c r="D28" s="211">
        <v>-0.6800616833340003</v>
      </c>
    </row>
    <row r="29" spans="1:4">
      <c r="A29" s="210" t="s">
        <v>105</v>
      </c>
      <c r="B29" s="211">
        <v>3.0766792166669998</v>
      </c>
      <c r="C29" s="211">
        <v>2.9626559733329998</v>
      </c>
      <c r="D29" s="211">
        <v>-0.11402324333400005</v>
      </c>
    </row>
    <row r="30" spans="1:4">
      <c r="A30" s="210" t="s">
        <v>93</v>
      </c>
      <c r="B30" s="211">
        <v>2.0566207766670002</v>
      </c>
      <c r="C30" s="211">
        <v>1.9538694166670001</v>
      </c>
      <c r="D30" s="211">
        <v>-0.10275136000000007</v>
      </c>
    </row>
    <row r="31" spans="1:4">
      <c r="A31" s="210" t="s">
        <v>315</v>
      </c>
      <c r="B31" s="211">
        <v>2.7147635566670001</v>
      </c>
      <c r="C31" s="211">
        <v>2.660603576667</v>
      </c>
      <c r="D31" s="211">
        <v>-5.4159980000000107E-2</v>
      </c>
    </row>
    <row r="32" spans="1:4">
      <c r="A32" s="210" t="s">
        <v>317</v>
      </c>
      <c r="B32" s="211">
        <v>3.99615695</v>
      </c>
      <c r="C32" s="211">
        <v>4.4208002766670003</v>
      </c>
      <c r="D32" s="211">
        <v>0.42464332666700022</v>
      </c>
    </row>
    <row r="33" spans="1:4">
      <c r="A33" s="210" t="s">
        <v>318</v>
      </c>
      <c r="B33" s="211">
        <v>6.433150266667</v>
      </c>
      <c r="C33" s="211">
        <v>6.1820025133329999</v>
      </c>
      <c r="D33" s="211">
        <v>-0.25114775333400008</v>
      </c>
    </row>
    <row r="34" spans="1:4">
      <c r="A34" s="210" t="s">
        <v>316</v>
      </c>
      <c r="B34" s="211">
        <v>3.0561319999999998</v>
      </c>
      <c r="C34" s="211">
        <v>3.0773906333330001</v>
      </c>
      <c r="D34" s="211">
        <v>2.1258633333000265E-2</v>
      </c>
    </row>
    <row r="35" spans="1:4">
      <c r="A35" s="210" t="s">
        <v>108</v>
      </c>
      <c r="B35" s="211">
        <v>3.7375440499999999</v>
      </c>
      <c r="C35" s="211">
        <v>3.8117889699999998</v>
      </c>
      <c r="D35" s="211">
        <v>7.4244919999999937E-2</v>
      </c>
    </row>
    <row r="36" spans="1:4">
      <c r="A36" s="210" t="s">
        <v>106</v>
      </c>
      <c r="B36" s="211">
        <v>2.9140408999999998</v>
      </c>
      <c r="C36" s="211">
        <v>3.0256006433330001</v>
      </c>
      <c r="D36" s="211">
        <v>0.11155974333300023</v>
      </c>
    </row>
    <row r="37" spans="1:4">
      <c r="A37" s="210" t="s">
        <v>112</v>
      </c>
      <c r="B37" s="211">
        <v>1.9618711033330001</v>
      </c>
      <c r="C37" s="211">
        <v>1.857650686667</v>
      </c>
      <c r="D37" s="211">
        <v>-0.10422041666600013</v>
      </c>
    </row>
    <row r="38" spans="1:4">
      <c r="A38" s="210" t="s">
        <v>86</v>
      </c>
      <c r="B38" s="211">
        <v>2.5031115100000001</v>
      </c>
      <c r="C38" s="211">
        <v>2.8341861700000002</v>
      </c>
      <c r="D38" s="211">
        <v>0.33107466000000008</v>
      </c>
    </row>
    <row r="39" spans="1:4">
      <c r="A39" s="210" t="s">
        <v>117</v>
      </c>
      <c r="B39" s="211">
        <v>3.1832031442708435</v>
      </c>
      <c r="C39" s="211">
        <v>3.1876714994791873</v>
      </c>
      <c r="D39" s="211">
        <v>4.4683552083437661E-3</v>
      </c>
    </row>
    <row r="40" spans="1:4">
      <c r="A40" s="210" t="s">
        <v>631</v>
      </c>
      <c r="B40" s="210">
        <v>3.16</v>
      </c>
      <c r="C40" s="210">
        <v>3.66</v>
      </c>
      <c r="D40" s="210">
        <v>0.5</v>
      </c>
    </row>
  </sheetData>
  <mergeCells count="1">
    <mergeCell ref="H1:I1"/>
  </mergeCells>
  <hyperlinks>
    <hyperlink ref="H1:I1" location="Index!A1" display="Regresar al Índice" xr:uid="{C28D7D49-E517-4D8E-A8DA-57B5F7F3CF44}"/>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B120D-E50C-4271-AF0F-26C3461E8B46}">
  <sheetPr codeName="Hoja63"/>
  <dimension ref="A1:I87"/>
  <sheetViews>
    <sheetView workbookViewId="0">
      <selection activeCell="B125" sqref="B125"/>
    </sheetView>
  </sheetViews>
  <sheetFormatPr baseColWidth="10" defaultColWidth="9.109375" defaultRowHeight="14.4"/>
  <cols>
    <col min="1" max="16384" width="9.109375" style="109"/>
  </cols>
  <sheetData>
    <row r="1" spans="1:9">
      <c r="A1" s="109" t="s">
        <v>1403</v>
      </c>
      <c r="H1" s="274" t="s">
        <v>126</v>
      </c>
      <c r="I1" s="274"/>
    </row>
    <row r="2" spans="1:9">
      <c r="A2" s="109" t="s">
        <v>1340</v>
      </c>
    </row>
    <row r="5" spans="1:9">
      <c r="A5" s="109" t="s">
        <v>154</v>
      </c>
      <c r="B5" s="109" t="s">
        <v>141</v>
      </c>
      <c r="C5" s="109" t="s">
        <v>164</v>
      </c>
      <c r="D5" s="109" t="s">
        <v>548</v>
      </c>
    </row>
    <row r="6" spans="1:9">
      <c r="A6" s="109" t="s">
        <v>149</v>
      </c>
      <c r="B6" s="109" t="s">
        <v>128</v>
      </c>
      <c r="C6" s="212">
        <v>1.0928019926020001</v>
      </c>
      <c r="D6" s="212">
        <v>3.93183463834333</v>
      </c>
    </row>
    <row r="7" spans="1:9">
      <c r="A7" s="109" t="s">
        <v>123</v>
      </c>
      <c r="B7" s="109" t="s">
        <v>129</v>
      </c>
      <c r="C7" s="212">
        <v>2.8051338508120001</v>
      </c>
      <c r="D7" s="212">
        <v>3.7082031044180801</v>
      </c>
    </row>
    <row r="8" spans="1:9">
      <c r="A8" s="109" t="s">
        <v>123</v>
      </c>
      <c r="B8" s="109" t="s">
        <v>130</v>
      </c>
      <c r="C8" s="212">
        <v>-3.9212377914480001</v>
      </c>
      <c r="D8" s="212">
        <v>2.7084723011024998</v>
      </c>
    </row>
    <row r="9" spans="1:9">
      <c r="A9" s="109" t="s">
        <v>123</v>
      </c>
      <c r="B9" s="109" t="s">
        <v>131</v>
      </c>
      <c r="C9" s="212">
        <v>8.0533758969030007</v>
      </c>
      <c r="D9" s="212">
        <v>3.3419669543967498</v>
      </c>
    </row>
    <row r="10" spans="1:9">
      <c r="A10" s="109" t="s">
        <v>123</v>
      </c>
      <c r="B10" s="109" t="s">
        <v>132</v>
      </c>
      <c r="C10" s="212">
        <v>1.103851636805</v>
      </c>
      <c r="D10" s="212">
        <v>2.8608409459047501</v>
      </c>
    </row>
    <row r="11" spans="1:9">
      <c r="A11" s="109" t="s">
        <v>123</v>
      </c>
      <c r="B11" s="109" t="s">
        <v>133</v>
      </c>
      <c r="C11" s="212">
        <v>0.12095289016000001</v>
      </c>
      <c r="D11" s="212">
        <v>2.4949021569465799</v>
      </c>
    </row>
    <row r="12" spans="1:9">
      <c r="A12" s="109" t="s">
        <v>123</v>
      </c>
      <c r="B12" s="109" t="s">
        <v>134</v>
      </c>
      <c r="C12" s="212">
        <v>1.8523982858500001</v>
      </c>
      <c r="D12" s="212">
        <v>1.9347855426051701</v>
      </c>
    </row>
    <row r="13" spans="1:9">
      <c r="A13" s="109" t="s">
        <v>123</v>
      </c>
      <c r="B13" s="109" t="s">
        <v>135</v>
      </c>
      <c r="C13" s="212">
        <v>5.0411605504240002</v>
      </c>
      <c r="D13" s="212">
        <v>1.95479658432625</v>
      </c>
    </row>
    <row r="14" spans="1:9">
      <c r="A14" s="109" t="s">
        <v>123</v>
      </c>
      <c r="B14" s="109" t="s">
        <v>136</v>
      </c>
      <c r="C14" s="212">
        <v>3.5892427343679998</v>
      </c>
      <c r="D14" s="212">
        <v>2.0477199865426701</v>
      </c>
    </row>
    <row r="15" spans="1:9">
      <c r="A15" s="109" t="s">
        <v>123</v>
      </c>
      <c r="B15" s="109" t="s">
        <v>137</v>
      </c>
      <c r="C15" s="212">
        <v>7.8823927490539996</v>
      </c>
      <c r="D15" s="212">
        <v>2.4673567721533298</v>
      </c>
    </row>
    <row r="16" spans="1:9">
      <c r="A16" s="109" t="s">
        <v>123</v>
      </c>
      <c r="B16" s="109" t="s">
        <v>138</v>
      </c>
      <c r="C16" s="212">
        <v>4.4920009827570002</v>
      </c>
      <c r="D16" s="212">
        <v>2.8040683951266701</v>
      </c>
    </row>
    <row r="17" spans="1:4">
      <c r="A17" s="109" t="s">
        <v>123</v>
      </c>
      <c r="B17" s="109" t="s">
        <v>139</v>
      </c>
      <c r="C17" s="212">
        <v>4.9476006440639999</v>
      </c>
      <c r="D17" s="212">
        <v>3.0883062018625802</v>
      </c>
    </row>
    <row r="18" spans="1:4">
      <c r="A18" s="109" t="s">
        <v>150</v>
      </c>
      <c r="B18" s="109" t="s">
        <v>128</v>
      </c>
      <c r="C18" s="212">
        <v>6.351759223737</v>
      </c>
      <c r="D18" s="212">
        <v>3.5265526377905001</v>
      </c>
    </row>
    <row r="19" spans="1:4">
      <c r="A19" s="109" t="s">
        <v>123</v>
      </c>
      <c r="B19" s="109" t="s">
        <v>129</v>
      </c>
      <c r="C19" s="212">
        <v>2.6214380445650001</v>
      </c>
      <c r="D19" s="212">
        <v>3.51124465393658</v>
      </c>
    </row>
    <row r="20" spans="1:4">
      <c r="A20" s="109" t="s">
        <v>123</v>
      </c>
      <c r="B20" s="109" t="s">
        <v>130</v>
      </c>
      <c r="C20" s="212">
        <v>9.8860886674980009</v>
      </c>
      <c r="D20" s="212">
        <v>4.6618551921820801</v>
      </c>
    </row>
    <row r="21" spans="1:4">
      <c r="A21" s="109" t="s">
        <v>123</v>
      </c>
      <c r="B21" s="109" t="s">
        <v>131</v>
      </c>
      <c r="C21" s="212">
        <v>5.7461378191949999</v>
      </c>
      <c r="D21" s="212">
        <v>4.4695853523730804</v>
      </c>
    </row>
    <row r="22" spans="1:4">
      <c r="A22" s="109" t="s">
        <v>123</v>
      </c>
      <c r="B22" s="109" t="s">
        <v>132</v>
      </c>
      <c r="C22" s="212">
        <v>11.867025815550999</v>
      </c>
      <c r="D22" s="212">
        <v>5.3665165339352496</v>
      </c>
    </row>
    <row r="23" spans="1:4">
      <c r="A23" s="109" t="s">
        <v>123</v>
      </c>
      <c r="B23" s="109" t="s">
        <v>133</v>
      </c>
      <c r="C23" s="212">
        <v>10.920205711785</v>
      </c>
      <c r="D23" s="212">
        <v>6.2664542690706702</v>
      </c>
    </row>
    <row r="24" spans="1:4">
      <c r="A24" s="109" t="s">
        <v>123</v>
      </c>
      <c r="B24" s="109" t="s">
        <v>134</v>
      </c>
      <c r="C24" s="212">
        <v>6.32959984781</v>
      </c>
      <c r="D24" s="212">
        <v>6.639554399234</v>
      </c>
    </row>
    <row r="25" spans="1:4">
      <c r="A25" s="109" t="s">
        <v>123</v>
      </c>
      <c r="B25" s="109" t="s">
        <v>135</v>
      </c>
      <c r="C25" s="212">
        <v>6.6750213165980004</v>
      </c>
      <c r="D25" s="212">
        <v>6.7757094630818298</v>
      </c>
    </row>
    <row r="26" spans="1:4">
      <c r="A26" s="109" t="s">
        <v>123</v>
      </c>
      <c r="B26" s="109" t="s">
        <v>136</v>
      </c>
      <c r="C26" s="212">
        <v>4.7609409565669996</v>
      </c>
      <c r="D26" s="212">
        <v>6.8733509815984197</v>
      </c>
    </row>
    <row r="27" spans="1:4">
      <c r="A27" s="109" t="s">
        <v>123</v>
      </c>
      <c r="B27" s="109" t="s">
        <v>137</v>
      </c>
      <c r="C27" s="212">
        <v>4.4533874322470002</v>
      </c>
      <c r="D27" s="212">
        <v>6.58760053853117</v>
      </c>
    </row>
    <row r="28" spans="1:4">
      <c r="A28" s="109" t="s">
        <v>123</v>
      </c>
      <c r="B28" s="109" t="s">
        <v>138</v>
      </c>
      <c r="C28" s="212">
        <v>6.2927138282390001</v>
      </c>
      <c r="D28" s="212">
        <v>6.7376599423213301</v>
      </c>
    </row>
    <row r="29" spans="1:4">
      <c r="A29" s="109" t="s">
        <v>123</v>
      </c>
      <c r="B29" s="109" t="s">
        <v>139</v>
      </c>
      <c r="C29" s="212">
        <v>12.635758376945001</v>
      </c>
      <c r="D29" s="212">
        <v>7.3783397533947497</v>
      </c>
    </row>
    <row r="30" spans="1:4">
      <c r="A30" s="109" t="s">
        <v>151</v>
      </c>
      <c r="B30" s="109" t="s">
        <v>128</v>
      </c>
      <c r="C30" s="212">
        <v>9.5122522020190008</v>
      </c>
      <c r="D30" s="212">
        <v>7.6417141682515801</v>
      </c>
    </row>
    <row r="31" spans="1:4">
      <c r="A31" s="109" t="s">
        <v>123</v>
      </c>
      <c r="B31" s="109" t="s">
        <v>129</v>
      </c>
      <c r="C31" s="212">
        <v>6.6407663159029999</v>
      </c>
      <c r="D31" s="212">
        <v>7.9766581908630796</v>
      </c>
    </row>
    <row r="32" spans="1:4">
      <c r="A32" s="109" t="s">
        <v>123</v>
      </c>
      <c r="B32" s="109" t="s">
        <v>130</v>
      </c>
      <c r="C32" s="212">
        <v>4.5544823338620004</v>
      </c>
      <c r="D32" s="212">
        <v>7.5323576630600799</v>
      </c>
    </row>
    <row r="33" spans="1:4">
      <c r="A33" s="109" t="s">
        <v>123</v>
      </c>
      <c r="B33" s="109" t="s">
        <v>131</v>
      </c>
      <c r="C33" s="212">
        <v>3.3963213112299999</v>
      </c>
      <c r="D33" s="212">
        <v>7.3365396207296696</v>
      </c>
    </row>
    <row r="34" spans="1:4">
      <c r="A34" s="109" t="s">
        <v>123</v>
      </c>
      <c r="B34" s="109" t="s">
        <v>132</v>
      </c>
      <c r="C34" s="212">
        <v>1.5750704059209999</v>
      </c>
      <c r="D34" s="212">
        <v>6.4788766699271703</v>
      </c>
    </row>
    <row r="35" spans="1:4">
      <c r="A35" s="109" t="s">
        <v>123</v>
      </c>
      <c r="B35" s="109" t="s">
        <v>133</v>
      </c>
      <c r="C35" s="212">
        <v>6.3706344000239996</v>
      </c>
      <c r="D35" s="212">
        <v>6.0997457272804203</v>
      </c>
    </row>
    <row r="36" spans="1:4">
      <c r="A36" s="109" t="s">
        <v>123</v>
      </c>
      <c r="B36" s="109" t="s">
        <v>134</v>
      </c>
      <c r="C36" s="212">
        <v>11.579103503214</v>
      </c>
      <c r="D36" s="212">
        <v>6.5372043652307497</v>
      </c>
    </row>
    <row r="37" spans="1:4">
      <c r="A37" s="109" t="s">
        <v>123</v>
      </c>
      <c r="B37" s="109" t="s">
        <v>135</v>
      </c>
      <c r="C37" s="212">
        <v>7.8654932176569998</v>
      </c>
      <c r="D37" s="212">
        <v>6.6364103569856701</v>
      </c>
    </row>
    <row r="38" spans="1:4">
      <c r="A38" s="109" t="s">
        <v>123</v>
      </c>
      <c r="B38" s="109" t="s">
        <v>136</v>
      </c>
      <c r="C38" s="212">
        <v>17.598595073982999</v>
      </c>
      <c r="D38" s="212">
        <v>7.7062148667703303</v>
      </c>
    </row>
    <row r="39" spans="1:4">
      <c r="A39" s="109" t="s">
        <v>123</v>
      </c>
      <c r="B39" s="109" t="s">
        <v>137</v>
      </c>
      <c r="C39" s="212">
        <v>3.371878880323</v>
      </c>
      <c r="D39" s="212">
        <v>7.61608915411</v>
      </c>
    </row>
    <row r="40" spans="1:4">
      <c r="A40" s="109" t="s">
        <v>123</v>
      </c>
      <c r="B40" s="109" t="s">
        <v>138</v>
      </c>
      <c r="C40" s="212">
        <v>2.5210390511399998</v>
      </c>
      <c r="D40" s="212">
        <v>7.3017829226850797</v>
      </c>
    </row>
    <row r="41" spans="1:4">
      <c r="A41" s="109" t="s">
        <v>123</v>
      </c>
      <c r="B41" s="109" t="s">
        <v>139</v>
      </c>
      <c r="C41" s="212">
        <v>3.6275854852789999</v>
      </c>
      <c r="D41" s="212">
        <v>6.55110184837958</v>
      </c>
    </row>
    <row r="42" spans="1:4">
      <c r="A42" s="109" t="s">
        <v>152</v>
      </c>
      <c r="B42" s="109" t="s">
        <v>128</v>
      </c>
      <c r="C42" s="212">
        <v>3.6948853247460001</v>
      </c>
      <c r="D42" s="212">
        <v>6.0663212752735003</v>
      </c>
    </row>
    <row r="43" spans="1:4">
      <c r="A43" s="109" t="s">
        <v>123</v>
      </c>
      <c r="B43" s="109" t="s">
        <v>129</v>
      </c>
      <c r="C43" s="212">
        <v>8.0315104741990009</v>
      </c>
      <c r="D43" s="212">
        <v>6.1822166217981698</v>
      </c>
    </row>
    <row r="44" spans="1:4">
      <c r="A44" s="109" t="s">
        <v>123</v>
      </c>
      <c r="B44" s="109" t="s">
        <v>130</v>
      </c>
      <c r="C44" s="212">
        <v>3.056951650387</v>
      </c>
      <c r="D44" s="212">
        <v>6.05742239817525</v>
      </c>
    </row>
    <row r="45" spans="1:4">
      <c r="A45" s="109" t="s">
        <v>123</v>
      </c>
      <c r="B45" s="109" t="s">
        <v>131</v>
      </c>
      <c r="C45" s="212">
        <v>7.7196933357099997</v>
      </c>
      <c r="D45" s="212">
        <v>6.4177034002152498</v>
      </c>
    </row>
    <row r="46" spans="1:4">
      <c r="A46" s="109" t="s">
        <v>123</v>
      </c>
      <c r="B46" s="109" t="s">
        <v>132</v>
      </c>
      <c r="C46" s="212">
        <v>3.882189269161</v>
      </c>
      <c r="D46" s="212">
        <v>6.60996330548525</v>
      </c>
    </row>
    <row r="47" spans="1:4">
      <c r="A47" s="109" t="s">
        <v>123</v>
      </c>
      <c r="B47" s="109" t="s">
        <v>133</v>
      </c>
      <c r="C47" s="212">
        <v>3.9924257116069999</v>
      </c>
      <c r="D47" s="212">
        <v>6.4117792481171696</v>
      </c>
    </row>
    <row r="48" spans="1:4">
      <c r="A48" s="109" t="s">
        <v>123</v>
      </c>
      <c r="B48" s="109" t="s">
        <v>134</v>
      </c>
      <c r="C48" s="212">
        <v>-4.2183211863430001</v>
      </c>
      <c r="D48" s="212">
        <v>5.0953271906540802</v>
      </c>
    </row>
    <row r="49" spans="1:4">
      <c r="A49" s="109" t="s">
        <v>123</v>
      </c>
      <c r="B49" s="109" t="s">
        <v>135</v>
      </c>
      <c r="C49" s="212">
        <v>-3.3841419651000001E-2</v>
      </c>
      <c r="D49" s="212">
        <v>4.43704930421175</v>
      </c>
    </row>
    <row r="50" spans="1:4">
      <c r="A50" s="109" t="s">
        <v>123</v>
      </c>
      <c r="B50" s="109" t="s">
        <v>136</v>
      </c>
      <c r="C50" s="212">
        <v>-3.1413858002740001</v>
      </c>
      <c r="D50" s="212">
        <v>2.7087175646903301</v>
      </c>
    </row>
    <row r="51" spans="1:4">
      <c r="A51" s="109" t="s">
        <v>123</v>
      </c>
      <c r="B51" s="109" t="s">
        <v>137</v>
      </c>
      <c r="C51" s="212">
        <v>1.2716625031319999</v>
      </c>
      <c r="D51" s="212">
        <v>2.5336995332577499</v>
      </c>
    </row>
    <row r="52" spans="1:4">
      <c r="A52" s="109" t="s">
        <v>123</v>
      </c>
      <c r="B52" s="109" t="s">
        <v>138</v>
      </c>
      <c r="C52" s="212">
        <v>3.8025714108640001</v>
      </c>
      <c r="D52" s="212">
        <v>2.64049389656808</v>
      </c>
    </row>
    <row r="53" spans="1:4">
      <c r="A53" s="109" t="s">
        <v>123</v>
      </c>
      <c r="B53" s="109" t="s">
        <v>139</v>
      </c>
      <c r="C53" s="212">
        <v>1.8661233078520001</v>
      </c>
      <c r="D53" s="212">
        <v>2.4937053817825001</v>
      </c>
    </row>
    <row r="54" spans="1:4">
      <c r="A54" s="109" t="s">
        <v>153</v>
      </c>
      <c r="B54" s="109" t="s">
        <v>128</v>
      </c>
      <c r="C54" s="212">
        <v>1.850960756813</v>
      </c>
      <c r="D54" s="212">
        <v>2.3400450011214202</v>
      </c>
    </row>
    <row r="55" spans="1:4">
      <c r="A55" s="109" t="s">
        <v>123</v>
      </c>
      <c r="B55" s="109" t="s">
        <v>129</v>
      </c>
      <c r="C55" s="212">
        <v>2.6259943096549998</v>
      </c>
      <c r="D55" s="212">
        <v>1.88958532074275</v>
      </c>
    </row>
    <row r="56" spans="1:4">
      <c r="A56" s="109" t="s">
        <v>123</v>
      </c>
      <c r="B56" s="109" t="s">
        <v>130</v>
      </c>
      <c r="C56" s="212">
        <v>7.2772968400920002</v>
      </c>
      <c r="D56" s="212">
        <v>2.2412807532181702</v>
      </c>
    </row>
    <row r="57" spans="1:4">
      <c r="A57" s="109" t="s">
        <v>123</v>
      </c>
      <c r="B57" s="109" t="s">
        <v>131</v>
      </c>
      <c r="C57" s="212">
        <v>-4.0531066476669997</v>
      </c>
      <c r="D57" s="212">
        <v>1.26021408793675</v>
      </c>
    </row>
    <row r="58" spans="1:4">
      <c r="A58" s="109" t="s">
        <v>123</v>
      </c>
      <c r="B58" s="109" t="s">
        <v>132</v>
      </c>
      <c r="C58" s="212">
        <v>3.576534905011</v>
      </c>
      <c r="D58" s="212">
        <v>1.2347428909242499</v>
      </c>
    </row>
    <row r="59" spans="1:4">
      <c r="A59" s="109" t="s">
        <v>123</v>
      </c>
      <c r="B59" s="109" t="s">
        <v>133</v>
      </c>
      <c r="C59" s="212">
        <v>4.0656006543699998</v>
      </c>
      <c r="D59" s="212">
        <v>1.2408408028211699</v>
      </c>
    </row>
    <row r="60" spans="1:4">
      <c r="A60" s="109" t="s">
        <v>123</v>
      </c>
      <c r="B60" s="109" t="s">
        <v>134</v>
      </c>
      <c r="C60" s="212">
        <v>2.6052903368710001</v>
      </c>
      <c r="D60" s="212">
        <v>1.8094750964223301</v>
      </c>
    </row>
    <row r="61" spans="1:4">
      <c r="A61" s="109" t="s">
        <v>123</v>
      </c>
      <c r="B61" s="109" t="s">
        <v>135</v>
      </c>
      <c r="C61" s="212">
        <v>2.9929748581409998</v>
      </c>
      <c r="D61" s="212">
        <v>2.06170978623833</v>
      </c>
    </row>
    <row r="62" spans="1:4">
      <c r="A62" s="109" t="s">
        <v>123</v>
      </c>
      <c r="B62" s="109" t="s">
        <v>136</v>
      </c>
      <c r="C62" s="212">
        <v>3.4605587517599998</v>
      </c>
      <c r="D62" s="212">
        <v>2.61187183224117</v>
      </c>
    </row>
    <row r="63" spans="1:4">
      <c r="A63" s="109" t="s">
        <v>123</v>
      </c>
      <c r="B63" s="109" t="s">
        <v>137</v>
      </c>
      <c r="C63" s="212">
        <v>-1.1427738814420001</v>
      </c>
      <c r="D63" s="212">
        <v>2.4106688001933301</v>
      </c>
    </row>
    <row r="64" spans="1:4">
      <c r="A64" s="109" t="s">
        <v>123</v>
      </c>
      <c r="B64" s="109" t="s">
        <v>138</v>
      </c>
      <c r="C64" s="212">
        <v>1.3387512110649999</v>
      </c>
      <c r="D64" s="212">
        <v>2.20535045021008</v>
      </c>
    </row>
    <row r="65" spans="1:4">
      <c r="A65" s="109" t="s">
        <v>123</v>
      </c>
      <c r="B65" s="109" t="s">
        <v>139</v>
      </c>
      <c r="C65" s="212">
        <v>5.3786770531319998</v>
      </c>
      <c r="D65" s="212">
        <v>2.4980632623167498</v>
      </c>
    </row>
    <row r="66" spans="1:4">
      <c r="A66" s="109" t="s">
        <v>127</v>
      </c>
      <c r="B66" s="109" t="s">
        <v>128</v>
      </c>
      <c r="C66" s="212">
        <v>4.2428962604800002</v>
      </c>
      <c r="D66" s="212">
        <v>2.6973912209556699</v>
      </c>
    </row>
    <row r="67" spans="1:4">
      <c r="A67" s="109" t="s">
        <v>123</v>
      </c>
      <c r="B67" s="109" t="s">
        <v>129</v>
      </c>
      <c r="C67" s="212">
        <v>1.8151284594270001</v>
      </c>
      <c r="D67" s="212">
        <v>2.6298190667700001</v>
      </c>
    </row>
    <row r="68" spans="1:4">
      <c r="A68" s="109" t="s">
        <v>123</v>
      </c>
      <c r="B68" s="109" t="s">
        <v>130</v>
      </c>
      <c r="C68" s="212">
        <v>-0.93532345689200003</v>
      </c>
      <c r="D68" s="212">
        <v>1.9454340420213301</v>
      </c>
    </row>
    <row r="69" spans="1:4">
      <c r="A69" s="109" t="s">
        <v>123</v>
      </c>
      <c r="B69" s="109" t="s">
        <v>131</v>
      </c>
      <c r="C69" s="212">
        <v>4.8269491057840002</v>
      </c>
      <c r="D69" s="212">
        <v>2.6854386881422498</v>
      </c>
    </row>
    <row r="70" spans="1:4">
      <c r="A70" s="109" t="s">
        <v>123</v>
      </c>
      <c r="B70" s="109" t="s">
        <v>132</v>
      </c>
      <c r="C70" s="212">
        <v>-0.23131960456299999</v>
      </c>
      <c r="D70" s="212">
        <v>2.3681174790110799</v>
      </c>
    </row>
    <row r="71" spans="1:4">
      <c r="A71" s="109" t="s">
        <v>123</v>
      </c>
      <c r="B71" s="109" t="s">
        <v>133</v>
      </c>
      <c r="C71" s="212">
        <v>-3.1460804251400001</v>
      </c>
      <c r="D71" s="212">
        <v>1.76714405571858</v>
      </c>
    </row>
    <row r="72" spans="1:4">
      <c r="A72" s="109" t="s">
        <v>123</v>
      </c>
      <c r="B72" s="109" t="s">
        <v>134</v>
      </c>
      <c r="C72" s="212">
        <v>2.676633104939</v>
      </c>
      <c r="D72" s="212">
        <v>1.77308928639092</v>
      </c>
    </row>
    <row r="73" spans="1:4">
      <c r="A73" s="109" t="s">
        <v>123</v>
      </c>
      <c r="B73" s="109" t="s">
        <v>135</v>
      </c>
      <c r="C73" s="212">
        <v>2.1727178216979999</v>
      </c>
      <c r="D73" s="212">
        <v>1.704734533354</v>
      </c>
    </row>
    <row r="74" spans="1:4">
      <c r="A74" s="109" t="s">
        <v>123</v>
      </c>
      <c r="B74" s="109" t="s">
        <v>136</v>
      </c>
      <c r="C74" s="212">
        <v>-2.178865179597</v>
      </c>
      <c r="D74" s="212">
        <v>1.23478253907425</v>
      </c>
    </row>
    <row r="75" spans="1:4">
      <c r="A75" s="109" t="s">
        <v>123</v>
      </c>
      <c r="B75" s="109" t="s">
        <v>137</v>
      </c>
      <c r="C75" s="212">
        <v>5.0780096963109997</v>
      </c>
      <c r="D75" s="212">
        <v>1.75318117055367</v>
      </c>
    </row>
    <row r="76" spans="1:4">
      <c r="A76" s="109" t="s">
        <v>123</v>
      </c>
      <c r="B76" s="109" t="s">
        <v>138</v>
      </c>
      <c r="C76" s="212">
        <v>-0.28698348069700003</v>
      </c>
      <c r="D76" s="212">
        <v>1.6177032795735</v>
      </c>
    </row>
    <row r="77" spans="1:4">
      <c r="A77" s="109" t="s">
        <v>123</v>
      </c>
      <c r="B77" s="109" t="s">
        <v>139</v>
      </c>
      <c r="C77" s="212">
        <v>-4.8581574719580001</v>
      </c>
      <c r="D77" s="212">
        <v>0.76463373581600003</v>
      </c>
    </row>
    <row r="78" spans="1:4">
      <c r="A78" s="109" t="s">
        <v>140</v>
      </c>
      <c r="B78" s="109" t="s">
        <v>128</v>
      </c>
      <c r="C78" s="212">
        <v>-0.64682173249999997</v>
      </c>
      <c r="D78" s="212">
        <v>0.357157236401</v>
      </c>
    </row>
    <row r="79" spans="1:4">
      <c r="A79" s="109" t="s">
        <v>123</v>
      </c>
      <c r="B79" s="109" t="s">
        <v>129</v>
      </c>
      <c r="C79" s="212">
        <v>-0.60776536967000006</v>
      </c>
      <c r="D79" s="212">
        <v>0.155249417309583</v>
      </c>
    </row>
    <row r="80" spans="1:4">
      <c r="A80" s="109" t="s">
        <v>123</v>
      </c>
      <c r="B80" s="109" t="s">
        <v>130</v>
      </c>
      <c r="C80" s="212">
        <v>3.330552792152</v>
      </c>
      <c r="D80" s="212">
        <v>0.51073910472991702</v>
      </c>
    </row>
    <row r="81" spans="1:4">
      <c r="A81" s="109" t="s">
        <v>123</v>
      </c>
      <c r="B81" s="109" t="s">
        <v>131</v>
      </c>
      <c r="C81" s="212">
        <v>0.64899005682400002</v>
      </c>
      <c r="D81" s="212">
        <v>0.162575850649917</v>
      </c>
    </row>
    <row r="82" spans="1:4">
      <c r="A82" s="109" t="s">
        <v>123</v>
      </c>
      <c r="B82" s="109" t="s">
        <v>132</v>
      </c>
      <c r="C82" s="212">
        <v>-0.425839179555</v>
      </c>
      <c r="D82" s="212">
        <v>0.14636588606725001</v>
      </c>
    </row>
    <row r="83" spans="1:4">
      <c r="A83" s="109" t="s">
        <v>123</v>
      </c>
      <c r="B83" s="109" t="s">
        <v>133</v>
      </c>
      <c r="C83" s="212">
        <v>-1.358321936991</v>
      </c>
      <c r="D83" s="212">
        <v>0.29534576007966701</v>
      </c>
    </row>
    <row r="84" spans="1:4">
      <c r="A84" s="109" t="s">
        <v>123</v>
      </c>
      <c r="B84" s="109" t="s">
        <v>134</v>
      </c>
      <c r="C84" s="212">
        <v>-0.66332883330699999</v>
      </c>
      <c r="D84" s="212">
        <v>1.7015598559166598E-2</v>
      </c>
    </row>
    <row r="85" spans="1:4">
      <c r="A85" s="109" t="s">
        <v>123</v>
      </c>
      <c r="B85" s="109" t="s">
        <v>135</v>
      </c>
      <c r="C85" s="212">
        <v>-1.255323863918</v>
      </c>
      <c r="D85" s="212">
        <v>-0.26865454190883298</v>
      </c>
    </row>
    <row r="86" spans="1:4">
      <c r="A86" s="109" t="s">
        <v>123</v>
      </c>
      <c r="B86" s="109" t="s">
        <v>136</v>
      </c>
      <c r="C86" s="212">
        <v>-0.35284258068300001</v>
      </c>
      <c r="D86" s="212">
        <v>-0.116485991999333</v>
      </c>
    </row>
    <row r="87" spans="1:4">
      <c r="A87" s="109" t="s">
        <v>123</v>
      </c>
      <c r="B87" s="109" t="s">
        <v>137</v>
      </c>
      <c r="C87" s="212">
        <v>-3.0594983951820001</v>
      </c>
      <c r="D87" s="212">
        <v>-0.79461166629041702</v>
      </c>
    </row>
  </sheetData>
  <mergeCells count="1">
    <mergeCell ref="H1:I1"/>
  </mergeCells>
  <hyperlinks>
    <hyperlink ref="H1:I1" location="Index!A1" display="Regresar al Índice" xr:uid="{6D7D786B-AF56-4DC4-B593-27F75D68C5DF}"/>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EF71-9145-4410-89F1-A4B751C88631}">
  <sheetPr codeName="Hoja77"/>
  <dimension ref="A1:I38"/>
  <sheetViews>
    <sheetView workbookViewId="0">
      <selection activeCell="B125" sqref="B125"/>
    </sheetView>
  </sheetViews>
  <sheetFormatPr baseColWidth="10" defaultColWidth="9.109375" defaultRowHeight="14.4"/>
  <cols>
    <col min="1" max="16384" width="9.109375" style="109"/>
  </cols>
  <sheetData>
    <row r="1" spans="1:9">
      <c r="A1" s="109" t="s">
        <v>1404</v>
      </c>
      <c r="H1" s="274" t="s">
        <v>126</v>
      </c>
      <c r="I1" s="274"/>
    </row>
    <row r="2" spans="1:9">
      <c r="A2" s="109" t="s">
        <v>1340</v>
      </c>
    </row>
    <row r="5" spans="1:9">
      <c r="A5" s="109" t="s">
        <v>182</v>
      </c>
      <c r="B5" s="109" t="s">
        <v>164</v>
      </c>
    </row>
    <row r="6" spans="1:9">
      <c r="A6" s="109" t="s">
        <v>107</v>
      </c>
      <c r="B6" s="110">
        <v>-32.074035909279999</v>
      </c>
    </row>
    <row r="7" spans="1:9">
      <c r="A7" s="109" t="s">
        <v>102</v>
      </c>
      <c r="B7" s="110">
        <v>-25.956091328728998</v>
      </c>
    </row>
    <row r="8" spans="1:9">
      <c r="A8" s="109" t="s">
        <v>99</v>
      </c>
      <c r="B8" s="110">
        <v>-11.602843455886999</v>
      </c>
    </row>
    <row r="9" spans="1:9">
      <c r="A9" s="109" t="s">
        <v>86</v>
      </c>
      <c r="B9" s="110">
        <v>-10.941033331758</v>
      </c>
    </row>
    <row r="10" spans="1:9">
      <c r="A10" s="109" t="s">
        <v>94</v>
      </c>
      <c r="B10" s="110">
        <v>-10.236096879046</v>
      </c>
    </row>
    <row r="11" spans="1:9">
      <c r="A11" s="109" t="s">
        <v>90</v>
      </c>
      <c r="B11" s="110">
        <v>-10.010614191457</v>
      </c>
    </row>
    <row r="12" spans="1:9">
      <c r="A12" s="109" t="s">
        <v>100</v>
      </c>
      <c r="B12" s="110">
        <v>-8.1874938910600008</v>
      </c>
    </row>
    <row r="13" spans="1:9">
      <c r="A13" s="109" t="s">
        <v>116</v>
      </c>
      <c r="B13" s="110">
        <v>-6.842421262567</v>
      </c>
    </row>
    <row r="14" spans="1:9">
      <c r="A14" s="109" t="s">
        <v>89</v>
      </c>
      <c r="B14" s="110">
        <v>-6.6712316231699997</v>
      </c>
    </row>
    <row r="15" spans="1:9">
      <c r="A15" s="109" t="s">
        <v>101</v>
      </c>
      <c r="B15" s="110">
        <v>-6.6284599656239998</v>
      </c>
    </row>
    <row r="16" spans="1:9">
      <c r="A16" s="109" t="s">
        <v>114</v>
      </c>
      <c r="B16" s="110">
        <v>-6.622922829657</v>
      </c>
    </row>
    <row r="17" spans="1:2">
      <c r="A17" s="109" t="s">
        <v>88</v>
      </c>
      <c r="B17" s="110">
        <v>-5.7665181962609999</v>
      </c>
    </row>
    <row r="18" spans="1:2">
      <c r="A18" s="109" t="s">
        <v>92</v>
      </c>
      <c r="B18" s="110">
        <v>-5.1112051189700001</v>
      </c>
    </row>
    <row r="19" spans="1:2">
      <c r="A19" s="109" t="s">
        <v>104</v>
      </c>
      <c r="B19" s="110">
        <v>-4.8276702956830002</v>
      </c>
    </row>
    <row r="20" spans="1:2">
      <c r="A20" s="109" t="s">
        <v>118</v>
      </c>
      <c r="B20" s="110">
        <v>-3.7039471057300002</v>
      </c>
    </row>
    <row r="21" spans="1:2">
      <c r="A21" s="109" t="s">
        <v>95</v>
      </c>
      <c r="B21" s="110">
        <v>-3.0594983951820001</v>
      </c>
    </row>
    <row r="22" spans="1:2">
      <c r="A22" s="109" t="s">
        <v>117</v>
      </c>
      <c r="B22" s="110">
        <v>-3.0093387036119998</v>
      </c>
    </row>
    <row r="23" spans="1:2">
      <c r="A23" s="109" t="s">
        <v>119</v>
      </c>
      <c r="B23" s="110">
        <v>-2.755089041178</v>
      </c>
    </row>
    <row r="24" spans="1:2">
      <c r="A24" s="109" t="s">
        <v>96</v>
      </c>
      <c r="B24" s="110">
        <v>-2.6866320143150002</v>
      </c>
    </row>
    <row r="25" spans="1:2">
      <c r="A25" s="109" t="s">
        <v>105</v>
      </c>
      <c r="B25" s="110">
        <v>-2.1096079767020002</v>
      </c>
    </row>
    <row r="26" spans="1:2">
      <c r="A26" s="109" t="s">
        <v>97</v>
      </c>
      <c r="B26" s="110">
        <v>-1.340719540581</v>
      </c>
    </row>
    <row r="27" spans="1:2">
      <c r="A27" s="109" t="s">
        <v>85</v>
      </c>
      <c r="B27" s="110">
        <v>-0.76978637256500004</v>
      </c>
    </row>
    <row r="28" spans="1:2">
      <c r="A28" s="109" t="s">
        <v>112</v>
      </c>
      <c r="B28" s="110">
        <v>-0.49945401588100002</v>
      </c>
    </row>
    <row r="29" spans="1:2">
      <c r="A29" s="109" t="s">
        <v>87</v>
      </c>
      <c r="B29" s="110">
        <v>-0.35684133000700002</v>
      </c>
    </row>
    <row r="30" spans="1:2">
      <c r="A30" s="109" t="s">
        <v>91</v>
      </c>
      <c r="B30" s="110">
        <v>0.20128816269700001</v>
      </c>
    </row>
    <row r="31" spans="1:2">
      <c r="A31" s="109" t="s">
        <v>109</v>
      </c>
      <c r="B31" s="110">
        <v>0.88375554670300005</v>
      </c>
    </row>
    <row r="32" spans="1:2">
      <c r="A32" s="109" t="s">
        <v>113</v>
      </c>
      <c r="B32" s="110">
        <v>1.621106071189</v>
      </c>
    </row>
    <row r="33" spans="1:2">
      <c r="A33" s="109" t="s">
        <v>93</v>
      </c>
      <c r="B33" s="110">
        <v>1.7905291624349999</v>
      </c>
    </row>
    <row r="34" spans="1:2">
      <c r="A34" s="109" t="s">
        <v>103</v>
      </c>
      <c r="B34" s="110">
        <v>2.44215804259</v>
      </c>
    </row>
    <row r="35" spans="1:2">
      <c r="A35" s="109" t="s">
        <v>120</v>
      </c>
      <c r="B35" s="110">
        <v>2.4661290952370001</v>
      </c>
    </row>
    <row r="36" spans="1:2">
      <c r="A36" s="109" t="s">
        <v>110</v>
      </c>
      <c r="B36" s="110">
        <v>3.464841072609</v>
      </c>
    </row>
    <row r="37" spans="1:2">
      <c r="A37" s="109" t="s">
        <v>108</v>
      </c>
      <c r="B37" s="110">
        <v>11.314202838551999</v>
      </c>
    </row>
    <row r="38" spans="1:2">
      <c r="A38" s="109" t="s">
        <v>111</v>
      </c>
      <c r="B38" s="110">
        <v>43.387376321104</v>
      </c>
    </row>
  </sheetData>
  <mergeCells count="1">
    <mergeCell ref="H1:I1"/>
  </mergeCells>
  <hyperlinks>
    <hyperlink ref="H1:I1" location="Index!A1" display="Regresar al Índice" xr:uid="{3874A91B-F2C6-47E5-A037-83AC3179C642}"/>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06E1B-F9BF-4274-B9A0-AD87827DF166}">
  <sheetPr codeName="Hoja78"/>
  <dimension ref="A1:I8"/>
  <sheetViews>
    <sheetView workbookViewId="0">
      <selection activeCell="B125" sqref="B125"/>
    </sheetView>
  </sheetViews>
  <sheetFormatPr baseColWidth="10" defaultColWidth="9.109375" defaultRowHeight="14.4"/>
  <cols>
    <col min="1" max="16384" width="9.109375" style="109"/>
  </cols>
  <sheetData>
    <row r="1" spans="1:9">
      <c r="A1" s="109" t="s">
        <v>1405</v>
      </c>
      <c r="H1" s="274" t="s">
        <v>126</v>
      </c>
      <c r="I1" s="274"/>
    </row>
    <row r="2" spans="1:9">
      <c r="A2" s="109" t="s">
        <v>1340</v>
      </c>
    </row>
    <row r="5" spans="1:9">
      <c r="A5" s="109" t="s">
        <v>549</v>
      </c>
      <c r="B5" s="109" t="s">
        <v>164</v>
      </c>
    </row>
    <row r="6" spans="1:9">
      <c r="A6" s="109" t="s">
        <v>121</v>
      </c>
      <c r="B6" s="110">
        <v>-3.1</v>
      </c>
    </row>
    <row r="7" spans="1:9">
      <c r="A7" s="109" t="s">
        <v>243</v>
      </c>
      <c r="B7" s="110">
        <v>-12</v>
      </c>
    </row>
    <row r="8" spans="1:9">
      <c r="A8" s="109" t="s">
        <v>550</v>
      </c>
      <c r="B8" s="110">
        <v>-0.6</v>
      </c>
    </row>
  </sheetData>
  <mergeCells count="1">
    <mergeCell ref="H1:I1"/>
  </mergeCells>
  <hyperlinks>
    <hyperlink ref="H1:I1" location="Index!A1" display="Regresar al Índice" xr:uid="{3EEF27A3-C46B-4AE5-8ECC-89A8132CB45D}"/>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I25"/>
  <sheetViews>
    <sheetView workbookViewId="0">
      <selection activeCell="B125" sqref="B125"/>
    </sheetView>
  </sheetViews>
  <sheetFormatPr baseColWidth="10" defaultRowHeight="13.2"/>
  <sheetData>
    <row r="1" spans="1:9" ht="14.4">
      <c r="A1" t="s">
        <v>1168</v>
      </c>
      <c r="H1" s="274" t="s">
        <v>126</v>
      </c>
      <c r="I1" s="274"/>
    </row>
    <row r="2" spans="1:9">
      <c r="A2" s="136" t="s">
        <v>1169</v>
      </c>
    </row>
    <row r="3" spans="1:9">
      <c r="A3" s="137" t="s">
        <v>1170</v>
      </c>
    </row>
    <row r="5" spans="1:9" ht="13.8" thickBot="1"/>
    <row r="6" spans="1:9" ht="14.4">
      <c r="A6" s="280" t="s">
        <v>1143</v>
      </c>
      <c r="B6" s="280" t="s">
        <v>1139</v>
      </c>
      <c r="C6" s="282" t="s">
        <v>1140</v>
      </c>
      <c r="D6" s="280" t="s">
        <v>1171</v>
      </c>
      <c r="E6" s="282" t="s">
        <v>1144</v>
      </c>
      <c r="F6" s="138"/>
    </row>
    <row r="7" spans="1:9" ht="15" thickBot="1">
      <c r="A7" s="281"/>
      <c r="B7" s="281"/>
      <c r="C7" s="283"/>
      <c r="D7" s="281"/>
      <c r="E7" s="284"/>
      <c r="F7" s="138"/>
    </row>
    <row r="8" spans="1:9" ht="14.4">
      <c r="A8" s="139" t="s">
        <v>1145</v>
      </c>
      <c r="B8" s="140">
        <v>15.8</v>
      </c>
      <c r="C8" s="141">
        <v>31.4</v>
      </c>
      <c r="D8" s="142">
        <v>0.99</v>
      </c>
      <c r="E8" s="141">
        <v>15.7</v>
      </c>
      <c r="F8" s="138"/>
    </row>
    <row r="9" spans="1:9" ht="14.4">
      <c r="A9" s="139" t="s">
        <v>1146</v>
      </c>
      <c r="B9" s="140">
        <v>35.9</v>
      </c>
      <c r="C9" s="143">
        <v>-21.9</v>
      </c>
      <c r="D9" s="140"/>
      <c r="E9" s="143">
        <v>-14</v>
      </c>
      <c r="F9" s="138"/>
    </row>
    <row r="10" spans="1:9" ht="14.4">
      <c r="A10" s="139" t="s">
        <v>1147</v>
      </c>
      <c r="B10" s="144">
        <v>-34.799999999999997</v>
      </c>
      <c r="C10" s="141">
        <v>96</v>
      </c>
      <c r="D10" s="140"/>
      <c r="E10" s="141">
        <v>61.2</v>
      </c>
      <c r="F10" s="138"/>
    </row>
    <row r="11" spans="1:9" ht="14.4">
      <c r="A11" s="139" t="s">
        <v>1148</v>
      </c>
      <c r="B11" s="140">
        <v>19.600000000000001</v>
      </c>
      <c r="C11" s="143">
        <v>-107</v>
      </c>
      <c r="D11" s="140"/>
      <c r="E11" s="143">
        <v>-87.4</v>
      </c>
      <c r="F11" s="138"/>
    </row>
    <row r="12" spans="1:9" ht="14.4">
      <c r="A12" s="139" t="s">
        <v>1149</v>
      </c>
      <c r="B12" s="140">
        <v>375</v>
      </c>
      <c r="C12" s="141">
        <v>718.5</v>
      </c>
      <c r="D12" s="142">
        <v>0.92</v>
      </c>
      <c r="E12" s="141">
        <v>343.6</v>
      </c>
      <c r="F12" s="138"/>
    </row>
    <row r="13" spans="1:9" ht="14.4">
      <c r="A13" s="139" t="s">
        <v>1150</v>
      </c>
      <c r="B13" s="140">
        <v>145.9</v>
      </c>
      <c r="C13" s="141">
        <v>258.89999999999998</v>
      </c>
      <c r="D13" s="142">
        <v>0.78</v>
      </c>
      <c r="E13" s="141">
        <v>113.1</v>
      </c>
      <c r="F13" s="138"/>
    </row>
    <row r="14" spans="1:9" ht="14.4">
      <c r="A14" s="139" t="s">
        <v>1151</v>
      </c>
      <c r="B14" s="140">
        <v>71.099999999999994</v>
      </c>
      <c r="C14" s="141">
        <v>48.3</v>
      </c>
      <c r="D14" s="142">
        <v>-0.32</v>
      </c>
      <c r="E14" s="143">
        <v>-22.8</v>
      </c>
      <c r="F14" s="138"/>
    </row>
    <row r="15" spans="1:9" ht="14.4">
      <c r="A15" s="139" t="s">
        <v>1152</v>
      </c>
      <c r="B15" s="140">
        <v>20.3</v>
      </c>
      <c r="C15" s="141">
        <v>52.3</v>
      </c>
      <c r="D15" s="142">
        <v>1.57</v>
      </c>
      <c r="E15" s="141">
        <v>32</v>
      </c>
      <c r="F15" s="138"/>
    </row>
    <row r="16" spans="1:9" ht="14.4">
      <c r="A16" s="139" t="s">
        <v>1153</v>
      </c>
      <c r="B16" s="140">
        <v>86.2</v>
      </c>
      <c r="C16" s="141">
        <v>363.3</v>
      </c>
      <c r="D16" s="142">
        <v>3.21</v>
      </c>
      <c r="E16" s="141">
        <v>277.10000000000002</v>
      </c>
      <c r="F16" s="138"/>
    </row>
    <row r="17" spans="1:6" ht="14.4">
      <c r="A17" s="139" t="s">
        <v>1154</v>
      </c>
      <c r="B17" s="140">
        <v>23.9</v>
      </c>
      <c r="C17" s="141">
        <v>36.5</v>
      </c>
      <c r="D17" s="142">
        <v>0.53</v>
      </c>
      <c r="E17" s="141">
        <v>12.6</v>
      </c>
      <c r="F17" s="138"/>
    </row>
    <row r="18" spans="1:6" ht="14.4">
      <c r="A18" s="139" t="s">
        <v>1155</v>
      </c>
      <c r="B18" s="144">
        <v>-3</v>
      </c>
      <c r="C18" s="143">
        <v>-20.6</v>
      </c>
      <c r="D18" s="140"/>
      <c r="E18" s="143">
        <v>-23.6</v>
      </c>
      <c r="F18" s="138"/>
    </row>
    <row r="19" spans="1:6" ht="14.4">
      <c r="A19" s="139" t="s">
        <v>1156</v>
      </c>
      <c r="B19" s="140">
        <v>4.5</v>
      </c>
      <c r="C19" s="141">
        <v>2.7</v>
      </c>
      <c r="D19" s="142">
        <v>-0.39</v>
      </c>
      <c r="E19" s="143">
        <v>-1.8</v>
      </c>
      <c r="F19" s="138"/>
    </row>
    <row r="20" spans="1:6" ht="14.4">
      <c r="A20" s="139" t="s">
        <v>1157</v>
      </c>
      <c r="B20" s="140">
        <v>0</v>
      </c>
      <c r="C20" s="141">
        <v>0</v>
      </c>
      <c r="D20" s="140"/>
      <c r="E20" s="141">
        <v>0</v>
      </c>
      <c r="F20" s="138"/>
    </row>
    <row r="21" spans="1:6" ht="14.4">
      <c r="A21" s="139" t="s">
        <v>1158</v>
      </c>
      <c r="B21" s="140">
        <v>0</v>
      </c>
      <c r="C21" s="141" t="s">
        <v>1159</v>
      </c>
      <c r="D21" s="140"/>
      <c r="E21" s="141"/>
      <c r="F21" s="138"/>
    </row>
    <row r="22" spans="1:6" ht="14.4">
      <c r="A22" s="139" t="s">
        <v>1160</v>
      </c>
      <c r="B22" s="140">
        <v>0</v>
      </c>
      <c r="C22" s="141">
        <v>0</v>
      </c>
      <c r="D22" s="140"/>
      <c r="E22" s="141">
        <v>0</v>
      </c>
      <c r="F22" s="138"/>
    </row>
    <row r="23" spans="1:6" ht="14.4">
      <c r="A23" s="139" t="s">
        <v>1161</v>
      </c>
      <c r="B23" s="140">
        <v>78.7</v>
      </c>
      <c r="C23" s="141">
        <v>67.599999999999994</v>
      </c>
      <c r="D23" s="142">
        <v>-0.14000000000000001</v>
      </c>
      <c r="E23" s="143">
        <v>-11.1</v>
      </c>
      <c r="F23" s="138"/>
    </row>
    <row r="24" spans="1:6" ht="15" thickBot="1">
      <c r="A24" s="139" t="s">
        <v>1162</v>
      </c>
      <c r="B24" s="140">
        <v>3.5</v>
      </c>
      <c r="C24" s="145">
        <v>28.2</v>
      </c>
      <c r="D24" s="142">
        <v>7.16</v>
      </c>
      <c r="E24" s="141">
        <v>24.7</v>
      </c>
      <c r="F24" s="138"/>
    </row>
    <row r="25" spans="1:6" ht="15" thickBot="1">
      <c r="A25" s="146" t="s">
        <v>629</v>
      </c>
      <c r="B25" s="147">
        <v>842.6</v>
      </c>
      <c r="C25" s="148">
        <v>1554.9</v>
      </c>
      <c r="D25" s="149">
        <v>0.84499999999999997</v>
      </c>
      <c r="E25" s="147">
        <v>712.27</v>
      </c>
      <c r="F25" s="138"/>
    </row>
  </sheetData>
  <mergeCells count="6">
    <mergeCell ref="H1:I1"/>
    <mergeCell ref="A6:A7"/>
    <mergeCell ref="B6:B7"/>
    <mergeCell ref="C6:C7"/>
    <mergeCell ref="D6:D7"/>
    <mergeCell ref="E6:E7"/>
  </mergeCells>
  <hyperlinks>
    <hyperlink ref="H1:I1" location="Index!A1" display="Regresar al Índice" xr:uid="{8448C315-57FB-4112-831A-A2852496E4C3}"/>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8E828-EBF1-4896-BF10-6E42AEB7F917}">
  <sheetPr codeName="Hoja79"/>
  <dimension ref="A1:I87"/>
  <sheetViews>
    <sheetView workbookViewId="0">
      <selection activeCell="B125" sqref="B125"/>
    </sheetView>
  </sheetViews>
  <sheetFormatPr baseColWidth="10" defaultColWidth="9.109375" defaultRowHeight="14.4"/>
  <cols>
    <col min="1" max="16384" width="9.109375" style="109"/>
  </cols>
  <sheetData>
    <row r="1" spans="1:9">
      <c r="A1" s="109" t="s">
        <v>1406</v>
      </c>
      <c r="H1" s="274" t="s">
        <v>126</v>
      </c>
      <c r="I1" s="274"/>
    </row>
    <row r="2" spans="1:9">
      <c r="A2" s="109" t="s">
        <v>1340</v>
      </c>
    </row>
    <row r="5" spans="1:9">
      <c r="A5" s="109" t="s">
        <v>154</v>
      </c>
      <c r="B5" s="109" t="s">
        <v>141</v>
      </c>
      <c r="C5" s="109" t="s">
        <v>164</v>
      </c>
      <c r="D5" s="109" t="s">
        <v>548</v>
      </c>
    </row>
    <row r="6" spans="1:9">
      <c r="A6" s="109" t="s">
        <v>149</v>
      </c>
      <c r="B6" s="109" t="s">
        <v>128</v>
      </c>
      <c r="C6" s="212">
        <v>-6.2961285361690003</v>
      </c>
      <c r="D6" s="212">
        <v>1.2790609234127499</v>
      </c>
    </row>
    <row r="7" spans="1:9">
      <c r="A7" s="109" t="s">
        <v>123</v>
      </c>
      <c r="B7" s="109" t="s">
        <v>129</v>
      </c>
      <c r="C7" s="212">
        <v>10.629017580812</v>
      </c>
      <c r="D7" s="212">
        <v>1.8967573079120801</v>
      </c>
    </row>
    <row r="8" spans="1:9">
      <c r="A8" s="109" t="s">
        <v>123</v>
      </c>
      <c r="B8" s="109" t="s">
        <v>130</v>
      </c>
      <c r="C8" s="212">
        <v>0.44092246032600002</v>
      </c>
      <c r="D8" s="212">
        <v>0.99049867464550001</v>
      </c>
    </row>
    <row r="9" spans="1:9">
      <c r="A9" s="109" t="s">
        <v>123</v>
      </c>
      <c r="B9" s="109" t="s">
        <v>131</v>
      </c>
      <c r="C9" s="212">
        <v>5.5969815504330001</v>
      </c>
      <c r="D9" s="212">
        <v>1.8018494034047501</v>
      </c>
    </row>
    <row r="10" spans="1:9">
      <c r="A10" s="109" t="s">
        <v>123</v>
      </c>
      <c r="B10" s="109" t="s">
        <v>132</v>
      </c>
      <c r="C10" s="212">
        <v>4.2953624998519997</v>
      </c>
      <c r="D10" s="212">
        <v>1.81393402876508</v>
      </c>
    </row>
    <row r="11" spans="1:9">
      <c r="A11" s="109" t="s">
        <v>123</v>
      </c>
      <c r="B11" s="109" t="s">
        <v>133</v>
      </c>
      <c r="C11" s="212">
        <v>-0.170769548853</v>
      </c>
      <c r="D11" s="212">
        <v>1.9597066182559999</v>
      </c>
    </row>
    <row r="12" spans="1:9">
      <c r="A12" s="109" t="s">
        <v>123</v>
      </c>
      <c r="B12" s="109" t="s">
        <v>134</v>
      </c>
      <c r="C12" s="212">
        <v>-11.101236700303</v>
      </c>
      <c r="D12" s="212">
        <v>0.29465988791475001</v>
      </c>
    </row>
    <row r="13" spans="1:9">
      <c r="A13" s="109" t="s">
        <v>123</v>
      </c>
      <c r="B13" s="109" t="s">
        <v>135</v>
      </c>
      <c r="C13" s="212">
        <v>-4.2010184385410003</v>
      </c>
      <c r="D13" s="212">
        <v>-0.73841769501058296</v>
      </c>
    </row>
    <row r="14" spans="1:9">
      <c r="A14" s="109" t="s">
        <v>123</v>
      </c>
      <c r="B14" s="109" t="s">
        <v>136</v>
      </c>
      <c r="C14" s="212">
        <v>-7.48693329498</v>
      </c>
      <c r="D14" s="212">
        <v>-2.0101426710554202</v>
      </c>
    </row>
    <row r="15" spans="1:9">
      <c r="A15" s="109" t="s">
        <v>123</v>
      </c>
      <c r="B15" s="109" t="s">
        <v>137</v>
      </c>
      <c r="C15" s="212">
        <v>2.8847711588229998</v>
      </c>
      <c r="D15" s="212">
        <v>-1.4131000991223299</v>
      </c>
    </row>
    <row r="16" spans="1:9">
      <c r="A16" s="109" t="s">
        <v>123</v>
      </c>
      <c r="B16" s="109" t="s">
        <v>138</v>
      </c>
      <c r="C16" s="212">
        <v>-4.3269170975789999</v>
      </c>
      <c r="D16" s="212">
        <v>-1.19299236002342</v>
      </c>
    </row>
    <row r="17" spans="1:4">
      <c r="A17" s="109" t="s">
        <v>123</v>
      </c>
      <c r="B17" s="109" t="s">
        <v>139</v>
      </c>
      <c r="C17" s="212">
        <v>4.8124022495000002E-2</v>
      </c>
      <c r="D17" s="212">
        <v>-0.80731869530699996</v>
      </c>
    </row>
    <row r="18" spans="1:4">
      <c r="A18" s="109" t="s">
        <v>150</v>
      </c>
      <c r="B18" s="109" t="s">
        <v>128</v>
      </c>
      <c r="C18" s="212">
        <v>-9.9583285602579998</v>
      </c>
      <c r="D18" s="212">
        <v>-1.11250203064775</v>
      </c>
    </row>
    <row r="19" spans="1:4">
      <c r="A19" s="109" t="s">
        <v>123</v>
      </c>
      <c r="B19" s="109" t="s">
        <v>129</v>
      </c>
      <c r="C19" s="212">
        <v>-11.972503428414999</v>
      </c>
      <c r="D19" s="212">
        <v>-2.9959621147500002</v>
      </c>
    </row>
    <row r="20" spans="1:4">
      <c r="A20" s="109" t="s">
        <v>123</v>
      </c>
      <c r="B20" s="109" t="s">
        <v>130</v>
      </c>
      <c r="C20" s="212">
        <v>-1.3336576457110001</v>
      </c>
      <c r="D20" s="212">
        <v>-3.1438437902530798</v>
      </c>
    </row>
    <row r="21" spans="1:4">
      <c r="A21" s="109" t="s">
        <v>123</v>
      </c>
      <c r="B21" s="109" t="s">
        <v>131</v>
      </c>
      <c r="C21" s="212">
        <v>-3.3790730467290002</v>
      </c>
      <c r="D21" s="212">
        <v>-3.8918483400165802</v>
      </c>
    </row>
    <row r="22" spans="1:4">
      <c r="A22" s="109" t="s">
        <v>123</v>
      </c>
      <c r="B22" s="109" t="s">
        <v>132</v>
      </c>
      <c r="C22" s="212">
        <v>0.435374529743</v>
      </c>
      <c r="D22" s="212">
        <v>-4.21351400419233</v>
      </c>
    </row>
    <row r="23" spans="1:4">
      <c r="A23" s="109" t="s">
        <v>123</v>
      </c>
      <c r="B23" s="109" t="s">
        <v>133</v>
      </c>
      <c r="C23" s="212">
        <v>3.1200683529390001</v>
      </c>
      <c r="D23" s="212">
        <v>-3.9392775123763299</v>
      </c>
    </row>
    <row r="24" spans="1:4">
      <c r="A24" s="109" t="s">
        <v>123</v>
      </c>
      <c r="B24" s="109" t="s">
        <v>134</v>
      </c>
      <c r="C24" s="212">
        <v>-4.2102974564639997</v>
      </c>
      <c r="D24" s="212">
        <v>-3.3650325753897499</v>
      </c>
    </row>
    <row r="25" spans="1:4">
      <c r="A25" s="109" t="s">
        <v>123</v>
      </c>
      <c r="B25" s="109" t="s">
        <v>135</v>
      </c>
      <c r="C25" s="212">
        <v>-1.486203881222</v>
      </c>
      <c r="D25" s="212">
        <v>-3.1387980289464998</v>
      </c>
    </row>
    <row r="26" spans="1:4">
      <c r="A26" s="109" t="s">
        <v>123</v>
      </c>
      <c r="B26" s="109" t="s">
        <v>136</v>
      </c>
      <c r="C26" s="212">
        <v>-7.8924714717809996</v>
      </c>
      <c r="D26" s="212">
        <v>-3.1725928770132499</v>
      </c>
    </row>
    <row r="27" spans="1:4">
      <c r="A27" s="109" t="s">
        <v>123</v>
      </c>
      <c r="B27" s="109" t="s">
        <v>137</v>
      </c>
      <c r="C27" s="212">
        <v>1.1941423014570001</v>
      </c>
      <c r="D27" s="212">
        <v>-3.3134786151270799</v>
      </c>
    </row>
    <row r="28" spans="1:4">
      <c r="A28" s="109" t="s">
        <v>123</v>
      </c>
      <c r="B28" s="109" t="s">
        <v>138</v>
      </c>
      <c r="C28" s="212">
        <v>-4.2117089969270003</v>
      </c>
      <c r="D28" s="212">
        <v>-3.3038779400727498</v>
      </c>
    </row>
    <row r="29" spans="1:4">
      <c r="A29" s="109" t="s">
        <v>123</v>
      </c>
      <c r="B29" s="109" t="s">
        <v>139</v>
      </c>
      <c r="C29" s="212">
        <v>3.0243525773140001</v>
      </c>
      <c r="D29" s="212">
        <v>-3.0558588938378302</v>
      </c>
    </row>
    <row r="30" spans="1:4">
      <c r="A30" s="109" t="s">
        <v>151</v>
      </c>
      <c r="B30" s="109" t="s">
        <v>128</v>
      </c>
      <c r="C30" s="212">
        <v>8.2764668356800009</v>
      </c>
      <c r="D30" s="212">
        <v>-1.536292610843</v>
      </c>
    </row>
    <row r="31" spans="1:4">
      <c r="A31" s="109" t="s">
        <v>123</v>
      </c>
      <c r="B31" s="109" t="s">
        <v>129</v>
      </c>
      <c r="C31" s="212">
        <v>-3.8790986936010001</v>
      </c>
      <c r="D31" s="212">
        <v>-0.86184221627516699</v>
      </c>
    </row>
    <row r="32" spans="1:4">
      <c r="A32" s="109" t="s">
        <v>123</v>
      </c>
      <c r="B32" s="109" t="s">
        <v>130</v>
      </c>
      <c r="C32" s="212">
        <v>-0.84629219299799996</v>
      </c>
      <c r="D32" s="212">
        <v>-0.82122842854908296</v>
      </c>
    </row>
    <row r="33" spans="1:4">
      <c r="A33" s="109" t="s">
        <v>123</v>
      </c>
      <c r="B33" s="109" t="s">
        <v>131</v>
      </c>
      <c r="C33" s="212">
        <v>6.302970184896</v>
      </c>
      <c r="D33" s="212">
        <v>-1.43914925803332E-2</v>
      </c>
    </row>
    <row r="34" spans="1:4">
      <c r="A34" s="109" t="s">
        <v>123</v>
      </c>
      <c r="B34" s="109" t="s">
        <v>132</v>
      </c>
      <c r="C34" s="212">
        <v>6.3037588644950002</v>
      </c>
      <c r="D34" s="212">
        <v>0.47464053531566702</v>
      </c>
    </row>
    <row r="35" spans="1:4">
      <c r="A35" s="109" t="s">
        <v>123</v>
      </c>
      <c r="B35" s="109" t="s">
        <v>133</v>
      </c>
      <c r="C35" s="212">
        <v>10.395513638323999</v>
      </c>
      <c r="D35" s="212">
        <v>1.0809276424310801</v>
      </c>
    </row>
    <row r="36" spans="1:4">
      <c r="A36" s="109" t="s">
        <v>123</v>
      </c>
      <c r="B36" s="109" t="s">
        <v>134</v>
      </c>
      <c r="C36" s="212">
        <v>26.413196759121</v>
      </c>
      <c r="D36" s="212">
        <v>3.6328854937298298</v>
      </c>
    </row>
    <row r="37" spans="1:4">
      <c r="A37" s="109" t="s">
        <v>123</v>
      </c>
      <c r="B37" s="109" t="s">
        <v>135</v>
      </c>
      <c r="C37" s="212">
        <v>22.733203763098</v>
      </c>
      <c r="D37" s="212">
        <v>5.65116946408983</v>
      </c>
    </row>
    <row r="38" spans="1:4">
      <c r="A38" s="109" t="s">
        <v>123</v>
      </c>
      <c r="B38" s="109" t="s">
        <v>136</v>
      </c>
      <c r="C38" s="212">
        <v>47.021853964967001</v>
      </c>
      <c r="D38" s="212">
        <v>10.227363250485499</v>
      </c>
    </row>
    <row r="39" spans="1:4">
      <c r="A39" s="109" t="s">
        <v>123</v>
      </c>
      <c r="B39" s="109" t="s">
        <v>137</v>
      </c>
      <c r="C39" s="212">
        <v>-1.913013779725</v>
      </c>
      <c r="D39" s="212">
        <v>9.9684335770536698</v>
      </c>
    </row>
    <row r="40" spans="1:4">
      <c r="A40" s="109" t="s">
        <v>123</v>
      </c>
      <c r="B40" s="109" t="s">
        <v>138</v>
      </c>
      <c r="C40" s="212">
        <v>5.3436818614829997</v>
      </c>
      <c r="D40" s="212">
        <v>10.7647161485878</v>
      </c>
    </row>
    <row r="41" spans="1:4">
      <c r="A41" s="109" t="s">
        <v>123</v>
      </c>
      <c r="B41" s="109" t="s">
        <v>139</v>
      </c>
      <c r="C41" s="212">
        <v>3.8556083900389999</v>
      </c>
      <c r="D41" s="212">
        <v>10.8339874663149</v>
      </c>
    </row>
    <row r="42" spans="1:4">
      <c r="A42" s="109" t="s">
        <v>152</v>
      </c>
      <c r="B42" s="109" t="s">
        <v>128</v>
      </c>
      <c r="C42" s="212">
        <v>16.507993200807999</v>
      </c>
      <c r="D42" s="212">
        <v>11.5199479967422</v>
      </c>
    </row>
    <row r="43" spans="1:4">
      <c r="A43" s="109" t="s">
        <v>123</v>
      </c>
      <c r="B43" s="109" t="s">
        <v>129</v>
      </c>
      <c r="C43" s="212">
        <v>16.30731403559</v>
      </c>
      <c r="D43" s="212">
        <v>13.202149057508199</v>
      </c>
    </row>
    <row r="44" spans="1:4">
      <c r="A44" s="109" t="s">
        <v>123</v>
      </c>
      <c r="B44" s="109" t="s">
        <v>130</v>
      </c>
      <c r="C44" s="212">
        <v>9.6198725335489996</v>
      </c>
      <c r="D44" s="212">
        <v>14.074329451387101</v>
      </c>
    </row>
    <row r="45" spans="1:4">
      <c r="A45" s="109" t="s">
        <v>123</v>
      </c>
      <c r="B45" s="109" t="s">
        <v>131</v>
      </c>
      <c r="C45" s="212">
        <v>6.2424742694899997</v>
      </c>
      <c r="D45" s="212">
        <v>14.0692881251033</v>
      </c>
    </row>
    <row r="46" spans="1:4">
      <c r="A46" s="109" t="s">
        <v>123</v>
      </c>
      <c r="B46" s="109" t="s">
        <v>132</v>
      </c>
      <c r="C46" s="212">
        <v>4.707533232696</v>
      </c>
      <c r="D46" s="212">
        <v>13.936269322453301</v>
      </c>
    </row>
    <row r="47" spans="1:4">
      <c r="A47" s="109" t="s">
        <v>123</v>
      </c>
      <c r="B47" s="109" t="s">
        <v>133</v>
      </c>
      <c r="C47" s="212">
        <v>1.8014194440219999</v>
      </c>
      <c r="D47" s="212">
        <v>13.2200948062615</v>
      </c>
    </row>
    <row r="48" spans="1:4">
      <c r="A48" s="109" t="s">
        <v>123</v>
      </c>
      <c r="B48" s="109" t="s">
        <v>134</v>
      </c>
      <c r="C48" s="212">
        <v>-16.889298650716</v>
      </c>
      <c r="D48" s="212">
        <v>9.6115535221084194</v>
      </c>
    </row>
    <row r="49" spans="1:4">
      <c r="A49" s="109" t="s">
        <v>123</v>
      </c>
      <c r="B49" s="109" t="s">
        <v>135</v>
      </c>
      <c r="C49" s="212">
        <v>-11.225187066714</v>
      </c>
      <c r="D49" s="212">
        <v>6.7816876196240798</v>
      </c>
    </row>
    <row r="50" spans="1:4">
      <c r="A50" s="109" t="s">
        <v>123</v>
      </c>
      <c r="B50" s="109" t="s">
        <v>136</v>
      </c>
      <c r="C50" s="212">
        <v>-16.419455248215002</v>
      </c>
      <c r="D50" s="212">
        <v>1.4949118518589199</v>
      </c>
    </row>
    <row r="51" spans="1:4">
      <c r="A51" s="109" t="s">
        <v>123</v>
      </c>
      <c r="B51" s="109" t="s">
        <v>137</v>
      </c>
      <c r="C51" s="212">
        <v>10.562485239378001</v>
      </c>
      <c r="D51" s="212">
        <v>2.5345367701175001</v>
      </c>
    </row>
    <row r="52" spans="1:4">
      <c r="A52" s="109" t="s">
        <v>123</v>
      </c>
      <c r="B52" s="109" t="s">
        <v>138</v>
      </c>
      <c r="C52" s="212">
        <v>15.019314458843001</v>
      </c>
      <c r="D52" s="212">
        <v>3.3408394865641702</v>
      </c>
    </row>
    <row r="53" spans="1:4">
      <c r="A53" s="109" t="s">
        <v>123</v>
      </c>
      <c r="B53" s="109" t="s">
        <v>139</v>
      </c>
      <c r="C53" s="212">
        <v>3.416009463105</v>
      </c>
      <c r="D53" s="212">
        <v>3.3042062426530001</v>
      </c>
    </row>
    <row r="54" spans="1:4">
      <c r="A54" s="109" t="s">
        <v>153</v>
      </c>
      <c r="B54" s="109" t="s">
        <v>128</v>
      </c>
      <c r="C54" s="212">
        <v>5.8055201646630001</v>
      </c>
      <c r="D54" s="212">
        <v>2.4123334896409201</v>
      </c>
    </row>
    <row r="55" spans="1:4">
      <c r="A55" s="109" t="s">
        <v>123</v>
      </c>
      <c r="B55" s="109" t="s">
        <v>129</v>
      </c>
      <c r="C55" s="212">
        <v>9.1519938748980003</v>
      </c>
      <c r="D55" s="212">
        <v>1.8160568095832501</v>
      </c>
    </row>
    <row r="56" spans="1:4">
      <c r="A56" s="109" t="s">
        <v>123</v>
      </c>
      <c r="B56" s="109" t="s">
        <v>130</v>
      </c>
      <c r="C56" s="212">
        <v>14.145298131102001</v>
      </c>
      <c r="D56" s="212">
        <v>2.1931756093793302</v>
      </c>
    </row>
    <row r="57" spans="1:4">
      <c r="A57" s="109" t="s">
        <v>123</v>
      </c>
      <c r="B57" s="109" t="s">
        <v>131</v>
      </c>
      <c r="C57" s="212">
        <v>-6.5632111874039998</v>
      </c>
      <c r="D57" s="212">
        <v>1.1260351546381699</v>
      </c>
    </row>
    <row r="58" spans="1:4">
      <c r="A58" s="109" t="s">
        <v>123</v>
      </c>
      <c r="B58" s="109" t="s">
        <v>132</v>
      </c>
      <c r="C58" s="212">
        <v>6.2813743268150004</v>
      </c>
      <c r="D58" s="212">
        <v>1.2571885791480799</v>
      </c>
    </row>
    <row r="59" spans="1:4">
      <c r="A59" s="109" t="s">
        <v>123</v>
      </c>
      <c r="B59" s="109" t="s">
        <v>133</v>
      </c>
      <c r="C59" s="212">
        <v>0.62864554474699996</v>
      </c>
      <c r="D59" s="212">
        <v>1.15945742087517</v>
      </c>
    </row>
    <row r="60" spans="1:4">
      <c r="A60" s="109" t="s">
        <v>123</v>
      </c>
      <c r="B60" s="109" t="s">
        <v>134</v>
      </c>
      <c r="C60" s="212">
        <v>3.5804298931659999</v>
      </c>
      <c r="D60" s="212">
        <v>2.8652681328653302</v>
      </c>
    </row>
    <row r="61" spans="1:4">
      <c r="A61" s="109" t="s">
        <v>123</v>
      </c>
      <c r="B61" s="109" t="s">
        <v>135</v>
      </c>
      <c r="C61" s="212">
        <v>-1.145415186803</v>
      </c>
      <c r="D61" s="212">
        <v>3.7052491228579201</v>
      </c>
    </row>
    <row r="62" spans="1:4">
      <c r="A62" s="109" t="s">
        <v>123</v>
      </c>
      <c r="B62" s="109" t="s">
        <v>136</v>
      </c>
      <c r="C62" s="212">
        <v>1.406201078936</v>
      </c>
      <c r="D62" s="212">
        <v>5.1907204834538296</v>
      </c>
    </row>
    <row r="63" spans="1:4">
      <c r="A63" s="109" t="s">
        <v>123</v>
      </c>
      <c r="B63" s="109" t="s">
        <v>137</v>
      </c>
      <c r="C63" s="212">
        <v>-8.6332179221810001</v>
      </c>
      <c r="D63" s="212">
        <v>3.59107855332392</v>
      </c>
    </row>
    <row r="64" spans="1:4">
      <c r="A64" s="109" t="s">
        <v>123</v>
      </c>
      <c r="B64" s="109" t="s">
        <v>138</v>
      </c>
      <c r="C64" s="212">
        <v>-5.0278108723669996</v>
      </c>
      <c r="D64" s="212">
        <v>1.9204847757230801</v>
      </c>
    </row>
    <row r="65" spans="1:4">
      <c r="A65" s="109" t="s">
        <v>123</v>
      </c>
      <c r="B65" s="109" t="s">
        <v>139</v>
      </c>
      <c r="C65" s="212">
        <v>7.862251285098</v>
      </c>
      <c r="D65" s="212">
        <v>2.29100492755583</v>
      </c>
    </row>
    <row r="66" spans="1:4">
      <c r="A66" s="109" t="s">
        <v>127</v>
      </c>
      <c r="B66" s="109" t="s">
        <v>128</v>
      </c>
      <c r="C66" s="212">
        <v>4.7511124523999998E-2</v>
      </c>
      <c r="D66" s="212">
        <v>1.81117084087758</v>
      </c>
    </row>
    <row r="67" spans="1:4">
      <c r="A67" s="109" t="s">
        <v>123</v>
      </c>
      <c r="B67" s="109" t="s">
        <v>129</v>
      </c>
      <c r="C67" s="212">
        <v>-7.1658471504419996</v>
      </c>
      <c r="D67" s="212">
        <v>0.45135075543258302</v>
      </c>
    </row>
    <row r="68" spans="1:4">
      <c r="A68" s="109" t="s">
        <v>123</v>
      </c>
      <c r="B68" s="109" t="s">
        <v>130</v>
      </c>
      <c r="C68" s="212">
        <v>-10.469664203697</v>
      </c>
      <c r="D68" s="212">
        <v>-1.59989610580067</v>
      </c>
    </row>
    <row r="69" spans="1:4">
      <c r="A69" s="109" t="s">
        <v>123</v>
      </c>
      <c r="B69" s="109" t="s">
        <v>131</v>
      </c>
      <c r="C69" s="212">
        <v>-5.4009927972930001</v>
      </c>
      <c r="D69" s="212">
        <v>-1.5030445732914199</v>
      </c>
    </row>
    <row r="70" spans="1:4">
      <c r="A70" s="109" t="s">
        <v>123</v>
      </c>
      <c r="B70" s="109" t="s">
        <v>132</v>
      </c>
      <c r="C70" s="212">
        <v>-12.993286841114999</v>
      </c>
      <c r="D70" s="212">
        <v>-3.1092663372855802</v>
      </c>
    </row>
    <row r="71" spans="1:4">
      <c r="A71" s="109" t="s">
        <v>123</v>
      </c>
      <c r="B71" s="109" t="s">
        <v>133</v>
      </c>
      <c r="C71" s="212">
        <v>-16.176372534113</v>
      </c>
      <c r="D71" s="212">
        <v>-4.5096845105239201</v>
      </c>
    </row>
    <row r="72" spans="1:4">
      <c r="A72" s="109" t="s">
        <v>123</v>
      </c>
      <c r="B72" s="109" t="s">
        <v>134</v>
      </c>
      <c r="C72" s="212">
        <v>2.2732640760040002</v>
      </c>
      <c r="D72" s="212">
        <v>-4.6186149952874196</v>
      </c>
    </row>
    <row r="73" spans="1:4">
      <c r="A73" s="109" t="s">
        <v>123</v>
      </c>
      <c r="B73" s="109" t="s">
        <v>135</v>
      </c>
      <c r="C73" s="212">
        <v>1.6892576472359999</v>
      </c>
      <c r="D73" s="212">
        <v>-4.3823922591175002</v>
      </c>
    </row>
    <row r="74" spans="1:4">
      <c r="A74" s="109" t="s">
        <v>123</v>
      </c>
      <c r="B74" s="109" t="s">
        <v>136</v>
      </c>
      <c r="C74" s="212">
        <v>-8.5451621101040001</v>
      </c>
      <c r="D74" s="212">
        <v>-5.2116725248708304</v>
      </c>
    </row>
    <row r="75" spans="1:4">
      <c r="A75" s="109" t="s">
        <v>123</v>
      </c>
      <c r="B75" s="109" t="s">
        <v>137</v>
      </c>
      <c r="C75" s="212">
        <v>7.4299887146890002</v>
      </c>
      <c r="D75" s="212">
        <v>-3.8730719717983302</v>
      </c>
    </row>
    <row r="76" spans="1:4">
      <c r="A76" s="109" t="s">
        <v>123</v>
      </c>
      <c r="B76" s="109" t="s">
        <v>138</v>
      </c>
      <c r="C76" s="212">
        <v>-9.5139174983759993</v>
      </c>
      <c r="D76" s="212">
        <v>-4.2469141906324204</v>
      </c>
    </row>
    <row r="77" spans="1:4">
      <c r="A77" s="109" t="s">
        <v>123</v>
      </c>
      <c r="B77" s="109" t="s">
        <v>139</v>
      </c>
      <c r="C77" s="212">
        <v>-4.1459529830679998</v>
      </c>
      <c r="D77" s="212">
        <v>-5.2475978796462499</v>
      </c>
    </row>
    <row r="78" spans="1:4">
      <c r="A78" s="109" t="s">
        <v>140</v>
      </c>
      <c r="B78" s="109" t="s">
        <v>128</v>
      </c>
      <c r="C78" s="212">
        <v>1.3656787214999999</v>
      </c>
      <c r="D78" s="212">
        <v>-5.1377505798982499</v>
      </c>
    </row>
    <row r="79" spans="1:4">
      <c r="A79" s="109" t="s">
        <v>123</v>
      </c>
      <c r="B79" s="109" t="s">
        <v>129</v>
      </c>
      <c r="C79" s="212">
        <v>-1.9720993008059999</v>
      </c>
      <c r="D79" s="212">
        <v>-4.7049382590952504</v>
      </c>
    </row>
    <row r="80" spans="1:4">
      <c r="A80" s="109" t="s">
        <v>123</v>
      </c>
      <c r="B80" s="109" t="s">
        <v>130</v>
      </c>
      <c r="C80" s="212">
        <v>-3.8622752954699999</v>
      </c>
      <c r="D80" s="212">
        <v>-4.154322516743</v>
      </c>
    </row>
    <row r="81" spans="1:4">
      <c r="A81" s="109" t="s">
        <v>123</v>
      </c>
      <c r="B81" s="109" t="s">
        <v>131</v>
      </c>
      <c r="C81" s="212">
        <v>-1.56032898817</v>
      </c>
      <c r="D81" s="212">
        <v>-3.8342671993160802</v>
      </c>
    </row>
    <row r="82" spans="1:4">
      <c r="A82" s="109" t="s">
        <v>123</v>
      </c>
      <c r="B82" s="109" t="s">
        <v>132</v>
      </c>
      <c r="C82" s="212">
        <v>-11.994217910543</v>
      </c>
      <c r="D82" s="212">
        <v>-3.7510114551017502</v>
      </c>
    </row>
    <row r="83" spans="1:4">
      <c r="A83" s="109" t="s">
        <v>123</v>
      </c>
      <c r="B83" s="109" t="s">
        <v>133</v>
      </c>
      <c r="C83" s="212">
        <v>-5.295842799451</v>
      </c>
      <c r="D83" s="212">
        <v>-2.8443006438799201</v>
      </c>
    </row>
    <row r="84" spans="1:4">
      <c r="A84" s="109" t="s">
        <v>123</v>
      </c>
      <c r="B84" s="109" t="s">
        <v>134</v>
      </c>
      <c r="C84" s="212">
        <v>-6.2589568991290001</v>
      </c>
      <c r="D84" s="212">
        <v>-3.5553190584743302</v>
      </c>
    </row>
    <row r="85" spans="1:4">
      <c r="A85" s="109" t="s">
        <v>123</v>
      </c>
      <c r="B85" s="109" t="s">
        <v>135</v>
      </c>
      <c r="C85" s="212">
        <v>-6.7280242460970001</v>
      </c>
      <c r="D85" s="212">
        <v>-4.25675921625208</v>
      </c>
    </row>
    <row r="86" spans="1:4">
      <c r="A86" s="109" t="s">
        <v>123</v>
      </c>
      <c r="B86" s="109" t="s">
        <v>136</v>
      </c>
      <c r="C86" s="212">
        <v>-6.9525124083709997</v>
      </c>
      <c r="D86" s="212">
        <v>-4.1240384077743304</v>
      </c>
    </row>
    <row r="87" spans="1:4">
      <c r="A87" s="109" t="s">
        <v>123</v>
      </c>
      <c r="B87" s="109" t="s">
        <v>137</v>
      </c>
      <c r="C87" s="212">
        <v>-11.982292796471</v>
      </c>
      <c r="D87" s="212">
        <v>-5.7417285337043298</v>
      </c>
    </row>
  </sheetData>
  <mergeCells count="1">
    <mergeCell ref="H1:I1"/>
  </mergeCells>
  <hyperlinks>
    <hyperlink ref="H1:I1" location="Index!A1" display="Regresar al Índice" xr:uid="{087C59F2-DB28-4A2F-BAA5-1CFE37F00807}"/>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59AC9-588B-4490-9AEE-98AA23A3C616}">
  <sheetPr codeName="Hoja80"/>
  <dimension ref="A1:I38"/>
  <sheetViews>
    <sheetView workbookViewId="0">
      <selection activeCell="B125" sqref="B125"/>
    </sheetView>
  </sheetViews>
  <sheetFormatPr baseColWidth="10" defaultColWidth="9.109375" defaultRowHeight="14.4"/>
  <cols>
    <col min="1" max="16384" width="9.109375" style="109"/>
  </cols>
  <sheetData>
    <row r="1" spans="1:9">
      <c r="A1" s="109" t="s">
        <v>1407</v>
      </c>
      <c r="H1" s="274" t="s">
        <v>126</v>
      </c>
      <c r="I1" s="274"/>
    </row>
    <row r="2" spans="1:9">
      <c r="A2" s="109" t="s">
        <v>1340</v>
      </c>
    </row>
    <row r="5" spans="1:9">
      <c r="A5" s="109" t="s">
        <v>182</v>
      </c>
      <c r="B5" s="109" t="s">
        <v>164</v>
      </c>
    </row>
    <row r="6" spans="1:9">
      <c r="A6" s="109" t="s">
        <v>107</v>
      </c>
      <c r="B6" s="110">
        <v>-39.454039998676997</v>
      </c>
    </row>
    <row r="7" spans="1:9">
      <c r="A7" s="109" t="s">
        <v>86</v>
      </c>
      <c r="B7" s="110">
        <v>-31.829252007697001</v>
      </c>
    </row>
    <row r="8" spans="1:9">
      <c r="A8" s="109" t="s">
        <v>104</v>
      </c>
      <c r="B8" s="110">
        <v>-27.478473232542999</v>
      </c>
    </row>
    <row r="9" spans="1:9">
      <c r="A9" s="109" t="s">
        <v>93</v>
      </c>
      <c r="B9" s="110">
        <v>-24.971325958337999</v>
      </c>
    </row>
    <row r="10" spans="1:9">
      <c r="A10" s="109" t="s">
        <v>88</v>
      </c>
      <c r="B10" s="110">
        <v>-23.068810468938</v>
      </c>
    </row>
    <row r="11" spans="1:9">
      <c r="A11" s="109" t="s">
        <v>87</v>
      </c>
      <c r="B11" s="110">
        <v>-22.484567025314998</v>
      </c>
    </row>
    <row r="12" spans="1:9">
      <c r="A12" s="109" t="s">
        <v>89</v>
      </c>
      <c r="B12" s="110">
        <v>-20.754326425449001</v>
      </c>
    </row>
    <row r="13" spans="1:9">
      <c r="A13" s="109" t="s">
        <v>118</v>
      </c>
      <c r="B13" s="110">
        <v>-19.856476018138999</v>
      </c>
    </row>
    <row r="14" spans="1:9">
      <c r="A14" s="109" t="s">
        <v>116</v>
      </c>
      <c r="B14" s="110">
        <v>-19.291318593442</v>
      </c>
    </row>
    <row r="15" spans="1:9">
      <c r="A15" s="109" t="s">
        <v>99</v>
      </c>
      <c r="B15" s="110">
        <v>-18.428243868631</v>
      </c>
    </row>
    <row r="16" spans="1:9">
      <c r="A16" s="109" t="s">
        <v>96</v>
      </c>
      <c r="B16" s="110">
        <v>-17.428534732715001</v>
      </c>
    </row>
    <row r="17" spans="1:2">
      <c r="A17" s="109" t="s">
        <v>119</v>
      </c>
      <c r="B17" s="110">
        <v>-16.458244047318001</v>
      </c>
    </row>
    <row r="18" spans="1:2">
      <c r="A18" s="109" t="s">
        <v>90</v>
      </c>
      <c r="B18" s="110">
        <v>-14.800174916256999</v>
      </c>
    </row>
    <row r="19" spans="1:2">
      <c r="A19" s="109" t="s">
        <v>91</v>
      </c>
      <c r="B19" s="110">
        <v>-13.903583366477999</v>
      </c>
    </row>
    <row r="20" spans="1:2">
      <c r="A20" s="109" t="s">
        <v>114</v>
      </c>
      <c r="B20" s="110">
        <v>-13.877081177812</v>
      </c>
    </row>
    <row r="21" spans="1:2">
      <c r="A21" s="109" t="s">
        <v>92</v>
      </c>
      <c r="B21" s="110">
        <v>-13.051065118373</v>
      </c>
    </row>
    <row r="22" spans="1:2">
      <c r="A22" s="109" t="s">
        <v>85</v>
      </c>
      <c r="B22" s="110">
        <v>-12.952907520161</v>
      </c>
    </row>
    <row r="23" spans="1:2">
      <c r="A23" s="109" t="s">
        <v>95</v>
      </c>
      <c r="B23" s="110">
        <v>-11.982292796471</v>
      </c>
    </row>
    <row r="24" spans="1:2">
      <c r="A24" s="109" t="s">
        <v>117</v>
      </c>
      <c r="B24" s="110">
        <v>-9.3210530740929993</v>
      </c>
    </row>
    <row r="25" spans="1:2">
      <c r="A25" s="109" t="s">
        <v>100</v>
      </c>
      <c r="B25" s="110">
        <v>-8.6018073270759992</v>
      </c>
    </row>
    <row r="26" spans="1:2">
      <c r="A26" s="109" t="s">
        <v>94</v>
      </c>
      <c r="B26" s="110">
        <v>-7.9044891033470002</v>
      </c>
    </row>
    <row r="27" spans="1:2">
      <c r="A27" s="109" t="s">
        <v>109</v>
      </c>
      <c r="B27" s="110">
        <v>-7.2455827993920003</v>
      </c>
    </row>
    <row r="28" spans="1:2">
      <c r="A28" s="109" t="s">
        <v>103</v>
      </c>
      <c r="B28" s="110">
        <v>-4.5549363821410003</v>
      </c>
    </row>
    <row r="29" spans="1:2">
      <c r="A29" s="109" t="s">
        <v>105</v>
      </c>
      <c r="B29" s="110">
        <v>-2.2239723127080002</v>
      </c>
    </row>
    <row r="30" spans="1:2">
      <c r="A30" s="109" t="s">
        <v>120</v>
      </c>
      <c r="B30" s="110">
        <v>-1.321325257412</v>
      </c>
    </row>
    <row r="31" spans="1:2">
      <c r="A31" s="109" t="s">
        <v>112</v>
      </c>
      <c r="B31" s="110">
        <v>-0.42214537329599999</v>
      </c>
    </row>
    <row r="32" spans="1:2">
      <c r="A32" s="109" t="s">
        <v>97</v>
      </c>
      <c r="B32" s="110">
        <v>0.58661534674000004</v>
      </c>
    </row>
    <row r="33" spans="1:2">
      <c r="A33" s="109" t="s">
        <v>102</v>
      </c>
      <c r="B33" s="110">
        <v>0.703604280681</v>
      </c>
    </row>
    <row r="34" spans="1:2">
      <c r="A34" s="109" t="s">
        <v>113</v>
      </c>
      <c r="B34" s="110">
        <v>4.1035950023029999</v>
      </c>
    </row>
    <row r="35" spans="1:2">
      <c r="A35" s="109" t="s">
        <v>101</v>
      </c>
      <c r="B35" s="110">
        <v>4.3484261436210003</v>
      </c>
    </row>
    <row r="36" spans="1:2">
      <c r="A36" s="109" t="s">
        <v>110</v>
      </c>
      <c r="B36" s="110">
        <v>10.802290376650999</v>
      </c>
    </row>
    <row r="37" spans="1:2">
      <c r="A37" s="109" t="s">
        <v>108</v>
      </c>
      <c r="B37" s="110">
        <v>41.375408918178998</v>
      </c>
    </row>
    <row r="38" spans="1:2">
      <c r="A38" s="109" t="s">
        <v>111</v>
      </c>
      <c r="B38" s="110">
        <v>70.987326735983999</v>
      </c>
    </row>
  </sheetData>
  <mergeCells count="1">
    <mergeCell ref="H1:I1"/>
  </mergeCells>
  <hyperlinks>
    <hyperlink ref="H1:I1" location="Index!A1" display="Regresar al Índice" xr:uid="{2FA1789A-1B65-4FA0-B969-F98007C778E2}"/>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A83A3-155F-4CDD-98B2-0C1A640EFD58}">
  <sheetPr codeName="Hoja81"/>
  <dimension ref="A1:I87"/>
  <sheetViews>
    <sheetView workbookViewId="0">
      <selection activeCell="B125" sqref="B125"/>
    </sheetView>
  </sheetViews>
  <sheetFormatPr baseColWidth="10" defaultColWidth="9.109375" defaultRowHeight="14.4"/>
  <cols>
    <col min="1" max="16384" width="9.109375" style="109"/>
  </cols>
  <sheetData>
    <row r="1" spans="1:9">
      <c r="A1" s="109" t="s">
        <v>1408</v>
      </c>
      <c r="H1" s="274" t="s">
        <v>126</v>
      </c>
      <c r="I1" s="274"/>
    </row>
    <row r="2" spans="1:9">
      <c r="A2" s="109" t="s">
        <v>1340</v>
      </c>
    </row>
    <row r="5" spans="1:9">
      <c r="A5" s="109" t="s">
        <v>154</v>
      </c>
      <c r="B5" s="109" t="s">
        <v>141</v>
      </c>
      <c r="C5" s="109" t="s">
        <v>164</v>
      </c>
      <c r="D5" s="109" t="s">
        <v>548</v>
      </c>
    </row>
    <row r="6" spans="1:9">
      <c r="A6" s="109" t="s">
        <v>149</v>
      </c>
      <c r="B6" s="109" t="s">
        <v>128</v>
      </c>
      <c r="C6" s="212">
        <v>4.4290280608849999</v>
      </c>
      <c r="D6" s="212">
        <v>5.2094526236848298</v>
      </c>
    </row>
    <row r="7" spans="1:9">
      <c r="A7" s="109" t="s">
        <v>123</v>
      </c>
      <c r="B7" s="109" t="s">
        <v>129</v>
      </c>
      <c r="C7" s="212">
        <v>0.14732669555</v>
      </c>
      <c r="D7" s="212">
        <v>4.7256919078874997</v>
      </c>
    </row>
    <row r="8" spans="1:9">
      <c r="A8" s="109" t="s">
        <v>123</v>
      </c>
      <c r="B8" s="109" t="s">
        <v>130</v>
      </c>
      <c r="C8" s="212">
        <v>-5.2144493306550004</v>
      </c>
      <c r="D8" s="212">
        <v>3.71474210703333</v>
      </c>
    </row>
    <row r="9" spans="1:9">
      <c r="A9" s="109" t="s">
        <v>123</v>
      </c>
      <c r="B9" s="109" t="s">
        <v>131</v>
      </c>
      <c r="C9" s="212">
        <v>9.8962050721920001</v>
      </c>
      <c r="D9" s="212">
        <v>4.3221891764650797</v>
      </c>
    </row>
    <row r="10" spans="1:9">
      <c r="A10" s="109" t="s">
        <v>123</v>
      </c>
      <c r="B10" s="109" t="s">
        <v>132</v>
      </c>
      <c r="C10" s="212">
        <v>-5.5420488061000001E-2</v>
      </c>
      <c r="D10" s="212">
        <v>3.6273656123332501</v>
      </c>
    </row>
    <row r="11" spans="1:9">
      <c r="A11" s="109" t="s">
        <v>123</v>
      </c>
      <c r="B11" s="109" t="s">
        <v>133</v>
      </c>
      <c r="C11" s="212">
        <v>0.46642517115499998</v>
      </c>
      <c r="D11" s="212">
        <v>3.0266514088610799</v>
      </c>
    </row>
    <row r="12" spans="1:9">
      <c r="A12" s="109" t="s">
        <v>123</v>
      </c>
      <c r="B12" s="109" t="s">
        <v>134</v>
      </c>
      <c r="C12" s="212">
        <v>8.5290575429729998</v>
      </c>
      <c r="D12" s="212">
        <v>2.9837528181415802</v>
      </c>
    </row>
    <row r="13" spans="1:9">
      <c r="A13" s="109" t="s">
        <v>123</v>
      </c>
      <c r="B13" s="109" t="s">
        <v>135</v>
      </c>
      <c r="C13" s="212">
        <v>9.313526862002</v>
      </c>
      <c r="D13" s="212">
        <v>3.4603295054636698</v>
      </c>
    </row>
    <row r="14" spans="1:9">
      <c r="A14" s="109" t="s">
        <v>123</v>
      </c>
      <c r="B14" s="109" t="s">
        <v>136</v>
      </c>
      <c r="C14" s="212">
        <v>8.5944171318289992</v>
      </c>
      <c r="D14" s="212">
        <v>4.14277498845592</v>
      </c>
    </row>
    <row r="15" spans="1:9">
      <c r="A15" s="109" t="s">
        <v>123</v>
      </c>
      <c r="B15" s="109" t="s">
        <v>137</v>
      </c>
      <c r="C15" s="212">
        <v>10.206744123737</v>
      </c>
      <c r="D15" s="212">
        <v>4.49836958974275</v>
      </c>
    </row>
    <row r="16" spans="1:9">
      <c r="A16" s="109" t="s">
        <v>123</v>
      </c>
      <c r="B16" s="109" t="s">
        <v>138</v>
      </c>
      <c r="C16" s="212">
        <v>8.302125180949</v>
      </c>
      <c r="D16" s="212">
        <v>4.9058396414976704</v>
      </c>
    </row>
    <row r="17" spans="1:4">
      <c r="A17" s="109" t="s">
        <v>123</v>
      </c>
      <c r="B17" s="109" t="s">
        <v>139</v>
      </c>
      <c r="C17" s="212">
        <v>7.1806964931610002</v>
      </c>
      <c r="D17" s="212">
        <v>5.1496402096430796</v>
      </c>
    </row>
    <row r="18" spans="1:4">
      <c r="A18" s="109" t="s">
        <v>150</v>
      </c>
      <c r="B18" s="109" t="s">
        <v>128</v>
      </c>
      <c r="C18" s="212">
        <v>13.206133373073</v>
      </c>
      <c r="D18" s="212">
        <v>5.8810656523254199</v>
      </c>
    </row>
    <row r="19" spans="1:4">
      <c r="A19" s="109" t="s">
        <v>123</v>
      </c>
      <c r="B19" s="109" t="s">
        <v>129</v>
      </c>
      <c r="C19" s="212">
        <v>9.6273347437469994</v>
      </c>
      <c r="D19" s="212">
        <v>6.6710663230084997</v>
      </c>
    </row>
    <row r="20" spans="1:4">
      <c r="A20" s="109" t="s">
        <v>123</v>
      </c>
      <c r="B20" s="109" t="s">
        <v>130</v>
      </c>
      <c r="C20" s="212">
        <v>14.607379855259</v>
      </c>
      <c r="D20" s="212">
        <v>8.3228854218346697</v>
      </c>
    </row>
    <row r="21" spans="1:4">
      <c r="A21" s="109" t="s">
        <v>123</v>
      </c>
      <c r="B21" s="109" t="s">
        <v>131</v>
      </c>
      <c r="C21" s="212">
        <v>9.4496981595640008</v>
      </c>
      <c r="D21" s="212">
        <v>8.2856765124489993</v>
      </c>
    </row>
    <row r="22" spans="1:4">
      <c r="A22" s="109" t="s">
        <v>123</v>
      </c>
      <c r="B22" s="109" t="s">
        <v>132</v>
      </c>
      <c r="C22" s="212">
        <v>17.346466344675999</v>
      </c>
      <c r="D22" s="212">
        <v>9.7358337485104194</v>
      </c>
    </row>
    <row r="23" spans="1:4">
      <c r="A23" s="109" t="s">
        <v>123</v>
      </c>
      <c r="B23" s="109" t="s">
        <v>133</v>
      </c>
      <c r="C23" s="212">
        <v>14.228379327522999</v>
      </c>
      <c r="D23" s="212">
        <v>10.882663261541101</v>
      </c>
    </row>
    <row r="24" spans="1:4">
      <c r="A24" s="109" t="s">
        <v>123</v>
      </c>
      <c r="B24" s="109" t="s">
        <v>134</v>
      </c>
      <c r="C24" s="212">
        <v>10.403462143349</v>
      </c>
      <c r="D24" s="212">
        <v>11.0388636449057</v>
      </c>
    </row>
    <row r="25" spans="1:4">
      <c r="A25" s="109" t="s">
        <v>123</v>
      </c>
      <c r="B25" s="109" t="s">
        <v>135</v>
      </c>
      <c r="C25" s="212">
        <v>9.4407923218769998</v>
      </c>
      <c r="D25" s="212">
        <v>11.049469099895299</v>
      </c>
    </row>
    <row r="26" spans="1:4">
      <c r="A26" s="109" t="s">
        <v>123</v>
      </c>
      <c r="B26" s="109" t="s">
        <v>136</v>
      </c>
      <c r="C26" s="212">
        <v>9.0815043978850003</v>
      </c>
      <c r="D26" s="212">
        <v>11.0900597054</v>
      </c>
    </row>
    <row r="27" spans="1:4">
      <c r="A27" s="109" t="s">
        <v>123</v>
      </c>
      <c r="B27" s="109" t="s">
        <v>137</v>
      </c>
      <c r="C27" s="212">
        <v>5.2693803733399998</v>
      </c>
      <c r="D27" s="212">
        <v>10.6786127262002</v>
      </c>
    </row>
    <row r="28" spans="1:4">
      <c r="A28" s="109" t="s">
        <v>123</v>
      </c>
      <c r="B28" s="109" t="s">
        <v>138</v>
      </c>
      <c r="C28" s="212">
        <v>9.5824729447520003</v>
      </c>
      <c r="D28" s="212">
        <v>10.785308373183801</v>
      </c>
    </row>
    <row r="29" spans="1:4">
      <c r="A29" s="109" t="s">
        <v>123</v>
      </c>
      <c r="B29" s="109" t="s">
        <v>139</v>
      </c>
      <c r="C29" s="212">
        <v>15.975617770135001</v>
      </c>
      <c r="D29" s="212">
        <v>11.5182184795983</v>
      </c>
    </row>
    <row r="30" spans="1:4">
      <c r="A30" s="109" t="s">
        <v>151</v>
      </c>
      <c r="B30" s="109" t="s">
        <v>128</v>
      </c>
      <c r="C30" s="212">
        <v>9.7082012259890007</v>
      </c>
      <c r="D30" s="212">
        <v>11.226724134008</v>
      </c>
    </row>
    <row r="31" spans="1:4">
      <c r="A31" s="109" t="s">
        <v>123</v>
      </c>
      <c r="B31" s="109" t="s">
        <v>129</v>
      </c>
      <c r="C31" s="212">
        <v>10.196005965795001</v>
      </c>
      <c r="D31" s="212">
        <v>11.274113402512</v>
      </c>
    </row>
    <row r="32" spans="1:4">
      <c r="A32" s="109" t="s">
        <v>123</v>
      </c>
      <c r="B32" s="109" t="s">
        <v>130</v>
      </c>
      <c r="C32" s="212">
        <v>6.6168699695060003</v>
      </c>
      <c r="D32" s="212">
        <v>10.6082375786992</v>
      </c>
    </row>
    <row r="33" spans="1:4">
      <c r="A33" s="109" t="s">
        <v>123</v>
      </c>
      <c r="B33" s="109" t="s">
        <v>131</v>
      </c>
      <c r="C33" s="212">
        <v>2.7682832601010001</v>
      </c>
      <c r="D33" s="212">
        <v>10.051453003743999</v>
      </c>
    </row>
    <row r="34" spans="1:4">
      <c r="A34" s="109" t="s">
        <v>123</v>
      </c>
      <c r="B34" s="109" t="s">
        <v>132</v>
      </c>
      <c r="C34" s="212">
        <v>1.6091529553E-2</v>
      </c>
      <c r="D34" s="212">
        <v>8.6072551024837498</v>
      </c>
    </row>
    <row r="35" spans="1:4">
      <c r="A35" s="109" t="s">
        <v>123</v>
      </c>
      <c r="B35" s="109" t="s">
        <v>133</v>
      </c>
      <c r="C35" s="212">
        <v>5.3518642402600003</v>
      </c>
      <c r="D35" s="212">
        <v>7.8675455118785003</v>
      </c>
    </row>
    <row r="36" spans="1:4">
      <c r="A36" s="109" t="s">
        <v>123</v>
      </c>
      <c r="B36" s="109" t="s">
        <v>134</v>
      </c>
      <c r="C36" s="212">
        <v>7.2284976016830003</v>
      </c>
      <c r="D36" s="212">
        <v>7.6029651334063297</v>
      </c>
    </row>
    <row r="37" spans="1:4">
      <c r="A37" s="109" t="s">
        <v>123</v>
      </c>
      <c r="B37" s="109" t="s">
        <v>135</v>
      </c>
      <c r="C37" s="212">
        <v>3.6642198244970001</v>
      </c>
      <c r="D37" s="212">
        <v>7.1215840919579998</v>
      </c>
    </row>
    <row r="38" spans="1:4">
      <c r="A38" s="109" t="s">
        <v>123</v>
      </c>
      <c r="B38" s="109" t="s">
        <v>136</v>
      </c>
      <c r="C38" s="212">
        <v>9.7234361181699995</v>
      </c>
      <c r="D38" s="212">
        <v>7.1750784019817502</v>
      </c>
    </row>
    <row r="39" spans="1:4">
      <c r="A39" s="109" t="s">
        <v>123</v>
      </c>
      <c r="B39" s="109" t="s">
        <v>137</v>
      </c>
      <c r="C39" s="212">
        <v>5.3796360754099997</v>
      </c>
      <c r="D39" s="212">
        <v>7.1842663771542501</v>
      </c>
    </row>
    <row r="40" spans="1:4">
      <c r="A40" s="109" t="s">
        <v>123</v>
      </c>
      <c r="B40" s="109" t="s">
        <v>138</v>
      </c>
      <c r="C40" s="212">
        <v>1.7799428135749999</v>
      </c>
      <c r="D40" s="212">
        <v>6.5340555328895</v>
      </c>
    </row>
    <row r="41" spans="1:4">
      <c r="A41" s="109" t="s">
        <v>123</v>
      </c>
      <c r="B41" s="109" t="s">
        <v>139</v>
      </c>
      <c r="C41" s="212">
        <v>4.1502858983850004</v>
      </c>
      <c r="D41" s="212">
        <v>5.5486112102436698</v>
      </c>
    </row>
    <row r="42" spans="1:4">
      <c r="A42" s="109" t="s">
        <v>152</v>
      </c>
      <c r="B42" s="109" t="s">
        <v>128</v>
      </c>
      <c r="C42" s="212">
        <v>0.305948007016</v>
      </c>
      <c r="D42" s="212">
        <v>4.7650901086625801</v>
      </c>
    </row>
    <row r="43" spans="1:4">
      <c r="A43" s="109" t="s">
        <v>123</v>
      </c>
      <c r="B43" s="109" t="s">
        <v>129</v>
      </c>
      <c r="C43" s="212">
        <v>6.1727514583590004</v>
      </c>
      <c r="D43" s="212">
        <v>4.4298188997095798</v>
      </c>
    </row>
    <row r="44" spans="1:4">
      <c r="A44" s="109" t="s">
        <v>123</v>
      </c>
      <c r="B44" s="109" t="s">
        <v>130</v>
      </c>
      <c r="C44" s="212">
        <v>1.0215138316879999</v>
      </c>
      <c r="D44" s="212">
        <v>3.9635392215580798</v>
      </c>
    </row>
    <row r="45" spans="1:4">
      <c r="A45" s="109" t="s">
        <v>123</v>
      </c>
      <c r="B45" s="109" t="s">
        <v>131</v>
      </c>
      <c r="C45" s="212">
        <v>8.5498381432859993</v>
      </c>
      <c r="D45" s="212">
        <v>4.4453354618235004</v>
      </c>
    </row>
    <row r="46" spans="1:4">
      <c r="A46" s="109" t="s">
        <v>123</v>
      </c>
      <c r="B46" s="109" t="s">
        <v>132</v>
      </c>
      <c r="C46" s="212">
        <v>3.5478706891659999</v>
      </c>
      <c r="D46" s="212">
        <v>4.7396503917912503</v>
      </c>
    </row>
    <row r="47" spans="1:4">
      <c r="A47" s="109" t="s">
        <v>123</v>
      </c>
      <c r="B47" s="109" t="s">
        <v>133</v>
      </c>
      <c r="C47" s="212">
        <v>4.9281459119750002</v>
      </c>
      <c r="D47" s="212">
        <v>4.7043405311008302</v>
      </c>
    </row>
    <row r="48" spans="1:4">
      <c r="A48" s="109" t="s">
        <v>123</v>
      </c>
      <c r="B48" s="109" t="s">
        <v>134</v>
      </c>
      <c r="C48" s="212">
        <v>0.71190747080600003</v>
      </c>
      <c r="D48" s="212">
        <v>4.1612913535277496</v>
      </c>
    </row>
    <row r="49" spans="1:4">
      <c r="A49" s="109" t="s">
        <v>123</v>
      </c>
      <c r="B49" s="109" t="s">
        <v>135</v>
      </c>
      <c r="C49" s="212">
        <v>4.2195892400580002</v>
      </c>
      <c r="D49" s="212">
        <v>4.2075721381578299</v>
      </c>
    </row>
    <row r="50" spans="1:4">
      <c r="A50" s="109" t="s">
        <v>123</v>
      </c>
      <c r="B50" s="109" t="s">
        <v>136</v>
      </c>
      <c r="C50" s="212">
        <v>2.1840239415760001</v>
      </c>
      <c r="D50" s="212">
        <v>3.5792877901083302</v>
      </c>
    </row>
    <row r="51" spans="1:4">
      <c r="A51" s="109" t="s">
        <v>123</v>
      </c>
      <c r="B51" s="109" t="s">
        <v>137</v>
      </c>
      <c r="C51" s="212">
        <v>-1.584049637179</v>
      </c>
      <c r="D51" s="212">
        <v>2.99898064739258</v>
      </c>
    </row>
    <row r="52" spans="1:4">
      <c r="A52" s="109" t="s">
        <v>123</v>
      </c>
      <c r="B52" s="109" t="s">
        <v>138</v>
      </c>
      <c r="C52" s="212">
        <v>0.65020299474200005</v>
      </c>
      <c r="D52" s="212">
        <v>2.9048356624898299</v>
      </c>
    </row>
    <row r="53" spans="1:4">
      <c r="A53" s="109" t="s">
        <v>123</v>
      </c>
      <c r="B53" s="109" t="s">
        <v>139</v>
      </c>
      <c r="C53" s="212">
        <v>1.3195253899999999</v>
      </c>
      <c r="D53" s="212">
        <v>2.6689389534577499</v>
      </c>
    </row>
    <row r="54" spans="1:4">
      <c r="A54" s="109" t="s">
        <v>153</v>
      </c>
      <c r="B54" s="109" t="s">
        <v>128</v>
      </c>
      <c r="C54" s="212">
        <v>0.71584000880200005</v>
      </c>
      <c r="D54" s="212">
        <v>2.70309662027325</v>
      </c>
    </row>
    <row r="55" spans="1:4">
      <c r="A55" s="109" t="s">
        <v>123</v>
      </c>
      <c r="B55" s="109" t="s">
        <v>129</v>
      </c>
      <c r="C55" s="212">
        <v>0.50690928302399996</v>
      </c>
      <c r="D55" s="212">
        <v>2.2309431056619999</v>
      </c>
    </row>
    <row r="56" spans="1:4">
      <c r="A56" s="109" t="s">
        <v>123</v>
      </c>
      <c r="B56" s="109" t="s">
        <v>130</v>
      </c>
      <c r="C56" s="212">
        <v>5.2089222139059999</v>
      </c>
      <c r="D56" s="212">
        <v>2.5798938041801698</v>
      </c>
    </row>
    <row r="57" spans="1:4">
      <c r="A57" s="109" t="s">
        <v>123</v>
      </c>
      <c r="B57" s="109" t="s">
        <v>131</v>
      </c>
      <c r="C57" s="212">
        <v>-3.3977005287559998</v>
      </c>
      <c r="D57" s="212">
        <v>1.58426558151</v>
      </c>
    </row>
    <row r="58" spans="1:4">
      <c r="A58" s="109" t="s">
        <v>123</v>
      </c>
      <c r="B58" s="109" t="s">
        <v>132</v>
      </c>
      <c r="C58" s="212">
        <v>2.5573746238670001</v>
      </c>
      <c r="D58" s="212">
        <v>1.5017242427350801</v>
      </c>
    </row>
    <row r="59" spans="1:4">
      <c r="A59" s="109" t="s">
        <v>123</v>
      </c>
      <c r="B59" s="109" t="s">
        <v>133</v>
      </c>
      <c r="C59" s="212">
        <v>5.4245393842649996</v>
      </c>
      <c r="D59" s="212">
        <v>1.54309036542592</v>
      </c>
    </row>
    <row r="60" spans="1:4">
      <c r="A60" s="109" t="s">
        <v>123</v>
      </c>
      <c r="B60" s="109" t="s">
        <v>134</v>
      </c>
      <c r="C60" s="212">
        <v>2.4875437678160002</v>
      </c>
      <c r="D60" s="212">
        <v>1.69106005684342</v>
      </c>
    </row>
    <row r="61" spans="1:4">
      <c r="A61" s="109" t="s">
        <v>123</v>
      </c>
      <c r="B61" s="109" t="s">
        <v>135</v>
      </c>
      <c r="C61" s="212">
        <v>4.5096990208429997</v>
      </c>
      <c r="D61" s="212">
        <v>1.7152358719088301</v>
      </c>
    </row>
    <row r="62" spans="1:4">
      <c r="A62" s="109" t="s">
        <v>123</v>
      </c>
      <c r="B62" s="109" t="s">
        <v>136</v>
      </c>
      <c r="C62" s="212">
        <v>4.1183769777189996</v>
      </c>
      <c r="D62" s="212">
        <v>1.87643195825408</v>
      </c>
    </row>
    <row r="63" spans="1:4">
      <c r="A63" s="109" t="s">
        <v>123</v>
      </c>
      <c r="B63" s="109" t="s">
        <v>137</v>
      </c>
      <c r="C63" s="212">
        <v>1.4768566133750001</v>
      </c>
      <c r="D63" s="212">
        <v>2.13150747913358</v>
      </c>
    </row>
    <row r="64" spans="1:4">
      <c r="A64" s="109" t="s">
        <v>123</v>
      </c>
      <c r="B64" s="109" t="s">
        <v>138</v>
      </c>
      <c r="C64" s="212">
        <v>3.388002826473</v>
      </c>
      <c r="D64" s="212">
        <v>2.3596574651111699</v>
      </c>
    </row>
    <row r="65" spans="1:4">
      <c r="A65" s="109" t="s">
        <v>123</v>
      </c>
      <c r="B65" s="109" t="s">
        <v>139</v>
      </c>
      <c r="C65" s="212">
        <v>4.5070814806569999</v>
      </c>
      <c r="D65" s="212">
        <v>2.6252871393325798</v>
      </c>
    </row>
    <row r="66" spans="1:4">
      <c r="A66" s="109" t="s">
        <v>127</v>
      </c>
      <c r="B66" s="109" t="s">
        <v>128</v>
      </c>
      <c r="C66" s="212">
        <v>5.8102046398280001</v>
      </c>
      <c r="D66" s="212">
        <v>3.0498175252514201</v>
      </c>
    </row>
    <row r="67" spans="1:4">
      <c r="A67" s="109" t="s">
        <v>123</v>
      </c>
      <c r="B67" s="109" t="s">
        <v>129</v>
      </c>
      <c r="C67" s="212">
        <v>5.0662052084729998</v>
      </c>
      <c r="D67" s="212">
        <v>3.4297588523721698</v>
      </c>
    </row>
    <row r="68" spans="1:4">
      <c r="A68" s="109" t="s">
        <v>123</v>
      </c>
      <c r="B68" s="109" t="s">
        <v>130</v>
      </c>
      <c r="C68" s="212">
        <v>2.701077474036</v>
      </c>
      <c r="D68" s="212">
        <v>3.2207717907163298</v>
      </c>
    </row>
    <row r="69" spans="1:4">
      <c r="A69" s="109" t="s">
        <v>123</v>
      </c>
      <c r="B69" s="109" t="s">
        <v>131</v>
      </c>
      <c r="C69" s="212">
        <v>8.3675845573960004</v>
      </c>
      <c r="D69" s="212">
        <v>4.2012122145623296</v>
      </c>
    </row>
    <row r="70" spans="1:4">
      <c r="A70" s="109" t="s">
        <v>123</v>
      </c>
      <c r="B70" s="109" t="s">
        <v>132</v>
      </c>
      <c r="C70" s="212">
        <v>5.2593045575669999</v>
      </c>
      <c r="D70" s="212">
        <v>4.4263730423706704</v>
      </c>
    </row>
    <row r="71" spans="1:4">
      <c r="A71" s="109" t="s">
        <v>123</v>
      </c>
      <c r="B71" s="109" t="s">
        <v>133</v>
      </c>
      <c r="C71" s="212">
        <v>1.0865483153990001</v>
      </c>
      <c r="D71" s="212">
        <v>4.0648737866318303</v>
      </c>
    </row>
    <row r="72" spans="1:4">
      <c r="A72" s="109" t="s">
        <v>123</v>
      </c>
      <c r="B72" s="109" t="s">
        <v>134</v>
      </c>
      <c r="C72" s="212">
        <v>2.5799689337479998</v>
      </c>
      <c r="D72" s="212">
        <v>4.0725758837928296</v>
      </c>
    </row>
    <row r="73" spans="1:4">
      <c r="A73" s="109" t="s">
        <v>123</v>
      </c>
      <c r="B73" s="109" t="s">
        <v>135</v>
      </c>
      <c r="C73" s="212">
        <v>2.2644532167859999</v>
      </c>
      <c r="D73" s="212">
        <v>3.88547206678808</v>
      </c>
    </row>
    <row r="74" spans="1:4">
      <c r="A74" s="109" t="s">
        <v>123</v>
      </c>
      <c r="B74" s="109" t="s">
        <v>136</v>
      </c>
      <c r="C74" s="212">
        <v>-0.333576206747</v>
      </c>
      <c r="D74" s="212">
        <v>3.5144759680825799</v>
      </c>
    </row>
    <row r="75" spans="1:4">
      <c r="A75" s="109" t="s">
        <v>123</v>
      </c>
      <c r="B75" s="109" t="s">
        <v>137</v>
      </c>
      <c r="C75" s="212">
        <v>4.1681162006920003</v>
      </c>
      <c r="D75" s="212">
        <v>3.7387476003589999</v>
      </c>
    </row>
    <row r="76" spans="1:4">
      <c r="A76" s="109" t="s">
        <v>123</v>
      </c>
      <c r="B76" s="109" t="s">
        <v>138</v>
      </c>
      <c r="C76" s="212">
        <v>2.4195528321889999</v>
      </c>
      <c r="D76" s="212">
        <v>3.6580434341686701</v>
      </c>
    </row>
    <row r="77" spans="1:4">
      <c r="A77" s="109" t="s">
        <v>123</v>
      </c>
      <c r="B77" s="109" t="s">
        <v>139</v>
      </c>
      <c r="C77" s="212">
        <v>-5.3106117360949998</v>
      </c>
      <c r="D77" s="212">
        <v>2.8399023327726698</v>
      </c>
    </row>
    <row r="78" spans="1:4">
      <c r="A78" s="109" t="s">
        <v>140</v>
      </c>
      <c r="B78" s="109" t="s">
        <v>128</v>
      </c>
      <c r="C78" s="212">
        <v>-1.717986932624</v>
      </c>
      <c r="D78" s="212">
        <v>2.2125530350683298</v>
      </c>
    </row>
    <row r="79" spans="1:4">
      <c r="A79" s="109" t="s">
        <v>123</v>
      </c>
      <c r="B79" s="109" t="s">
        <v>129</v>
      </c>
      <c r="C79" s="212">
        <v>-0.20283571605600001</v>
      </c>
      <c r="D79" s="212">
        <v>1.77346629135758</v>
      </c>
    </row>
    <row r="80" spans="1:4">
      <c r="A80" s="109" t="s">
        <v>123</v>
      </c>
      <c r="B80" s="109" t="s">
        <v>130</v>
      </c>
      <c r="C80" s="212">
        <v>5.6900427625020003</v>
      </c>
      <c r="D80" s="212">
        <v>2.0225467320630801</v>
      </c>
    </row>
    <row r="81" spans="1:4">
      <c r="A81" s="109" t="s">
        <v>123</v>
      </c>
      <c r="B81" s="109" t="s">
        <v>131</v>
      </c>
      <c r="C81" s="212">
        <v>1.1559742541360001</v>
      </c>
      <c r="D81" s="212">
        <v>1.4215792067914199</v>
      </c>
    </row>
    <row r="82" spans="1:4">
      <c r="A82" s="109" t="s">
        <v>123</v>
      </c>
      <c r="B82" s="109" t="s">
        <v>132</v>
      </c>
      <c r="C82" s="212">
        <v>3.318178412225</v>
      </c>
      <c r="D82" s="212">
        <v>1.25981869467958</v>
      </c>
    </row>
    <row r="83" spans="1:4">
      <c r="A83" s="109" t="s">
        <v>123</v>
      </c>
      <c r="B83" s="109" t="s">
        <v>133</v>
      </c>
      <c r="C83" s="212">
        <v>-0.30287708741500002</v>
      </c>
      <c r="D83" s="212">
        <v>1.14403324444508</v>
      </c>
    </row>
    <row r="84" spans="1:4">
      <c r="A84" s="109" t="s">
        <v>123</v>
      </c>
      <c r="B84" s="109" t="s">
        <v>134</v>
      </c>
      <c r="C84" s="212">
        <v>0.94534363301900004</v>
      </c>
      <c r="D84" s="212">
        <v>1.0078144693843301</v>
      </c>
    </row>
    <row r="85" spans="1:4">
      <c r="A85" s="109" t="s">
        <v>123</v>
      </c>
      <c r="B85" s="109" t="s">
        <v>135</v>
      </c>
      <c r="C85" s="212">
        <v>7.2461464113999993E-2</v>
      </c>
      <c r="D85" s="212">
        <v>0.82514848999500001</v>
      </c>
    </row>
    <row r="86" spans="1:4">
      <c r="A86" s="109" t="s">
        <v>123</v>
      </c>
      <c r="B86" s="109" t="s">
        <v>136</v>
      </c>
      <c r="C86" s="212">
        <v>1.2466883516830001</v>
      </c>
      <c r="D86" s="212">
        <v>0.95683720319749999</v>
      </c>
    </row>
    <row r="87" spans="1:4">
      <c r="A87" s="109" t="s">
        <v>123</v>
      </c>
      <c r="B87" s="109" t="s">
        <v>137</v>
      </c>
      <c r="C87" s="212">
        <v>-0.56896672500800005</v>
      </c>
      <c r="D87" s="212">
        <v>0.56208029272250004</v>
      </c>
    </row>
  </sheetData>
  <mergeCells count="1">
    <mergeCell ref="H1:I1"/>
  </mergeCells>
  <hyperlinks>
    <hyperlink ref="H1:I1" location="Index!A1" display="Regresar al Índice" xr:uid="{622E5108-A6AD-4CDB-80B2-2002AE04E5A7}"/>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B50DC-42AE-4436-A329-F9D8365F962F}">
  <sheetPr codeName="Hoja82"/>
  <dimension ref="A1:I38"/>
  <sheetViews>
    <sheetView workbookViewId="0">
      <selection activeCell="B125" sqref="B125"/>
    </sheetView>
  </sheetViews>
  <sheetFormatPr baseColWidth="10" defaultColWidth="9.109375" defaultRowHeight="14.4"/>
  <cols>
    <col min="1" max="16384" width="9.109375" style="109"/>
  </cols>
  <sheetData>
    <row r="1" spans="1:9">
      <c r="A1" s="109" t="s">
        <v>1409</v>
      </c>
      <c r="H1" s="274" t="s">
        <v>126</v>
      </c>
      <c r="I1" s="274"/>
    </row>
    <row r="2" spans="1:9">
      <c r="A2" s="109" t="s">
        <v>1340</v>
      </c>
    </row>
    <row r="5" spans="1:9">
      <c r="A5" s="109" t="s">
        <v>182</v>
      </c>
      <c r="B5" s="109" t="s">
        <v>164</v>
      </c>
    </row>
    <row r="6" spans="1:9">
      <c r="A6" s="109" t="s">
        <v>94</v>
      </c>
      <c r="B6" s="110">
        <v>-20.455024038325</v>
      </c>
    </row>
    <row r="7" spans="1:9">
      <c r="A7" s="109" t="s">
        <v>101</v>
      </c>
      <c r="B7" s="110">
        <v>-8.7396945299320006</v>
      </c>
    </row>
    <row r="8" spans="1:9">
      <c r="A8" s="109" t="s">
        <v>105</v>
      </c>
      <c r="B8" s="110">
        <v>-7.4479230895780004</v>
      </c>
    </row>
    <row r="9" spans="1:9">
      <c r="A9" s="109" t="s">
        <v>100</v>
      </c>
      <c r="B9" s="110">
        <v>-7.2660803333489996</v>
      </c>
    </row>
    <row r="10" spans="1:9">
      <c r="A10" s="109" t="s">
        <v>99</v>
      </c>
      <c r="B10" s="110">
        <v>-7.145609913366</v>
      </c>
    </row>
    <row r="11" spans="1:9">
      <c r="A11" s="109" t="s">
        <v>86</v>
      </c>
      <c r="B11" s="110">
        <v>-4.8502520065089998</v>
      </c>
    </row>
    <row r="12" spans="1:9">
      <c r="A12" s="109" t="s">
        <v>89</v>
      </c>
      <c r="B12" s="110">
        <v>-4.5079500143290003</v>
      </c>
    </row>
    <row r="13" spans="1:9">
      <c r="A13" s="109" t="s">
        <v>90</v>
      </c>
      <c r="B13" s="110">
        <v>-3.3352786704919999</v>
      </c>
    </row>
    <row r="14" spans="1:9">
      <c r="A14" s="109" t="s">
        <v>97</v>
      </c>
      <c r="B14" s="110">
        <v>-2.828458938642</v>
      </c>
    </row>
    <row r="15" spans="1:9">
      <c r="A15" s="109" t="s">
        <v>112</v>
      </c>
      <c r="B15" s="110">
        <v>-2.5206673833290001</v>
      </c>
    </row>
    <row r="16" spans="1:9">
      <c r="A16" s="109" t="s">
        <v>92</v>
      </c>
      <c r="B16" s="110">
        <v>-2.4260505067059999</v>
      </c>
    </row>
    <row r="17" spans="1:2">
      <c r="A17" s="109" t="s">
        <v>118</v>
      </c>
      <c r="B17" s="110">
        <v>-1.330703878874</v>
      </c>
    </row>
    <row r="18" spans="1:2">
      <c r="A18" s="109" t="s">
        <v>117</v>
      </c>
      <c r="B18" s="110">
        <v>-1.278511776455</v>
      </c>
    </row>
    <row r="19" spans="1:2">
      <c r="A19" s="109" t="s">
        <v>116</v>
      </c>
      <c r="B19" s="110">
        <v>-1.1523344736429999</v>
      </c>
    </row>
    <row r="20" spans="1:2">
      <c r="A20" s="109" t="s">
        <v>95</v>
      </c>
      <c r="B20" s="110">
        <v>-0.56896672500800005</v>
      </c>
    </row>
    <row r="21" spans="1:2">
      <c r="A21" s="109" t="s">
        <v>113</v>
      </c>
      <c r="B21" s="110">
        <v>-0.53546264771300001</v>
      </c>
    </row>
    <row r="22" spans="1:2">
      <c r="A22" s="109" t="s">
        <v>119</v>
      </c>
      <c r="B22" s="110">
        <v>-9.8488592686000007E-2</v>
      </c>
    </row>
    <row r="23" spans="1:2">
      <c r="A23" s="109" t="s">
        <v>102</v>
      </c>
      <c r="B23" s="110">
        <v>-6.5245235560999995E-2</v>
      </c>
    </row>
    <row r="24" spans="1:2">
      <c r="A24" s="109" t="s">
        <v>108</v>
      </c>
      <c r="B24" s="110">
        <v>8.4822047237000001E-2</v>
      </c>
    </row>
    <row r="25" spans="1:2">
      <c r="A25" s="109" t="s">
        <v>111</v>
      </c>
      <c r="B25" s="110">
        <v>0.235771878731</v>
      </c>
    </row>
    <row r="26" spans="1:2">
      <c r="A26" s="109" t="s">
        <v>96</v>
      </c>
      <c r="B26" s="110">
        <v>0.574545328513</v>
      </c>
    </row>
    <row r="27" spans="1:2">
      <c r="A27" s="109" t="s">
        <v>114</v>
      </c>
      <c r="B27" s="110">
        <v>2.3089375431689998</v>
      </c>
    </row>
    <row r="28" spans="1:2">
      <c r="A28" s="109" t="s">
        <v>103</v>
      </c>
      <c r="B28" s="110">
        <v>2.3490563401819999</v>
      </c>
    </row>
    <row r="29" spans="1:2">
      <c r="A29" s="109" t="s">
        <v>87</v>
      </c>
      <c r="B29" s="110">
        <v>2.5744586568750001</v>
      </c>
    </row>
    <row r="30" spans="1:2">
      <c r="A30" s="109" t="s">
        <v>110</v>
      </c>
      <c r="B30" s="110">
        <v>2.8679655805199999</v>
      </c>
    </row>
    <row r="31" spans="1:2">
      <c r="A31" s="109" t="s">
        <v>109</v>
      </c>
      <c r="B31" s="110">
        <v>3.468707435347</v>
      </c>
    </row>
    <row r="32" spans="1:2">
      <c r="A32" s="109" t="s">
        <v>120</v>
      </c>
      <c r="B32" s="110">
        <v>3.7740667911969998</v>
      </c>
    </row>
    <row r="33" spans="1:2">
      <c r="A33" s="109" t="s">
        <v>107</v>
      </c>
      <c r="B33" s="110">
        <v>4.9802470098639997</v>
      </c>
    </row>
    <row r="34" spans="1:2">
      <c r="A34" s="109" t="s">
        <v>91</v>
      </c>
      <c r="B34" s="110">
        <v>5.1136552139070002</v>
      </c>
    </row>
    <row r="35" spans="1:2">
      <c r="A35" s="109" t="s">
        <v>85</v>
      </c>
      <c r="B35" s="110">
        <v>6.2372596673569998</v>
      </c>
    </row>
    <row r="36" spans="1:2">
      <c r="A36" s="109" t="s">
        <v>93</v>
      </c>
      <c r="B36" s="110">
        <v>7.8821979395069999</v>
      </c>
    </row>
    <row r="37" spans="1:2">
      <c r="A37" s="109" t="s">
        <v>104</v>
      </c>
      <c r="B37" s="110">
        <v>11.823988898248</v>
      </c>
    </row>
    <row r="38" spans="1:2">
      <c r="A38" s="109" t="s">
        <v>88</v>
      </c>
      <c r="B38" s="110">
        <v>13.448718622572001</v>
      </c>
    </row>
  </sheetData>
  <mergeCells count="1">
    <mergeCell ref="H1:I1"/>
  </mergeCells>
  <hyperlinks>
    <hyperlink ref="H1:I1" location="Index!A1" display="Regresar al Índice" xr:uid="{F2D66AE4-A54C-4409-966E-76E3B9E229F5}"/>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23B1-951E-467E-AC7C-9D4FC85929E6}">
  <sheetPr codeName="Hoja83"/>
  <dimension ref="A1:I19"/>
  <sheetViews>
    <sheetView workbookViewId="0">
      <selection activeCell="B125" sqref="B125"/>
    </sheetView>
  </sheetViews>
  <sheetFormatPr baseColWidth="10" defaultColWidth="9.109375" defaultRowHeight="14.4"/>
  <cols>
    <col min="1" max="16384" width="9.109375" style="109"/>
  </cols>
  <sheetData>
    <row r="1" spans="1:9">
      <c r="A1" s="109" t="s">
        <v>1410</v>
      </c>
      <c r="H1" s="274" t="s">
        <v>126</v>
      </c>
      <c r="I1" s="274"/>
    </row>
    <row r="2" spans="1:9">
      <c r="A2" s="109" t="s">
        <v>551</v>
      </c>
    </row>
    <row r="5" spans="1:9">
      <c r="A5" s="109" t="s">
        <v>552</v>
      </c>
      <c r="B5" s="109" t="s">
        <v>553</v>
      </c>
    </row>
    <row r="6" spans="1:9">
      <c r="A6" s="109" t="s">
        <v>689</v>
      </c>
      <c r="B6" s="201">
        <v>3614</v>
      </c>
    </row>
    <row r="7" spans="1:9">
      <c r="A7" s="109" t="s">
        <v>690</v>
      </c>
      <c r="B7" s="201">
        <v>4226</v>
      </c>
    </row>
    <row r="8" spans="1:9">
      <c r="A8" s="109" t="s">
        <v>691</v>
      </c>
      <c r="B8" s="201">
        <v>2927</v>
      </c>
    </row>
    <row r="9" spans="1:9">
      <c r="A9" s="109" t="s">
        <v>692</v>
      </c>
      <c r="B9" s="201">
        <v>2129</v>
      </c>
    </row>
    <row r="10" spans="1:9">
      <c r="A10" s="109" t="s">
        <v>693</v>
      </c>
      <c r="B10" s="201">
        <v>2444</v>
      </c>
    </row>
    <row r="11" spans="1:9">
      <c r="A11" s="109" t="s">
        <v>694</v>
      </c>
      <c r="B11" s="201">
        <v>2547</v>
      </c>
    </row>
    <row r="12" spans="1:9">
      <c r="A12" s="109" t="s">
        <v>695</v>
      </c>
      <c r="B12" s="201">
        <v>2707</v>
      </c>
    </row>
    <row r="13" spans="1:9">
      <c r="A13" s="109" t="s">
        <v>696</v>
      </c>
      <c r="B13" s="201">
        <v>2407</v>
      </c>
    </row>
    <row r="14" spans="1:9">
      <c r="A14" s="109" t="s">
        <v>697</v>
      </c>
      <c r="B14" s="201">
        <v>2322</v>
      </c>
    </row>
    <row r="15" spans="1:9">
      <c r="A15" s="109" t="s">
        <v>698</v>
      </c>
      <c r="B15" s="201">
        <v>2032</v>
      </c>
    </row>
    <row r="16" spans="1:9">
      <c r="A16" s="109" t="s">
        <v>699</v>
      </c>
      <c r="B16" s="201">
        <v>2284</v>
      </c>
    </row>
    <row r="17" spans="1:2">
      <c r="A17" s="109" t="s">
        <v>700</v>
      </c>
      <c r="B17" s="201">
        <v>2739</v>
      </c>
    </row>
    <row r="18" spans="1:2">
      <c r="A18" s="109" t="s">
        <v>669</v>
      </c>
      <c r="B18" s="201">
        <v>2804</v>
      </c>
    </row>
    <row r="19" spans="1:2">
      <c r="A19" s="109" t="s">
        <v>701</v>
      </c>
      <c r="B19" s="201">
        <v>1931</v>
      </c>
    </row>
  </sheetData>
  <mergeCells count="1">
    <mergeCell ref="H1:I1"/>
  </mergeCells>
  <hyperlinks>
    <hyperlink ref="H1:I1" location="Index!A1" display="Regresar al Índice" xr:uid="{9A76A503-C979-4C94-8C10-641D33BD899D}"/>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C63C0-6187-40E0-ADFB-95A52075BD0E}">
  <sheetPr codeName="Hoja84"/>
  <dimension ref="A1:I89"/>
  <sheetViews>
    <sheetView workbookViewId="0">
      <selection activeCell="B125" sqref="B125"/>
    </sheetView>
  </sheetViews>
  <sheetFormatPr baseColWidth="10" defaultColWidth="9.109375" defaultRowHeight="14.4"/>
  <cols>
    <col min="1" max="16384" width="9.109375" style="109"/>
  </cols>
  <sheetData>
    <row r="1" spans="1:9">
      <c r="A1" s="109" t="s">
        <v>1411</v>
      </c>
      <c r="H1" s="274" t="s">
        <v>126</v>
      </c>
      <c r="I1" s="274"/>
    </row>
    <row r="2" spans="1:9">
      <c r="A2" s="109" t="s">
        <v>551</v>
      </c>
    </row>
    <row r="5" spans="1:9">
      <c r="A5" s="109" t="s">
        <v>154</v>
      </c>
      <c r="B5" s="109" t="s">
        <v>141</v>
      </c>
      <c r="C5" s="109" t="s">
        <v>553</v>
      </c>
      <c r="D5" s="109" t="s">
        <v>554</v>
      </c>
    </row>
    <row r="6" spans="1:9">
      <c r="A6" s="109" t="s">
        <v>149</v>
      </c>
      <c r="B6" s="109" t="s">
        <v>128</v>
      </c>
      <c r="C6" s="201">
        <v>1894</v>
      </c>
      <c r="D6" s="201">
        <v>2527</v>
      </c>
    </row>
    <row r="7" spans="1:9">
      <c r="A7" s="109" t="s">
        <v>123</v>
      </c>
      <c r="B7" s="109" t="s">
        <v>129</v>
      </c>
      <c r="C7" s="201">
        <v>2285</v>
      </c>
      <c r="D7" s="201">
        <v>2538</v>
      </c>
    </row>
    <row r="8" spans="1:9">
      <c r="A8" s="109" t="s">
        <v>123</v>
      </c>
      <c r="B8" s="109" t="s">
        <v>130</v>
      </c>
      <c r="C8" s="201">
        <v>1952</v>
      </c>
      <c r="D8" s="201">
        <v>2533</v>
      </c>
    </row>
    <row r="9" spans="1:9">
      <c r="A9" s="109" t="s">
        <v>123</v>
      </c>
      <c r="B9" s="109" t="s">
        <v>131</v>
      </c>
      <c r="C9" s="201">
        <v>2175</v>
      </c>
      <c r="D9" s="201">
        <v>2562</v>
      </c>
    </row>
    <row r="10" spans="1:9">
      <c r="A10" s="109" t="s">
        <v>123</v>
      </c>
      <c r="B10" s="109" t="s">
        <v>132</v>
      </c>
      <c r="C10" s="201">
        <v>2036</v>
      </c>
      <c r="D10" s="201">
        <v>2505</v>
      </c>
    </row>
    <row r="11" spans="1:9">
      <c r="A11" s="109" t="s">
        <v>123</v>
      </c>
      <c r="B11" s="109" t="s">
        <v>133</v>
      </c>
      <c r="C11" s="201">
        <v>2248</v>
      </c>
      <c r="D11" s="201">
        <v>2471</v>
      </c>
    </row>
    <row r="12" spans="1:9">
      <c r="A12" s="109" t="s">
        <v>123</v>
      </c>
      <c r="B12" s="109" t="s">
        <v>134</v>
      </c>
      <c r="C12" s="201">
        <v>2349</v>
      </c>
      <c r="D12" s="201">
        <v>2402</v>
      </c>
    </row>
    <row r="13" spans="1:9">
      <c r="A13" s="109" t="s">
        <v>123</v>
      </c>
      <c r="B13" s="109" t="s">
        <v>135</v>
      </c>
      <c r="C13" s="201">
        <v>2738</v>
      </c>
      <c r="D13" s="201">
        <v>2367</v>
      </c>
    </row>
    <row r="14" spans="1:9">
      <c r="A14" s="109" t="s">
        <v>123</v>
      </c>
      <c r="B14" s="109" t="s">
        <v>136</v>
      </c>
      <c r="C14" s="201">
        <v>2492</v>
      </c>
      <c r="D14" s="201">
        <v>2356</v>
      </c>
    </row>
    <row r="15" spans="1:9">
      <c r="A15" s="109" t="s">
        <v>123</v>
      </c>
      <c r="B15" s="109" t="s">
        <v>137</v>
      </c>
      <c r="C15" s="201">
        <v>2368</v>
      </c>
      <c r="D15" s="201">
        <v>2336</v>
      </c>
    </row>
    <row r="16" spans="1:9">
      <c r="A16" s="109" t="s">
        <v>123</v>
      </c>
      <c r="B16" s="109" t="s">
        <v>138</v>
      </c>
      <c r="C16" s="201">
        <v>2485</v>
      </c>
      <c r="D16" s="201">
        <v>2311</v>
      </c>
    </row>
    <row r="17" spans="1:4">
      <c r="A17" s="109" t="s">
        <v>123</v>
      </c>
      <c r="B17" s="109" t="s">
        <v>139</v>
      </c>
      <c r="C17" s="201">
        <v>2407</v>
      </c>
      <c r="D17" s="201">
        <v>2286</v>
      </c>
    </row>
    <row r="18" spans="1:4">
      <c r="A18" s="109" t="s">
        <v>150</v>
      </c>
      <c r="B18" s="109" t="s">
        <v>128</v>
      </c>
      <c r="C18" s="201">
        <v>1574</v>
      </c>
      <c r="D18" s="201">
        <v>2259</v>
      </c>
    </row>
    <row r="19" spans="1:4">
      <c r="A19" s="109" t="s">
        <v>123</v>
      </c>
      <c r="B19" s="109" t="s">
        <v>129</v>
      </c>
      <c r="C19" s="201">
        <v>1679</v>
      </c>
      <c r="D19" s="201">
        <v>2209</v>
      </c>
    </row>
    <row r="20" spans="1:4">
      <c r="A20" s="109" t="s">
        <v>123</v>
      </c>
      <c r="B20" s="109" t="s">
        <v>130</v>
      </c>
      <c r="C20" s="201">
        <v>1650</v>
      </c>
      <c r="D20" s="201">
        <v>2183</v>
      </c>
    </row>
    <row r="21" spans="1:4">
      <c r="A21" s="109" t="s">
        <v>123</v>
      </c>
      <c r="B21" s="109" t="s">
        <v>131</v>
      </c>
      <c r="C21" s="201">
        <v>1610</v>
      </c>
      <c r="D21" s="201">
        <v>2136</v>
      </c>
    </row>
    <row r="22" spans="1:4">
      <c r="A22" s="109" t="s">
        <v>123</v>
      </c>
      <c r="B22" s="109" t="s">
        <v>132</v>
      </c>
      <c r="C22" s="201">
        <v>1984</v>
      </c>
      <c r="D22" s="201">
        <v>2132</v>
      </c>
    </row>
    <row r="23" spans="1:4">
      <c r="A23" s="109" t="s">
        <v>123</v>
      </c>
      <c r="B23" s="109" t="s">
        <v>133</v>
      </c>
      <c r="C23" s="201">
        <v>1978</v>
      </c>
      <c r="D23" s="201">
        <v>2110</v>
      </c>
    </row>
    <row r="24" spans="1:4">
      <c r="A24" s="109" t="s">
        <v>123</v>
      </c>
      <c r="B24" s="109" t="s">
        <v>134</v>
      </c>
      <c r="C24" s="201">
        <v>1690</v>
      </c>
      <c r="D24" s="201">
        <v>2055</v>
      </c>
    </row>
    <row r="25" spans="1:4">
      <c r="A25" s="109" t="s">
        <v>123</v>
      </c>
      <c r="B25" s="109" t="s">
        <v>135</v>
      </c>
      <c r="C25" s="201">
        <v>2010</v>
      </c>
      <c r="D25" s="201">
        <v>1994</v>
      </c>
    </row>
    <row r="26" spans="1:4">
      <c r="A26" s="109" t="s">
        <v>123</v>
      </c>
      <c r="B26" s="109" t="s">
        <v>136</v>
      </c>
      <c r="C26" s="201">
        <v>2003</v>
      </c>
      <c r="D26" s="201">
        <v>1953</v>
      </c>
    </row>
    <row r="27" spans="1:4">
      <c r="A27" s="109" t="s">
        <v>123</v>
      </c>
      <c r="B27" s="109" t="s">
        <v>137</v>
      </c>
      <c r="C27" s="201">
        <v>1929</v>
      </c>
      <c r="D27" s="201">
        <v>1917</v>
      </c>
    </row>
    <row r="28" spans="1:4">
      <c r="A28" s="109" t="s">
        <v>123</v>
      </c>
      <c r="B28" s="109" t="s">
        <v>138</v>
      </c>
      <c r="C28" s="201">
        <v>1942</v>
      </c>
      <c r="D28" s="201">
        <v>1871</v>
      </c>
    </row>
    <row r="29" spans="1:4">
      <c r="A29" s="109" t="s">
        <v>123</v>
      </c>
      <c r="B29" s="109" t="s">
        <v>139</v>
      </c>
      <c r="C29" s="201">
        <v>2322</v>
      </c>
      <c r="D29" s="201">
        <v>1864</v>
      </c>
    </row>
    <row r="30" spans="1:4">
      <c r="A30" s="109" t="s">
        <v>151</v>
      </c>
      <c r="B30" s="109" t="s">
        <v>128</v>
      </c>
      <c r="C30" s="201">
        <v>2209</v>
      </c>
      <c r="D30" s="201">
        <v>1917</v>
      </c>
    </row>
    <row r="31" spans="1:4">
      <c r="A31" s="109" t="s">
        <v>123</v>
      </c>
      <c r="B31" s="109" t="s">
        <v>129</v>
      </c>
      <c r="C31" s="201">
        <v>1868</v>
      </c>
      <c r="D31" s="201">
        <v>1933</v>
      </c>
    </row>
    <row r="32" spans="1:4">
      <c r="A32" s="109" t="s">
        <v>123</v>
      </c>
      <c r="B32" s="109" t="s">
        <v>130</v>
      </c>
      <c r="C32" s="201">
        <v>2666</v>
      </c>
      <c r="D32" s="201">
        <v>2018</v>
      </c>
    </row>
    <row r="33" spans="1:4">
      <c r="A33" s="109" t="s">
        <v>123</v>
      </c>
      <c r="B33" s="109" t="s">
        <v>131</v>
      </c>
      <c r="C33" s="201">
        <v>2330</v>
      </c>
      <c r="D33" s="201">
        <v>2078</v>
      </c>
    </row>
    <row r="34" spans="1:4">
      <c r="A34" s="109" t="s">
        <v>123</v>
      </c>
      <c r="B34" s="109" t="s">
        <v>132</v>
      </c>
      <c r="C34" s="201">
        <v>2616</v>
      </c>
      <c r="D34" s="201">
        <v>2130</v>
      </c>
    </row>
    <row r="35" spans="1:4">
      <c r="A35" s="109" t="s">
        <v>123</v>
      </c>
      <c r="B35" s="109" t="s">
        <v>133</v>
      </c>
      <c r="C35" s="201">
        <v>2318</v>
      </c>
      <c r="D35" s="201">
        <v>2159</v>
      </c>
    </row>
    <row r="36" spans="1:4">
      <c r="A36" s="109" t="s">
        <v>123</v>
      </c>
      <c r="B36" s="109" t="s">
        <v>134</v>
      </c>
      <c r="C36" s="201">
        <v>2121</v>
      </c>
      <c r="D36" s="201">
        <v>2195</v>
      </c>
    </row>
    <row r="37" spans="1:4">
      <c r="A37" s="109" t="s">
        <v>123</v>
      </c>
      <c r="B37" s="109" t="s">
        <v>135</v>
      </c>
      <c r="C37" s="201">
        <v>2911</v>
      </c>
      <c r="D37" s="201">
        <v>2270</v>
      </c>
    </row>
    <row r="38" spans="1:4">
      <c r="A38" s="109" t="s">
        <v>123</v>
      </c>
      <c r="B38" s="109" t="s">
        <v>136</v>
      </c>
      <c r="C38" s="201">
        <v>3073</v>
      </c>
      <c r="D38" s="201">
        <v>2359</v>
      </c>
    </row>
    <row r="39" spans="1:4">
      <c r="A39" s="109" t="s">
        <v>123</v>
      </c>
      <c r="B39" s="109" t="s">
        <v>137</v>
      </c>
      <c r="C39" s="201">
        <v>2490</v>
      </c>
      <c r="D39" s="201">
        <v>2406</v>
      </c>
    </row>
    <row r="40" spans="1:4">
      <c r="A40" s="109" t="s">
        <v>123</v>
      </c>
      <c r="B40" s="109" t="s">
        <v>138</v>
      </c>
      <c r="C40" s="201">
        <v>2202</v>
      </c>
      <c r="D40" s="201">
        <v>2427</v>
      </c>
    </row>
    <row r="41" spans="1:4">
      <c r="A41" s="109" t="s">
        <v>123</v>
      </c>
      <c r="B41" s="109" t="s">
        <v>139</v>
      </c>
      <c r="C41" s="201">
        <v>2032</v>
      </c>
      <c r="D41" s="201">
        <v>2403</v>
      </c>
    </row>
    <row r="42" spans="1:4">
      <c r="A42" s="109" t="s">
        <v>152</v>
      </c>
      <c r="B42" s="109" t="s">
        <v>128</v>
      </c>
      <c r="C42" s="201">
        <v>2582</v>
      </c>
      <c r="D42" s="201">
        <v>2434</v>
      </c>
    </row>
    <row r="43" spans="1:4">
      <c r="A43" s="109" t="s">
        <v>123</v>
      </c>
      <c r="B43" s="109" t="s">
        <v>129</v>
      </c>
      <c r="C43" s="201">
        <v>2683</v>
      </c>
      <c r="D43" s="201">
        <v>2502</v>
      </c>
    </row>
    <row r="44" spans="1:4">
      <c r="A44" s="109" t="s">
        <v>123</v>
      </c>
      <c r="B44" s="109" t="s">
        <v>130</v>
      </c>
      <c r="C44" s="201">
        <v>1919</v>
      </c>
      <c r="D44" s="201">
        <v>2440</v>
      </c>
    </row>
    <row r="45" spans="1:4">
      <c r="A45" s="109" t="s">
        <v>123</v>
      </c>
      <c r="B45" s="109" t="s">
        <v>131</v>
      </c>
      <c r="C45" s="201">
        <v>2240</v>
      </c>
      <c r="D45" s="201">
        <v>2432</v>
      </c>
    </row>
    <row r="46" spans="1:4">
      <c r="A46" s="109" t="s">
        <v>123</v>
      </c>
      <c r="B46" s="109" t="s">
        <v>132</v>
      </c>
      <c r="C46" s="201">
        <v>2186</v>
      </c>
      <c r="D46" s="201">
        <v>2397</v>
      </c>
    </row>
    <row r="47" spans="1:4">
      <c r="A47" s="109" t="s">
        <v>123</v>
      </c>
      <c r="B47" s="109" t="s">
        <v>133</v>
      </c>
      <c r="C47" s="201">
        <v>2147</v>
      </c>
      <c r="D47" s="201">
        <v>2382</v>
      </c>
    </row>
    <row r="48" spans="1:4">
      <c r="A48" s="109" t="s">
        <v>123</v>
      </c>
      <c r="B48" s="109" t="s">
        <v>134</v>
      </c>
      <c r="C48" s="201">
        <v>2085</v>
      </c>
      <c r="D48" s="201">
        <v>2379</v>
      </c>
    </row>
    <row r="49" spans="1:4">
      <c r="A49" s="109" t="s">
        <v>123</v>
      </c>
      <c r="B49" s="109" t="s">
        <v>135</v>
      </c>
      <c r="C49" s="201">
        <v>2495</v>
      </c>
      <c r="D49" s="201">
        <v>2345</v>
      </c>
    </row>
    <row r="50" spans="1:4">
      <c r="A50" s="109" t="s">
        <v>123</v>
      </c>
      <c r="B50" s="109" t="s">
        <v>136</v>
      </c>
      <c r="C50" s="201">
        <v>2257</v>
      </c>
      <c r="D50" s="201">
        <v>2277</v>
      </c>
    </row>
    <row r="51" spans="1:4">
      <c r="A51" s="109" t="s">
        <v>123</v>
      </c>
      <c r="B51" s="109" t="s">
        <v>137</v>
      </c>
      <c r="C51" s="201">
        <v>2399</v>
      </c>
      <c r="D51" s="201">
        <v>2269</v>
      </c>
    </row>
    <row r="52" spans="1:4">
      <c r="A52" s="109" t="s">
        <v>123</v>
      </c>
      <c r="B52" s="109" t="s">
        <v>138</v>
      </c>
      <c r="C52" s="201">
        <v>2525</v>
      </c>
      <c r="D52" s="201">
        <v>2296</v>
      </c>
    </row>
    <row r="53" spans="1:4">
      <c r="A53" s="109" t="s">
        <v>123</v>
      </c>
      <c r="B53" s="109" t="s">
        <v>139</v>
      </c>
      <c r="C53" s="201">
        <v>2284</v>
      </c>
      <c r="D53" s="201">
        <v>2317</v>
      </c>
    </row>
    <row r="54" spans="1:4">
      <c r="A54" s="109" t="s">
        <v>153</v>
      </c>
      <c r="B54" s="109" t="s">
        <v>128</v>
      </c>
      <c r="C54" s="201">
        <v>1934</v>
      </c>
      <c r="D54" s="201">
        <v>2263</v>
      </c>
    </row>
    <row r="55" spans="1:4">
      <c r="A55" s="109" t="s">
        <v>123</v>
      </c>
      <c r="B55" s="109" t="s">
        <v>129</v>
      </c>
      <c r="C55" s="201">
        <v>2184</v>
      </c>
      <c r="D55" s="201">
        <v>2221</v>
      </c>
    </row>
    <row r="56" spans="1:4">
      <c r="A56" s="109" t="s">
        <v>123</v>
      </c>
      <c r="B56" s="109" t="s">
        <v>130</v>
      </c>
      <c r="C56" s="201">
        <v>2230</v>
      </c>
      <c r="D56" s="201">
        <v>2247</v>
      </c>
    </row>
    <row r="57" spans="1:4">
      <c r="A57" s="109" t="s">
        <v>123</v>
      </c>
      <c r="B57" s="109" t="s">
        <v>131</v>
      </c>
      <c r="C57" s="201">
        <v>2506</v>
      </c>
      <c r="D57" s="201">
        <v>2269</v>
      </c>
    </row>
    <row r="58" spans="1:4">
      <c r="A58" s="109" t="s">
        <v>123</v>
      </c>
      <c r="B58" s="109" t="s">
        <v>132</v>
      </c>
      <c r="C58" s="201">
        <v>2653</v>
      </c>
      <c r="D58" s="201">
        <v>2308</v>
      </c>
    </row>
    <row r="59" spans="1:4">
      <c r="A59" s="109" t="s">
        <v>123</v>
      </c>
      <c r="B59" s="109" t="s">
        <v>133</v>
      </c>
      <c r="C59" s="201">
        <v>2856</v>
      </c>
      <c r="D59" s="201">
        <v>2367</v>
      </c>
    </row>
    <row r="60" spans="1:4">
      <c r="A60" s="109" t="s">
        <v>123</v>
      </c>
      <c r="B60" s="109" t="s">
        <v>134</v>
      </c>
      <c r="C60" s="201">
        <v>2113</v>
      </c>
      <c r="D60" s="201">
        <v>2370</v>
      </c>
    </row>
    <row r="61" spans="1:4">
      <c r="A61" s="109" t="s">
        <v>123</v>
      </c>
      <c r="B61" s="109" t="s">
        <v>135</v>
      </c>
      <c r="C61" s="201">
        <v>2341</v>
      </c>
      <c r="D61" s="201">
        <v>2357</v>
      </c>
    </row>
    <row r="62" spans="1:4">
      <c r="A62" s="109" t="s">
        <v>123</v>
      </c>
      <c r="B62" s="109" t="s">
        <v>136</v>
      </c>
      <c r="C62" s="201">
        <v>2139</v>
      </c>
      <c r="D62" s="201">
        <v>2347</v>
      </c>
    </row>
    <row r="63" spans="1:4">
      <c r="A63" s="109" t="s">
        <v>123</v>
      </c>
      <c r="B63" s="109" t="s">
        <v>137</v>
      </c>
      <c r="C63" s="201">
        <v>2328</v>
      </c>
      <c r="D63" s="201">
        <v>2341</v>
      </c>
    </row>
    <row r="64" spans="1:4">
      <c r="A64" s="109" t="s">
        <v>123</v>
      </c>
      <c r="B64" s="109" t="s">
        <v>138</v>
      </c>
      <c r="C64" s="201">
        <v>2188</v>
      </c>
      <c r="D64" s="201">
        <v>2313</v>
      </c>
    </row>
    <row r="65" spans="1:4">
      <c r="A65" s="109" t="s">
        <v>123</v>
      </c>
      <c r="B65" s="109" t="s">
        <v>139</v>
      </c>
      <c r="C65" s="201">
        <v>2739</v>
      </c>
      <c r="D65" s="201">
        <v>2351</v>
      </c>
    </row>
    <row r="66" spans="1:4">
      <c r="A66" s="109" t="s">
        <v>127</v>
      </c>
      <c r="B66" s="109" t="s">
        <v>128</v>
      </c>
      <c r="C66" s="201">
        <v>1934</v>
      </c>
      <c r="D66" s="201">
        <v>2351</v>
      </c>
    </row>
    <row r="67" spans="1:4">
      <c r="A67" s="109" t="s">
        <v>123</v>
      </c>
      <c r="B67" s="109" t="s">
        <v>129</v>
      </c>
      <c r="C67" s="201">
        <v>1841</v>
      </c>
      <c r="D67" s="201">
        <v>2322</v>
      </c>
    </row>
    <row r="68" spans="1:4">
      <c r="A68" s="109" t="s">
        <v>123</v>
      </c>
      <c r="B68" s="109" t="s">
        <v>130</v>
      </c>
      <c r="C68" s="201">
        <v>2015</v>
      </c>
      <c r="D68" s="201">
        <v>2304</v>
      </c>
    </row>
    <row r="69" spans="1:4">
      <c r="A69" s="109" t="s">
        <v>123</v>
      </c>
      <c r="B69" s="109" t="s">
        <v>131</v>
      </c>
      <c r="C69" s="201">
        <v>1960</v>
      </c>
      <c r="D69" s="201">
        <v>2259</v>
      </c>
    </row>
    <row r="70" spans="1:4">
      <c r="A70" s="109" t="s">
        <v>123</v>
      </c>
      <c r="B70" s="109" t="s">
        <v>132</v>
      </c>
      <c r="C70" s="201">
        <v>2496</v>
      </c>
      <c r="D70" s="201">
        <v>2246</v>
      </c>
    </row>
    <row r="71" spans="1:4">
      <c r="A71" s="109" t="s">
        <v>123</v>
      </c>
      <c r="B71" s="109" t="s">
        <v>133</v>
      </c>
      <c r="C71" s="201">
        <v>2083</v>
      </c>
      <c r="D71" s="201">
        <v>2181</v>
      </c>
    </row>
    <row r="72" spans="1:4">
      <c r="A72" s="109" t="s">
        <v>123</v>
      </c>
      <c r="B72" s="109" t="s">
        <v>134</v>
      </c>
      <c r="C72" s="201">
        <v>2384</v>
      </c>
      <c r="D72" s="201">
        <v>2204</v>
      </c>
    </row>
    <row r="73" spans="1:4">
      <c r="A73" s="109" t="s">
        <v>123</v>
      </c>
      <c r="B73" s="109" t="s">
        <v>135</v>
      </c>
      <c r="C73" s="201">
        <v>2830</v>
      </c>
      <c r="D73" s="201">
        <v>2245</v>
      </c>
    </row>
    <row r="74" spans="1:4">
      <c r="A74" s="109" t="s">
        <v>123</v>
      </c>
      <c r="B74" s="109" t="s">
        <v>136</v>
      </c>
      <c r="C74" s="201">
        <v>1910</v>
      </c>
      <c r="D74" s="201">
        <v>2226</v>
      </c>
    </row>
    <row r="75" spans="1:4">
      <c r="A75" s="109" t="s">
        <v>123</v>
      </c>
      <c r="B75" s="109" t="s">
        <v>137</v>
      </c>
      <c r="C75" s="201">
        <v>2292</v>
      </c>
      <c r="D75" s="201">
        <v>2223</v>
      </c>
    </row>
    <row r="76" spans="1:4">
      <c r="A76" s="109" t="s">
        <v>123</v>
      </c>
      <c r="B76" s="109" t="s">
        <v>138</v>
      </c>
      <c r="C76" s="201">
        <v>1740</v>
      </c>
      <c r="D76" s="201">
        <v>2185</v>
      </c>
    </row>
    <row r="77" spans="1:4">
      <c r="A77" s="109" t="s">
        <v>123</v>
      </c>
      <c r="B77" s="109" t="s">
        <v>139</v>
      </c>
      <c r="C77" s="201">
        <v>2804</v>
      </c>
      <c r="D77" s="201">
        <v>2191</v>
      </c>
    </row>
    <row r="78" spans="1:4">
      <c r="A78" s="109" t="s">
        <v>140</v>
      </c>
      <c r="B78" s="109" t="s">
        <v>128</v>
      </c>
      <c r="C78" s="201">
        <v>1818</v>
      </c>
      <c r="D78" s="201">
        <v>2181</v>
      </c>
    </row>
    <row r="79" spans="1:4">
      <c r="A79" s="109" t="s">
        <v>123</v>
      </c>
      <c r="B79" s="109" t="s">
        <v>129</v>
      </c>
      <c r="C79" s="201">
        <v>1746</v>
      </c>
      <c r="D79" s="201">
        <v>2173</v>
      </c>
    </row>
    <row r="80" spans="1:4">
      <c r="A80" s="109" t="s">
        <v>123</v>
      </c>
      <c r="B80" s="109" t="s">
        <v>130</v>
      </c>
      <c r="C80" s="201">
        <v>2002</v>
      </c>
      <c r="D80" s="201">
        <v>2172</v>
      </c>
    </row>
    <row r="81" spans="1:5">
      <c r="A81" s="109" t="s">
        <v>123</v>
      </c>
      <c r="B81" s="109" t="s">
        <v>131</v>
      </c>
      <c r="C81" s="201">
        <v>1741</v>
      </c>
      <c r="D81" s="201">
        <v>2154</v>
      </c>
    </row>
    <row r="82" spans="1:5">
      <c r="A82" s="109" t="s">
        <v>123</v>
      </c>
      <c r="B82" s="109" t="s">
        <v>132</v>
      </c>
      <c r="C82" s="201">
        <v>1806</v>
      </c>
      <c r="D82" s="201">
        <v>2096</v>
      </c>
    </row>
    <row r="83" spans="1:5">
      <c r="A83" s="109" t="s">
        <v>123</v>
      </c>
      <c r="B83" s="109" t="s">
        <v>133</v>
      </c>
      <c r="C83" s="201">
        <v>1785</v>
      </c>
      <c r="D83" s="201">
        <v>2072</v>
      </c>
    </row>
    <row r="84" spans="1:5">
      <c r="A84" s="109" t="s">
        <v>123</v>
      </c>
      <c r="B84" s="109" t="s">
        <v>134</v>
      </c>
      <c r="C84" s="201">
        <v>1772</v>
      </c>
      <c r="D84" s="201">
        <v>2021</v>
      </c>
    </row>
    <row r="85" spans="1:5">
      <c r="A85" s="109" t="s">
        <v>123</v>
      </c>
      <c r="B85" s="109" t="s">
        <v>135</v>
      </c>
      <c r="C85" s="201">
        <v>1901</v>
      </c>
      <c r="D85" s="201">
        <v>1943</v>
      </c>
    </row>
    <row r="86" spans="1:5">
      <c r="A86" s="109" t="s">
        <v>123</v>
      </c>
      <c r="B86" s="109" t="s">
        <v>136</v>
      </c>
      <c r="C86" s="201">
        <v>1860</v>
      </c>
      <c r="D86" s="201">
        <v>1939</v>
      </c>
    </row>
    <row r="87" spans="1:5">
      <c r="A87" s="109" t="s">
        <v>123</v>
      </c>
      <c r="B87" s="109" t="s">
        <v>137</v>
      </c>
      <c r="C87" s="201">
        <v>1935</v>
      </c>
      <c r="D87" s="201">
        <v>1909</v>
      </c>
    </row>
    <row r="88" spans="1:5">
      <c r="A88" s="109" t="s">
        <v>123</v>
      </c>
      <c r="B88" s="109" t="s">
        <v>138</v>
      </c>
      <c r="C88" s="201">
        <v>1904</v>
      </c>
      <c r="D88" s="201">
        <v>1923</v>
      </c>
    </row>
    <row r="89" spans="1:5">
      <c r="A89" s="109" t="s">
        <v>123</v>
      </c>
      <c r="B89" s="109" t="s">
        <v>139</v>
      </c>
      <c r="C89" s="201">
        <v>1931</v>
      </c>
      <c r="D89" s="201">
        <v>1850</v>
      </c>
      <c r="E89" s="201">
        <f>MIN(D6:D89)</f>
        <v>1850</v>
      </c>
    </row>
  </sheetData>
  <mergeCells count="1">
    <mergeCell ref="H1:I1"/>
  </mergeCells>
  <hyperlinks>
    <hyperlink ref="H1:I1" location="Index!A1" display="Regresar al Índice" xr:uid="{A6FEBB81-461E-4D4F-8F94-5AAF0D81B2C9}"/>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033ED-F7D2-4AD9-98BD-3EA64156F658}">
  <sheetPr codeName="Hoja85"/>
  <dimension ref="A1:I89"/>
  <sheetViews>
    <sheetView workbookViewId="0">
      <selection activeCell="B125" sqref="B125"/>
    </sheetView>
  </sheetViews>
  <sheetFormatPr baseColWidth="10" defaultColWidth="9.109375" defaultRowHeight="14.4"/>
  <cols>
    <col min="1" max="16384" width="9.109375" style="109"/>
  </cols>
  <sheetData>
    <row r="1" spans="1:9">
      <c r="A1" s="109" t="s">
        <v>1412</v>
      </c>
      <c r="H1" s="274" t="s">
        <v>126</v>
      </c>
      <c r="I1" s="274"/>
    </row>
    <row r="2" spans="1:9">
      <c r="A2" s="109" t="s">
        <v>551</v>
      </c>
    </row>
    <row r="3" spans="1:9">
      <c r="A3" s="109" t="s">
        <v>1341</v>
      </c>
    </row>
    <row r="5" spans="1:9">
      <c r="A5" s="109" t="s">
        <v>154</v>
      </c>
      <c r="B5" s="109" t="s">
        <v>141</v>
      </c>
      <c r="C5" s="109" t="s">
        <v>164</v>
      </c>
      <c r="D5" s="109" t="s">
        <v>555</v>
      </c>
    </row>
    <row r="6" spans="1:9">
      <c r="A6" s="109" t="s">
        <v>149</v>
      </c>
      <c r="B6" s="109" t="s">
        <v>128</v>
      </c>
      <c r="C6" s="201">
        <v>-0.5</v>
      </c>
      <c r="D6" s="201">
        <v>3</v>
      </c>
    </row>
    <row r="7" spans="1:9">
      <c r="A7" s="109" t="s">
        <v>123</v>
      </c>
      <c r="B7" s="109" t="s">
        <v>129</v>
      </c>
      <c r="C7" s="201">
        <v>1.6</v>
      </c>
      <c r="D7" s="201">
        <v>2.4</v>
      </c>
    </row>
    <row r="8" spans="1:9">
      <c r="A8" s="109" t="s">
        <v>123</v>
      </c>
      <c r="B8" s="109" t="s">
        <v>130</v>
      </c>
      <c r="C8" s="201">
        <v>2</v>
      </c>
      <c r="D8" s="201">
        <v>2</v>
      </c>
    </row>
    <row r="9" spans="1:9">
      <c r="A9" s="109" t="s">
        <v>123</v>
      </c>
      <c r="B9" s="109" t="s">
        <v>131</v>
      </c>
      <c r="C9" s="201">
        <v>5.4</v>
      </c>
      <c r="D9" s="201">
        <v>2.1</v>
      </c>
    </row>
    <row r="10" spans="1:9">
      <c r="A10" s="109" t="s">
        <v>123</v>
      </c>
      <c r="B10" s="109" t="s">
        <v>132</v>
      </c>
      <c r="C10" s="201">
        <v>2.1</v>
      </c>
      <c r="D10" s="201">
        <v>1.9</v>
      </c>
    </row>
    <row r="11" spans="1:9">
      <c r="A11" s="109" t="s">
        <v>123</v>
      </c>
      <c r="B11" s="109" t="s">
        <v>133</v>
      </c>
      <c r="C11" s="201">
        <v>0.4</v>
      </c>
      <c r="D11" s="201">
        <v>1.6</v>
      </c>
    </row>
    <row r="12" spans="1:9">
      <c r="A12" s="109" t="s">
        <v>123</v>
      </c>
      <c r="B12" s="109" t="s">
        <v>134</v>
      </c>
      <c r="C12" s="201">
        <v>-3.7</v>
      </c>
      <c r="D12" s="201">
        <v>1.1000000000000001</v>
      </c>
    </row>
    <row r="13" spans="1:9">
      <c r="A13" s="109" t="s">
        <v>123</v>
      </c>
      <c r="B13" s="109" t="s">
        <v>135</v>
      </c>
      <c r="C13" s="201">
        <v>-7.2</v>
      </c>
      <c r="D13" s="201">
        <v>0.3</v>
      </c>
    </row>
    <row r="14" spans="1:9">
      <c r="A14" s="109" t="s">
        <v>123</v>
      </c>
      <c r="B14" s="109" t="s">
        <v>136</v>
      </c>
      <c r="C14" s="201">
        <v>-7.3</v>
      </c>
      <c r="D14" s="201">
        <v>-0.5</v>
      </c>
    </row>
    <row r="15" spans="1:9">
      <c r="A15" s="109" t="s">
        <v>123</v>
      </c>
      <c r="B15" s="109" t="s">
        <v>137</v>
      </c>
      <c r="C15" s="201">
        <v>-8</v>
      </c>
      <c r="D15" s="201">
        <v>-1.3</v>
      </c>
    </row>
    <row r="16" spans="1:9">
      <c r="A16" s="109" t="s">
        <v>123</v>
      </c>
      <c r="B16" s="109" t="s">
        <v>138</v>
      </c>
      <c r="C16" s="201">
        <v>-8.9</v>
      </c>
      <c r="D16" s="201">
        <v>-2</v>
      </c>
    </row>
    <row r="17" spans="1:4">
      <c r="A17" s="109" t="s">
        <v>123</v>
      </c>
      <c r="B17" s="109" t="s">
        <v>139</v>
      </c>
      <c r="C17" s="201">
        <v>-10.3</v>
      </c>
      <c r="D17" s="201">
        <v>-2.9</v>
      </c>
    </row>
    <row r="18" spans="1:4">
      <c r="A18" s="109" t="s">
        <v>150</v>
      </c>
      <c r="B18" s="109" t="s">
        <v>128</v>
      </c>
      <c r="C18" s="201">
        <v>-10.6</v>
      </c>
      <c r="D18" s="201">
        <v>-3.7</v>
      </c>
    </row>
    <row r="19" spans="1:4">
      <c r="A19" s="109" t="s">
        <v>123</v>
      </c>
      <c r="B19" s="109" t="s">
        <v>129</v>
      </c>
      <c r="C19" s="201">
        <v>-13</v>
      </c>
      <c r="D19" s="201">
        <v>-4.9000000000000004</v>
      </c>
    </row>
    <row r="20" spans="1:4">
      <c r="A20" s="109" t="s">
        <v>123</v>
      </c>
      <c r="B20" s="109" t="s">
        <v>130</v>
      </c>
      <c r="C20" s="201">
        <v>-13.8</v>
      </c>
      <c r="D20" s="201">
        <v>-6.2</v>
      </c>
    </row>
    <row r="21" spans="1:4">
      <c r="A21" s="109" t="s">
        <v>123</v>
      </c>
      <c r="B21" s="109" t="s">
        <v>131</v>
      </c>
      <c r="C21" s="201">
        <v>-16.600000000000001</v>
      </c>
      <c r="D21" s="201">
        <v>-8.1</v>
      </c>
    </row>
    <row r="22" spans="1:4">
      <c r="A22" s="109" t="s">
        <v>123</v>
      </c>
      <c r="B22" s="109" t="s">
        <v>132</v>
      </c>
      <c r="C22" s="201">
        <v>-14.9</v>
      </c>
      <c r="D22" s="201">
        <v>-9.5</v>
      </c>
    </row>
    <row r="23" spans="1:4">
      <c r="A23" s="109" t="s">
        <v>123</v>
      </c>
      <c r="B23" s="109" t="s">
        <v>133</v>
      </c>
      <c r="C23" s="201">
        <v>-14.6</v>
      </c>
      <c r="D23" s="201">
        <v>-10.7</v>
      </c>
    </row>
    <row r="24" spans="1:4">
      <c r="A24" s="109" t="s">
        <v>123</v>
      </c>
      <c r="B24" s="109" t="s">
        <v>134</v>
      </c>
      <c r="C24" s="201">
        <v>-14.5</v>
      </c>
      <c r="D24" s="201">
        <v>-11.6</v>
      </c>
    </row>
    <row r="25" spans="1:4">
      <c r="A25" s="109" t="s">
        <v>123</v>
      </c>
      <c r="B25" s="109" t="s">
        <v>135</v>
      </c>
      <c r="C25" s="201">
        <v>-15.8</v>
      </c>
      <c r="D25" s="201">
        <v>-12.3</v>
      </c>
    </row>
    <row r="26" spans="1:4">
      <c r="A26" s="109" t="s">
        <v>123</v>
      </c>
      <c r="B26" s="109" t="s">
        <v>136</v>
      </c>
      <c r="C26" s="201">
        <v>-17.100000000000001</v>
      </c>
      <c r="D26" s="201">
        <v>-13.2</v>
      </c>
    </row>
    <row r="27" spans="1:4">
      <c r="A27" s="109" t="s">
        <v>123</v>
      </c>
      <c r="B27" s="109" t="s">
        <v>137</v>
      </c>
      <c r="C27" s="201">
        <v>-18</v>
      </c>
      <c r="D27" s="201">
        <v>-14</v>
      </c>
    </row>
    <row r="28" spans="1:4">
      <c r="A28" s="109" t="s">
        <v>123</v>
      </c>
      <c r="B28" s="109" t="s">
        <v>138</v>
      </c>
      <c r="C28" s="201">
        <v>-19</v>
      </c>
      <c r="D28" s="201">
        <v>-14.8</v>
      </c>
    </row>
    <row r="29" spans="1:4">
      <c r="A29" s="109" t="s">
        <v>123</v>
      </c>
      <c r="B29" s="109" t="s">
        <v>139</v>
      </c>
      <c r="C29" s="201">
        <v>-18.399999999999999</v>
      </c>
      <c r="D29" s="201">
        <v>-15.5</v>
      </c>
    </row>
    <row r="30" spans="1:4">
      <c r="A30" s="109" t="s">
        <v>151</v>
      </c>
      <c r="B30" s="109" t="s">
        <v>128</v>
      </c>
      <c r="C30" s="201">
        <v>-15.1</v>
      </c>
      <c r="D30" s="201">
        <v>-15.9</v>
      </c>
    </row>
    <row r="31" spans="1:4">
      <c r="A31" s="109" t="s">
        <v>123</v>
      </c>
      <c r="B31" s="109" t="s">
        <v>129</v>
      </c>
      <c r="C31" s="201">
        <v>-12.5</v>
      </c>
      <c r="D31" s="201">
        <v>-15.9</v>
      </c>
    </row>
    <row r="32" spans="1:4">
      <c r="A32" s="109" t="s">
        <v>123</v>
      </c>
      <c r="B32" s="109" t="s">
        <v>130</v>
      </c>
      <c r="C32" s="201">
        <v>-7.6</v>
      </c>
      <c r="D32" s="201">
        <v>-15.3</v>
      </c>
    </row>
    <row r="33" spans="1:4">
      <c r="A33" s="109" t="s">
        <v>123</v>
      </c>
      <c r="B33" s="109" t="s">
        <v>131</v>
      </c>
      <c r="C33" s="201">
        <v>-2.7</v>
      </c>
      <c r="D33" s="201">
        <v>-14.2</v>
      </c>
    </row>
    <row r="34" spans="1:4">
      <c r="A34" s="109" t="s">
        <v>123</v>
      </c>
      <c r="B34" s="109" t="s">
        <v>132</v>
      </c>
      <c r="C34" s="201">
        <v>-0.1</v>
      </c>
      <c r="D34" s="201">
        <v>-13</v>
      </c>
    </row>
    <row r="35" spans="1:4">
      <c r="A35" s="109" t="s">
        <v>123</v>
      </c>
      <c r="B35" s="109" t="s">
        <v>133</v>
      </c>
      <c r="C35" s="201">
        <v>2.2999999999999998</v>
      </c>
      <c r="D35" s="201">
        <v>-11.5</v>
      </c>
    </row>
    <row r="36" spans="1:4">
      <c r="A36" s="109" t="s">
        <v>123</v>
      </c>
      <c r="B36" s="109" t="s">
        <v>134</v>
      </c>
      <c r="C36" s="201">
        <v>6.8</v>
      </c>
      <c r="D36" s="201">
        <v>-9.8000000000000007</v>
      </c>
    </row>
    <row r="37" spans="1:4">
      <c r="A37" s="109" t="s">
        <v>123</v>
      </c>
      <c r="B37" s="109" t="s">
        <v>135</v>
      </c>
      <c r="C37" s="201">
        <v>13.8</v>
      </c>
      <c r="D37" s="201">
        <v>-7.3</v>
      </c>
    </row>
    <row r="38" spans="1:4">
      <c r="A38" s="109" t="s">
        <v>123</v>
      </c>
      <c r="B38" s="109" t="s">
        <v>136</v>
      </c>
      <c r="C38" s="201">
        <v>20.8</v>
      </c>
      <c r="D38" s="201">
        <v>-4.0999999999999996</v>
      </c>
    </row>
    <row r="39" spans="1:4">
      <c r="A39" s="109" t="s">
        <v>123</v>
      </c>
      <c r="B39" s="109" t="s">
        <v>137</v>
      </c>
      <c r="C39" s="201">
        <v>25.5</v>
      </c>
      <c r="D39" s="201">
        <v>-0.5</v>
      </c>
    </row>
    <row r="40" spans="1:4">
      <c r="A40" s="109" t="s">
        <v>123</v>
      </c>
      <c r="B40" s="109" t="s">
        <v>138</v>
      </c>
      <c r="C40" s="201">
        <v>29.7</v>
      </c>
      <c r="D40" s="201">
        <v>3.5</v>
      </c>
    </row>
    <row r="41" spans="1:4">
      <c r="A41" s="109" t="s">
        <v>123</v>
      </c>
      <c r="B41" s="109" t="s">
        <v>139</v>
      </c>
      <c r="C41" s="201">
        <v>28.9</v>
      </c>
      <c r="D41" s="201">
        <v>7.5</v>
      </c>
    </row>
    <row r="42" spans="1:4">
      <c r="A42" s="109" t="s">
        <v>152</v>
      </c>
      <c r="B42" s="109" t="s">
        <v>128</v>
      </c>
      <c r="C42" s="201">
        <v>27</v>
      </c>
      <c r="D42" s="201">
        <v>11</v>
      </c>
    </row>
    <row r="43" spans="1:4">
      <c r="A43" s="109" t="s">
        <v>123</v>
      </c>
      <c r="B43" s="109" t="s">
        <v>129</v>
      </c>
      <c r="C43" s="201">
        <v>29.4</v>
      </c>
      <c r="D43" s="201">
        <v>14.5</v>
      </c>
    </row>
    <row r="44" spans="1:4">
      <c r="A44" s="109" t="s">
        <v>123</v>
      </c>
      <c r="B44" s="109" t="s">
        <v>130</v>
      </c>
      <c r="C44" s="201">
        <v>20.9</v>
      </c>
      <c r="D44" s="201">
        <v>16.899999999999999</v>
      </c>
    </row>
    <row r="45" spans="1:4">
      <c r="A45" s="109" t="s">
        <v>123</v>
      </c>
      <c r="B45" s="109" t="s">
        <v>131</v>
      </c>
      <c r="C45" s="201">
        <v>17.100000000000001</v>
      </c>
      <c r="D45" s="201">
        <v>18.5</v>
      </c>
    </row>
    <row r="46" spans="1:4">
      <c r="A46" s="109" t="s">
        <v>123</v>
      </c>
      <c r="B46" s="109" t="s">
        <v>132</v>
      </c>
      <c r="C46" s="201">
        <v>12.5</v>
      </c>
      <c r="D46" s="201">
        <v>19.600000000000001</v>
      </c>
    </row>
    <row r="47" spans="1:4">
      <c r="A47" s="109" t="s">
        <v>123</v>
      </c>
      <c r="B47" s="109" t="s">
        <v>133</v>
      </c>
      <c r="C47" s="201">
        <v>10.4</v>
      </c>
      <c r="D47" s="201">
        <v>20.2</v>
      </c>
    </row>
    <row r="48" spans="1:4">
      <c r="A48" s="109" t="s">
        <v>123</v>
      </c>
      <c r="B48" s="109" t="s">
        <v>134</v>
      </c>
      <c r="C48" s="201">
        <v>8.4</v>
      </c>
      <c r="D48" s="201">
        <v>20.399999999999999</v>
      </c>
    </row>
    <row r="49" spans="1:4">
      <c r="A49" s="109" t="s">
        <v>123</v>
      </c>
      <c r="B49" s="109" t="s">
        <v>135</v>
      </c>
      <c r="C49" s="201">
        <v>3.3</v>
      </c>
      <c r="D49" s="201">
        <v>19.5</v>
      </c>
    </row>
    <row r="50" spans="1:4">
      <c r="A50" s="109" t="s">
        <v>123</v>
      </c>
      <c r="B50" s="109" t="s">
        <v>136</v>
      </c>
      <c r="C50" s="201">
        <v>-3.5</v>
      </c>
      <c r="D50" s="201">
        <v>17.5</v>
      </c>
    </row>
    <row r="51" spans="1:4">
      <c r="A51" s="109" t="s">
        <v>123</v>
      </c>
      <c r="B51" s="109" t="s">
        <v>137</v>
      </c>
      <c r="C51" s="201">
        <v>-5.7</v>
      </c>
      <c r="D51" s="201">
        <v>14.9</v>
      </c>
    </row>
    <row r="52" spans="1:4">
      <c r="A52" s="109" t="s">
        <v>123</v>
      </c>
      <c r="B52" s="109" t="s">
        <v>138</v>
      </c>
      <c r="C52" s="201">
        <v>-5.4</v>
      </c>
      <c r="D52" s="201">
        <v>11.9</v>
      </c>
    </row>
    <row r="53" spans="1:4">
      <c r="A53" s="109" t="s">
        <v>123</v>
      </c>
      <c r="B53" s="109" t="s">
        <v>139</v>
      </c>
      <c r="C53" s="201">
        <v>-3.6</v>
      </c>
      <c r="D53" s="201">
        <v>9.1999999999999993</v>
      </c>
    </row>
    <row r="54" spans="1:4">
      <c r="A54" s="109" t="s">
        <v>153</v>
      </c>
      <c r="B54" s="109" t="s">
        <v>128</v>
      </c>
      <c r="C54" s="201">
        <v>-7</v>
      </c>
      <c r="D54" s="201">
        <v>6.4</v>
      </c>
    </row>
    <row r="55" spans="1:4">
      <c r="A55" s="109" t="s">
        <v>123</v>
      </c>
      <c r="B55" s="109" t="s">
        <v>129</v>
      </c>
      <c r="C55" s="201">
        <v>-11.2</v>
      </c>
      <c r="D55" s="201">
        <v>3</v>
      </c>
    </row>
    <row r="56" spans="1:4">
      <c r="A56" s="109" t="s">
        <v>123</v>
      </c>
      <c r="B56" s="109" t="s">
        <v>130</v>
      </c>
      <c r="C56" s="201">
        <v>-7.9</v>
      </c>
      <c r="D56" s="201">
        <v>0.6</v>
      </c>
    </row>
    <row r="57" spans="1:4">
      <c r="A57" s="109" t="s">
        <v>123</v>
      </c>
      <c r="B57" s="109" t="s">
        <v>131</v>
      </c>
      <c r="C57" s="201">
        <v>-6.7</v>
      </c>
      <c r="D57" s="201">
        <v>-1.4</v>
      </c>
    </row>
    <row r="58" spans="1:4">
      <c r="A58" s="109" t="s">
        <v>123</v>
      </c>
      <c r="B58" s="109" t="s">
        <v>132</v>
      </c>
      <c r="C58" s="201">
        <v>-3.7</v>
      </c>
      <c r="D58" s="201">
        <v>-2.7</v>
      </c>
    </row>
    <row r="59" spans="1:4">
      <c r="A59" s="109" t="s">
        <v>123</v>
      </c>
      <c r="B59" s="109" t="s">
        <v>133</v>
      </c>
      <c r="C59" s="201">
        <v>-0.6</v>
      </c>
      <c r="D59" s="201">
        <v>-3.6</v>
      </c>
    </row>
    <row r="60" spans="1:4">
      <c r="A60" s="109" t="s">
        <v>123</v>
      </c>
      <c r="B60" s="109" t="s">
        <v>134</v>
      </c>
      <c r="C60" s="201">
        <v>-0.4</v>
      </c>
      <c r="D60" s="201">
        <v>-4.4000000000000004</v>
      </c>
    </row>
    <row r="61" spans="1:4">
      <c r="A61" s="109" t="s">
        <v>123</v>
      </c>
      <c r="B61" s="109" t="s">
        <v>135</v>
      </c>
      <c r="C61" s="201">
        <v>0.5</v>
      </c>
      <c r="D61" s="201">
        <v>-4.5999999999999996</v>
      </c>
    </row>
    <row r="62" spans="1:4">
      <c r="A62" s="109" t="s">
        <v>123</v>
      </c>
      <c r="B62" s="109" t="s">
        <v>136</v>
      </c>
      <c r="C62" s="201">
        <v>3.1</v>
      </c>
      <c r="D62" s="201">
        <v>-4.0999999999999996</v>
      </c>
    </row>
    <row r="63" spans="1:4">
      <c r="A63" s="109" t="s">
        <v>123</v>
      </c>
      <c r="B63" s="109" t="s">
        <v>137</v>
      </c>
      <c r="C63" s="201">
        <v>3.2</v>
      </c>
      <c r="D63" s="201">
        <v>-3.3</v>
      </c>
    </row>
    <row r="64" spans="1:4">
      <c r="A64" s="109" t="s">
        <v>123</v>
      </c>
      <c r="B64" s="109" t="s">
        <v>138</v>
      </c>
      <c r="C64" s="201">
        <v>0.8</v>
      </c>
      <c r="D64" s="201">
        <v>-2.8</v>
      </c>
    </row>
    <row r="65" spans="1:4">
      <c r="A65" s="109" t="s">
        <v>123</v>
      </c>
      <c r="B65" s="109" t="s">
        <v>139</v>
      </c>
      <c r="C65" s="201">
        <v>1.5</v>
      </c>
      <c r="D65" s="201">
        <v>-2.4</v>
      </c>
    </row>
    <row r="66" spans="1:4">
      <c r="A66" s="109" t="s">
        <v>127</v>
      </c>
      <c r="B66" s="109" t="s">
        <v>128</v>
      </c>
      <c r="C66" s="201">
        <v>3.9</v>
      </c>
      <c r="D66" s="201">
        <v>-1.5</v>
      </c>
    </row>
    <row r="67" spans="1:4">
      <c r="A67" s="109" t="s">
        <v>123</v>
      </c>
      <c r="B67" s="109" t="s">
        <v>129</v>
      </c>
      <c r="C67" s="201">
        <v>4.5999999999999996</v>
      </c>
      <c r="D67" s="201">
        <v>-0.2</v>
      </c>
    </row>
    <row r="68" spans="1:4">
      <c r="A68" s="109" t="s">
        <v>123</v>
      </c>
      <c r="B68" s="109" t="s">
        <v>130</v>
      </c>
      <c r="C68" s="201">
        <v>2.6</v>
      </c>
      <c r="D68" s="201">
        <v>0.7</v>
      </c>
    </row>
    <row r="69" spans="1:4">
      <c r="A69" s="109" t="s">
        <v>123</v>
      </c>
      <c r="B69" s="109" t="s">
        <v>131</v>
      </c>
      <c r="C69" s="201">
        <v>-0.5</v>
      </c>
      <c r="D69" s="201">
        <v>1.2</v>
      </c>
    </row>
    <row r="70" spans="1:4">
      <c r="A70" s="109" t="s">
        <v>123</v>
      </c>
      <c r="B70" s="109" t="s">
        <v>132</v>
      </c>
      <c r="C70" s="201">
        <v>-2.7</v>
      </c>
      <c r="D70" s="201">
        <v>1.3</v>
      </c>
    </row>
    <row r="71" spans="1:4">
      <c r="A71" s="109" t="s">
        <v>123</v>
      </c>
      <c r="B71" s="109" t="s">
        <v>133</v>
      </c>
      <c r="C71" s="201">
        <v>-7.9</v>
      </c>
      <c r="D71" s="201">
        <v>0.7</v>
      </c>
    </row>
    <row r="72" spans="1:4">
      <c r="A72" s="109" t="s">
        <v>123</v>
      </c>
      <c r="B72" s="109" t="s">
        <v>134</v>
      </c>
      <c r="C72" s="201">
        <v>-7</v>
      </c>
      <c r="D72" s="201">
        <v>0.2</v>
      </c>
    </row>
    <row r="73" spans="1:4">
      <c r="A73" s="109" t="s">
        <v>123</v>
      </c>
      <c r="B73" s="109" t="s">
        <v>135</v>
      </c>
      <c r="C73" s="201">
        <v>-4.8</v>
      </c>
      <c r="D73" s="201">
        <v>-0.3</v>
      </c>
    </row>
    <row r="74" spans="1:4">
      <c r="A74" s="109" t="s">
        <v>123</v>
      </c>
      <c r="B74" s="109" t="s">
        <v>136</v>
      </c>
      <c r="C74" s="201">
        <v>-5.2</v>
      </c>
      <c r="D74" s="201">
        <v>-1</v>
      </c>
    </row>
    <row r="75" spans="1:4">
      <c r="A75" s="109" t="s">
        <v>123</v>
      </c>
      <c r="B75" s="109" t="s">
        <v>137</v>
      </c>
      <c r="C75" s="201">
        <v>-5.0999999999999996</v>
      </c>
      <c r="D75" s="201">
        <v>-1.6</v>
      </c>
    </row>
    <row r="76" spans="1:4">
      <c r="A76" s="109" t="s">
        <v>123</v>
      </c>
      <c r="B76" s="109" t="s">
        <v>138</v>
      </c>
      <c r="C76" s="201">
        <v>-5.5</v>
      </c>
      <c r="D76" s="201">
        <v>-2.2000000000000002</v>
      </c>
    </row>
    <row r="77" spans="1:4">
      <c r="A77" s="109" t="s">
        <v>123</v>
      </c>
      <c r="B77" s="109" t="s">
        <v>139</v>
      </c>
      <c r="C77" s="201">
        <v>-6.8</v>
      </c>
      <c r="D77" s="201">
        <v>-2.9</v>
      </c>
    </row>
    <row r="78" spans="1:4">
      <c r="A78" s="109" t="s">
        <v>140</v>
      </c>
      <c r="B78" s="109" t="s">
        <v>128</v>
      </c>
      <c r="C78" s="201">
        <v>-7.2</v>
      </c>
      <c r="D78" s="201">
        <v>-3.8</v>
      </c>
    </row>
    <row r="79" spans="1:4">
      <c r="A79" s="109" t="s">
        <v>123</v>
      </c>
      <c r="B79" s="109" t="s">
        <v>129</v>
      </c>
      <c r="C79" s="201">
        <v>-6.4</v>
      </c>
      <c r="D79" s="201">
        <v>-4.7</v>
      </c>
    </row>
    <row r="80" spans="1:4">
      <c r="A80" s="109" t="s">
        <v>123</v>
      </c>
      <c r="B80" s="109" t="s">
        <v>130</v>
      </c>
      <c r="C80" s="201">
        <v>-5.7</v>
      </c>
      <c r="D80" s="201">
        <v>-5.4</v>
      </c>
    </row>
    <row r="81" spans="1:4">
      <c r="A81" s="109" t="s">
        <v>123</v>
      </c>
      <c r="B81" s="109" t="s">
        <v>131</v>
      </c>
      <c r="C81" s="201">
        <v>-4.5999999999999996</v>
      </c>
      <c r="D81" s="201">
        <v>-5.7</v>
      </c>
    </row>
    <row r="82" spans="1:4">
      <c r="A82" s="109" t="s">
        <v>123</v>
      </c>
      <c r="B82" s="109" t="s">
        <v>132</v>
      </c>
      <c r="C82" s="201">
        <v>-6.7</v>
      </c>
      <c r="D82" s="201">
        <v>-6.1</v>
      </c>
    </row>
    <row r="83" spans="1:4">
      <c r="A83" s="109" t="s">
        <v>123</v>
      </c>
      <c r="B83" s="109" t="s">
        <v>133</v>
      </c>
      <c r="C83" s="201">
        <v>-5</v>
      </c>
      <c r="D83" s="201">
        <v>-5.8</v>
      </c>
    </row>
    <row r="84" spans="1:4">
      <c r="A84" s="109" t="s">
        <v>123</v>
      </c>
      <c r="B84" s="109" t="s">
        <v>134</v>
      </c>
      <c r="C84" s="201">
        <v>-8.3000000000000007</v>
      </c>
      <c r="D84" s="201">
        <v>-5.9</v>
      </c>
    </row>
    <row r="85" spans="1:4">
      <c r="A85" s="109" t="s">
        <v>123</v>
      </c>
      <c r="B85" s="109" t="s">
        <v>135</v>
      </c>
      <c r="C85" s="201">
        <v>-13.4</v>
      </c>
      <c r="D85" s="201">
        <v>-6.7</v>
      </c>
    </row>
    <row r="86" spans="1:4">
      <c r="A86" s="109" t="s">
        <v>123</v>
      </c>
      <c r="B86" s="109" t="s">
        <v>136</v>
      </c>
      <c r="C86" s="201">
        <v>-12.9</v>
      </c>
      <c r="D86" s="201">
        <v>-7.3</v>
      </c>
    </row>
    <row r="87" spans="1:4">
      <c r="A87" s="109" t="s">
        <v>123</v>
      </c>
      <c r="B87" s="109" t="s">
        <v>137</v>
      </c>
      <c r="C87" s="201">
        <v>-14.1</v>
      </c>
      <c r="D87" s="201">
        <v>-8.1</v>
      </c>
    </row>
    <row r="88" spans="1:4">
      <c r="A88" s="109" t="s">
        <v>123</v>
      </c>
      <c r="B88" s="109" t="s">
        <v>138</v>
      </c>
      <c r="C88" s="201">
        <v>-12</v>
      </c>
      <c r="D88" s="201">
        <v>-8.6</v>
      </c>
    </row>
    <row r="89" spans="1:4">
      <c r="A89" s="109" t="s">
        <v>123</v>
      </c>
      <c r="B89" s="109" t="s">
        <v>139</v>
      </c>
      <c r="C89" s="201">
        <v>-15.6</v>
      </c>
      <c r="D89" s="201">
        <v>-9.3000000000000007</v>
      </c>
    </row>
  </sheetData>
  <mergeCells count="1">
    <mergeCell ref="H1:I1"/>
  </mergeCells>
  <hyperlinks>
    <hyperlink ref="H1:I1" location="Index!A1" display="Regresar al Índice" xr:uid="{5673F26A-1937-414A-8E5A-66E6277C9BDF}"/>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A3B19-1CB0-4293-85D0-EFBC7B884FB6}">
  <sheetPr codeName="Hoja86"/>
  <dimension ref="A1:I37"/>
  <sheetViews>
    <sheetView workbookViewId="0">
      <selection activeCell="B125" sqref="B125"/>
    </sheetView>
  </sheetViews>
  <sheetFormatPr baseColWidth="10" defaultColWidth="9.109375" defaultRowHeight="14.4"/>
  <cols>
    <col min="1" max="16384" width="9.109375" style="109"/>
  </cols>
  <sheetData>
    <row r="1" spans="1:9">
      <c r="A1" s="109" t="s">
        <v>1413</v>
      </c>
      <c r="H1" s="274" t="s">
        <v>126</v>
      </c>
      <c r="I1" s="274"/>
    </row>
    <row r="2" spans="1:9">
      <c r="A2" s="109" t="s">
        <v>551</v>
      </c>
    </row>
    <row r="5" spans="1:9">
      <c r="A5" s="109" t="s">
        <v>182</v>
      </c>
      <c r="B5" s="109" t="s">
        <v>556</v>
      </c>
    </row>
    <row r="6" spans="1:9">
      <c r="A6" s="109" t="s">
        <v>108</v>
      </c>
      <c r="B6" s="110">
        <v>0.3</v>
      </c>
    </row>
    <row r="7" spans="1:9">
      <c r="A7" s="109" t="s">
        <v>90</v>
      </c>
      <c r="B7" s="110">
        <v>0.4</v>
      </c>
    </row>
    <row r="8" spans="1:9">
      <c r="A8" s="109" t="s">
        <v>87</v>
      </c>
      <c r="B8" s="110">
        <v>0.6</v>
      </c>
    </row>
    <row r="9" spans="1:9">
      <c r="A9" s="109" t="s">
        <v>102</v>
      </c>
      <c r="B9" s="110">
        <v>0.6</v>
      </c>
    </row>
    <row r="10" spans="1:9">
      <c r="A10" s="109" t="s">
        <v>99</v>
      </c>
      <c r="B10" s="110">
        <v>0.7</v>
      </c>
    </row>
    <row r="11" spans="1:9">
      <c r="A11" s="109" t="s">
        <v>86</v>
      </c>
      <c r="B11" s="110">
        <v>0.7</v>
      </c>
    </row>
    <row r="12" spans="1:9">
      <c r="A12" s="109" t="s">
        <v>100</v>
      </c>
      <c r="B12" s="110">
        <v>0.8</v>
      </c>
    </row>
    <row r="13" spans="1:9">
      <c r="A13" s="109" t="s">
        <v>104</v>
      </c>
      <c r="B13" s="110">
        <v>1.2</v>
      </c>
    </row>
    <row r="14" spans="1:9">
      <c r="A14" s="109" t="s">
        <v>116</v>
      </c>
      <c r="B14" s="110">
        <v>1.2</v>
      </c>
    </row>
    <row r="15" spans="1:9">
      <c r="A15" s="109" t="s">
        <v>114</v>
      </c>
      <c r="B15" s="110">
        <v>1.5</v>
      </c>
    </row>
    <row r="16" spans="1:9">
      <c r="A16" s="109" t="s">
        <v>107</v>
      </c>
      <c r="B16" s="110">
        <v>1.6</v>
      </c>
    </row>
    <row r="17" spans="1:2">
      <c r="A17" s="109" t="s">
        <v>96</v>
      </c>
      <c r="B17" s="110">
        <v>1.7</v>
      </c>
    </row>
    <row r="18" spans="1:2">
      <c r="A18" s="109" t="s">
        <v>91</v>
      </c>
      <c r="B18" s="110">
        <v>1.8</v>
      </c>
    </row>
    <row r="19" spans="1:2">
      <c r="A19" s="109" t="s">
        <v>101</v>
      </c>
      <c r="B19" s="110">
        <v>2</v>
      </c>
    </row>
    <row r="20" spans="1:2">
      <c r="A20" s="109" t="s">
        <v>85</v>
      </c>
      <c r="B20" s="110">
        <v>2.1</v>
      </c>
    </row>
    <row r="21" spans="1:2">
      <c r="A21" s="109" t="s">
        <v>111</v>
      </c>
      <c r="B21" s="110">
        <v>2.2999999999999998</v>
      </c>
    </row>
    <row r="22" spans="1:2">
      <c r="A22" s="109" t="s">
        <v>119</v>
      </c>
      <c r="B22" s="110">
        <v>2.8</v>
      </c>
    </row>
    <row r="23" spans="1:2">
      <c r="A23" s="109" t="s">
        <v>88</v>
      </c>
      <c r="B23" s="110">
        <v>2.9</v>
      </c>
    </row>
    <row r="24" spans="1:2">
      <c r="A24" s="109" t="s">
        <v>118</v>
      </c>
      <c r="B24" s="110">
        <v>2.9</v>
      </c>
    </row>
    <row r="25" spans="1:2">
      <c r="A25" s="109" t="s">
        <v>93</v>
      </c>
      <c r="B25" s="110">
        <v>3</v>
      </c>
    </row>
    <row r="26" spans="1:2">
      <c r="A26" s="109" t="s">
        <v>112</v>
      </c>
      <c r="B26" s="110">
        <v>3</v>
      </c>
    </row>
    <row r="27" spans="1:2">
      <c r="A27" s="109" t="s">
        <v>109</v>
      </c>
      <c r="B27" s="110">
        <v>3.1</v>
      </c>
    </row>
    <row r="28" spans="1:2">
      <c r="A28" s="109" t="s">
        <v>105</v>
      </c>
      <c r="B28" s="110">
        <v>4</v>
      </c>
    </row>
    <row r="29" spans="1:2">
      <c r="A29" s="109" t="s">
        <v>110</v>
      </c>
      <c r="B29" s="110">
        <v>4.8</v>
      </c>
    </row>
    <row r="30" spans="1:2">
      <c r="A30" s="109" t="s">
        <v>92</v>
      </c>
      <c r="B30" s="110">
        <v>5</v>
      </c>
    </row>
    <row r="31" spans="1:2">
      <c r="A31" s="109" t="s">
        <v>94</v>
      </c>
      <c r="B31" s="110">
        <v>5.7</v>
      </c>
    </row>
    <row r="32" spans="1:2">
      <c r="A32" s="109" t="s">
        <v>120</v>
      </c>
      <c r="B32" s="110">
        <v>5.9</v>
      </c>
    </row>
    <row r="33" spans="1:2">
      <c r="A33" s="109" t="s">
        <v>103</v>
      </c>
      <c r="B33" s="110">
        <v>6.1</v>
      </c>
    </row>
    <row r="34" spans="1:2">
      <c r="A34" s="109" t="s">
        <v>95</v>
      </c>
      <c r="B34" s="110">
        <v>6.5</v>
      </c>
    </row>
    <row r="35" spans="1:2">
      <c r="A35" s="109" t="s">
        <v>97</v>
      </c>
      <c r="B35" s="110">
        <v>6.7</v>
      </c>
    </row>
    <row r="36" spans="1:2">
      <c r="A36" s="109" t="s">
        <v>89</v>
      </c>
      <c r="B36" s="110">
        <v>6.8</v>
      </c>
    </row>
    <row r="37" spans="1:2">
      <c r="A37" s="109" t="s">
        <v>113</v>
      </c>
      <c r="B37" s="110">
        <v>11</v>
      </c>
    </row>
  </sheetData>
  <mergeCells count="1">
    <mergeCell ref="H1:I1"/>
  </mergeCells>
  <hyperlinks>
    <hyperlink ref="H1:I1" location="Index!A1" display="Regresar al Índice" xr:uid="{BEB7306F-AB47-4683-93D5-E31634315A36}"/>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75795-AD0A-40B1-9650-950751DE941E}">
  <sheetPr codeName="Hoja87"/>
  <dimension ref="A1:I38"/>
  <sheetViews>
    <sheetView workbookViewId="0">
      <selection activeCell="B125" sqref="B125"/>
    </sheetView>
  </sheetViews>
  <sheetFormatPr baseColWidth="10" defaultColWidth="9.109375" defaultRowHeight="14.4"/>
  <cols>
    <col min="1" max="16384" width="9.109375" style="109"/>
  </cols>
  <sheetData>
    <row r="1" spans="1:9">
      <c r="A1" s="109" t="s">
        <v>1414</v>
      </c>
      <c r="H1" s="274" t="s">
        <v>126</v>
      </c>
      <c r="I1" s="274"/>
    </row>
    <row r="2" spans="1:9">
      <c r="A2" s="109" t="s">
        <v>551</v>
      </c>
    </row>
    <row r="3" spans="1:9">
      <c r="A3" s="109" t="s">
        <v>557</v>
      </c>
    </row>
    <row r="5" spans="1:9">
      <c r="A5" s="109" t="s">
        <v>182</v>
      </c>
      <c r="B5" s="109" t="s">
        <v>556</v>
      </c>
    </row>
    <row r="6" spans="1:9">
      <c r="A6" s="109" t="s">
        <v>107</v>
      </c>
      <c r="B6" s="110">
        <v>-67.599999999999994</v>
      </c>
    </row>
    <row r="7" spans="1:9">
      <c r="A7" s="109" t="s">
        <v>90</v>
      </c>
      <c r="B7" s="110">
        <v>-63.5</v>
      </c>
    </row>
    <row r="8" spans="1:9">
      <c r="A8" s="109" t="s">
        <v>86</v>
      </c>
      <c r="B8" s="110">
        <v>-62.9</v>
      </c>
    </row>
    <row r="9" spans="1:9">
      <c r="A9" s="109" t="s">
        <v>99</v>
      </c>
      <c r="B9" s="110">
        <v>-48.6</v>
      </c>
    </row>
    <row r="10" spans="1:9">
      <c r="A10" s="109" t="s">
        <v>87</v>
      </c>
      <c r="B10" s="110">
        <v>-46.5</v>
      </c>
    </row>
    <row r="11" spans="1:9">
      <c r="A11" s="109" t="s">
        <v>114</v>
      </c>
      <c r="B11" s="110">
        <v>-42.6</v>
      </c>
    </row>
    <row r="12" spans="1:9">
      <c r="A12" s="109" t="s">
        <v>89</v>
      </c>
      <c r="B12" s="110">
        <v>-35.299999999999997</v>
      </c>
    </row>
    <row r="13" spans="1:9">
      <c r="A13" s="109" t="s">
        <v>91</v>
      </c>
      <c r="B13" s="110">
        <v>-33</v>
      </c>
    </row>
    <row r="14" spans="1:9">
      <c r="A14" s="109" t="s">
        <v>119</v>
      </c>
      <c r="B14" s="110">
        <v>-32.700000000000003</v>
      </c>
    </row>
    <row r="15" spans="1:9">
      <c r="A15" s="109" t="s">
        <v>109</v>
      </c>
      <c r="B15" s="110">
        <v>-31.2</v>
      </c>
    </row>
    <row r="16" spans="1:9">
      <c r="A16" s="109" t="s">
        <v>95</v>
      </c>
      <c r="B16" s="110">
        <v>-31.1</v>
      </c>
    </row>
    <row r="17" spans="1:2">
      <c r="A17" s="109" t="s">
        <v>104</v>
      </c>
      <c r="B17" s="110">
        <v>-29.9</v>
      </c>
    </row>
    <row r="18" spans="1:2">
      <c r="A18" s="109" t="s">
        <v>101</v>
      </c>
      <c r="B18" s="110">
        <v>-28.6</v>
      </c>
    </row>
    <row r="19" spans="1:2">
      <c r="A19" s="109" t="s">
        <v>100</v>
      </c>
      <c r="B19" s="110">
        <v>-28.2</v>
      </c>
    </row>
    <row r="20" spans="1:2">
      <c r="A20" s="109" t="s">
        <v>102</v>
      </c>
      <c r="B20" s="110">
        <v>-27.4</v>
      </c>
    </row>
    <row r="21" spans="1:2">
      <c r="A21" s="109" t="s">
        <v>93</v>
      </c>
      <c r="B21" s="110">
        <v>-26.5</v>
      </c>
    </row>
    <row r="22" spans="1:2">
      <c r="A22" s="109" t="s">
        <v>116</v>
      </c>
      <c r="B22" s="110">
        <v>-24.1</v>
      </c>
    </row>
    <row r="23" spans="1:2">
      <c r="A23" s="109" t="s">
        <v>108</v>
      </c>
      <c r="B23" s="110">
        <v>-18</v>
      </c>
    </row>
    <row r="24" spans="1:2">
      <c r="A24" s="109" t="s">
        <v>118</v>
      </c>
      <c r="B24" s="110">
        <v>-15.7</v>
      </c>
    </row>
    <row r="25" spans="1:2">
      <c r="A25" s="109" t="s">
        <v>97</v>
      </c>
      <c r="B25" s="110">
        <v>-13</v>
      </c>
    </row>
    <row r="26" spans="1:2">
      <c r="A26" s="109" t="s">
        <v>96</v>
      </c>
      <c r="B26" s="110">
        <v>-12.1</v>
      </c>
    </row>
    <row r="27" spans="1:2">
      <c r="A27" s="109" t="s">
        <v>117</v>
      </c>
      <c r="B27" s="110">
        <v>-11.9</v>
      </c>
    </row>
    <row r="28" spans="1:2">
      <c r="A28" s="109" t="s">
        <v>88</v>
      </c>
      <c r="B28" s="110">
        <v>-5.2</v>
      </c>
    </row>
    <row r="29" spans="1:2">
      <c r="A29" s="109" t="s">
        <v>112</v>
      </c>
      <c r="B29" s="110">
        <v>2.2999999999999998</v>
      </c>
    </row>
    <row r="30" spans="1:2">
      <c r="A30" s="109" t="s">
        <v>92</v>
      </c>
      <c r="B30" s="110">
        <v>3.3</v>
      </c>
    </row>
    <row r="31" spans="1:2">
      <c r="A31" s="109" t="s">
        <v>110</v>
      </c>
      <c r="B31" s="110">
        <v>4.5</v>
      </c>
    </row>
    <row r="32" spans="1:2">
      <c r="A32" s="109" t="s">
        <v>94</v>
      </c>
      <c r="B32" s="110">
        <v>13.7</v>
      </c>
    </row>
    <row r="33" spans="1:2">
      <c r="A33" s="109" t="s">
        <v>113</v>
      </c>
      <c r="B33" s="110">
        <v>19.899999999999999</v>
      </c>
    </row>
    <row r="34" spans="1:2">
      <c r="A34" s="109" t="s">
        <v>103</v>
      </c>
      <c r="B34" s="110">
        <v>22.5</v>
      </c>
    </row>
    <row r="35" spans="1:2">
      <c r="A35" s="109" t="s">
        <v>85</v>
      </c>
      <c r="B35" s="110">
        <v>41.5</v>
      </c>
    </row>
    <row r="36" spans="1:2">
      <c r="A36" s="109" t="s">
        <v>120</v>
      </c>
      <c r="B36" s="110">
        <v>47.3</v>
      </c>
    </row>
    <row r="37" spans="1:2">
      <c r="A37" s="109" t="s">
        <v>105</v>
      </c>
      <c r="B37" s="110">
        <v>81</v>
      </c>
    </row>
    <row r="38" spans="1:2">
      <c r="A38" s="109" t="s">
        <v>111</v>
      </c>
      <c r="B38" s="110">
        <v>149.5</v>
      </c>
    </row>
  </sheetData>
  <mergeCells count="1">
    <mergeCell ref="H1:I1"/>
  </mergeCells>
  <hyperlinks>
    <hyperlink ref="H1:I1" location="Index!A1" display="Regresar al Índice" xr:uid="{69136C62-70ED-47B5-829D-44E5C350D59D}"/>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4625-3A88-4A5B-8BAD-8C27019BD5E4}">
  <sheetPr codeName="Hoja88"/>
  <dimension ref="A1:I38"/>
  <sheetViews>
    <sheetView workbookViewId="0">
      <selection activeCell="B125" sqref="B125"/>
    </sheetView>
  </sheetViews>
  <sheetFormatPr baseColWidth="10" defaultColWidth="9.109375" defaultRowHeight="14.4"/>
  <cols>
    <col min="1" max="16384" width="9.109375" style="109"/>
  </cols>
  <sheetData>
    <row r="1" spans="1:9">
      <c r="A1" s="109" t="s">
        <v>1415</v>
      </c>
      <c r="H1" s="274" t="s">
        <v>126</v>
      </c>
      <c r="I1" s="274"/>
    </row>
    <row r="2" spans="1:9">
      <c r="A2" s="109" t="s">
        <v>558</v>
      </c>
    </row>
    <row r="3" spans="1:9">
      <c r="A3" s="109" t="s">
        <v>559</v>
      </c>
    </row>
    <row r="5" spans="1:9">
      <c r="A5" s="109" t="s">
        <v>182</v>
      </c>
      <c r="B5" s="109" t="s">
        <v>164</v>
      </c>
    </row>
    <row r="6" spans="1:9">
      <c r="A6" s="109" t="s">
        <v>100</v>
      </c>
      <c r="B6" s="110">
        <v>-15.582285401858901</v>
      </c>
    </row>
    <row r="7" spans="1:9">
      <c r="A7" s="109" t="s">
        <v>111</v>
      </c>
      <c r="B7" s="110">
        <v>-7.6814856499718598</v>
      </c>
    </row>
    <row r="8" spans="1:9">
      <c r="A8" s="109" t="s">
        <v>120</v>
      </c>
      <c r="B8" s="110">
        <v>-6.4388743401089101</v>
      </c>
    </row>
    <row r="9" spans="1:9">
      <c r="A9" s="109" t="s">
        <v>90</v>
      </c>
      <c r="B9" s="110">
        <v>-5.5198449137843104</v>
      </c>
    </row>
    <row r="10" spans="1:9">
      <c r="A10" s="109" t="s">
        <v>119</v>
      </c>
      <c r="B10" s="110">
        <v>-5.0085868896017596</v>
      </c>
    </row>
    <row r="11" spans="1:9">
      <c r="A11" s="109" t="s">
        <v>103</v>
      </c>
      <c r="B11" s="110">
        <v>-4.0681552424968004</v>
      </c>
    </row>
    <row r="12" spans="1:9">
      <c r="A12" s="109" t="s">
        <v>107</v>
      </c>
      <c r="B12" s="110">
        <v>-2.9259896729776198</v>
      </c>
    </row>
    <row r="13" spans="1:9">
      <c r="A13" s="109" t="s">
        <v>99</v>
      </c>
      <c r="B13" s="110">
        <v>-2.7573149741824499</v>
      </c>
    </row>
    <row r="14" spans="1:9">
      <c r="A14" s="109" t="s">
        <v>92</v>
      </c>
      <c r="B14" s="110">
        <v>-2.60522322498203</v>
      </c>
    </row>
    <row r="15" spans="1:9">
      <c r="A15" s="109" t="s">
        <v>101</v>
      </c>
      <c r="B15" s="110">
        <v>-2.33325240483226</v>
      </c>
    </row>
    <row r="16" spans="1:9">
      <c r="A16" s="109" t="s">
        <v>89</v>
      </c>
      <c r="B16" s="110">
        <v>-2.2477515398373602</v>
      </c>
    </row>
    <row r="17" spans="1:2">
      <c r="A17" s="109" t="s">
        <v>97</v>
      </c>
      <c r="B17" s="110">
        <v>-1.9531164500995899</v>
      </c>
    </row>
    <row r="18" spans="1:2">
      <c r="A18" s="109" t="s">
        <v>113</v>
      </c>
      <c r="B18" s="110">
        <v>-1.9237451605400999</v>
      </c>
    </row>
    <row r="19" spans="1:2">
      <c r="A19" s="109" t="s">
        <v>102</v>
      </c>
      <c r="B19" s="110">
        <v>-1.79028132992327</v>
      </c>
    </row>
    <row r="20" spans="1:2">
      <c r="A20" s="109" t="s">
        <v>108</v>
      </c>
      <c r="B20" s="110">
        <v>-1.5385833421302599</v>
      </c>
    </row>
    <row r="21" spans="1:2">
      <c r="A21" s="109" t="s">
        <v>94</v>
      </c>
      <c r="B21" s="110">
        <v>-1.5121966563389599</v>
      </c>
    </row>
    <row r="22" spans="1:2">
      <c r="A22" s="109" t="s">
        <v>117</v>
      </c>
      <c r="B22" s="110">
        <v>-1.4291009843553</v>
      </c>
    </row>
    <row r="23" spans="1:2">
      <c r="A23" s="109" t="s">
        <v>96</v>
      </c>
      <c r="B23" s="110">
        <v>-1.1961638445865299</v>
      </c>
    </row>
    <row r="24" spans="1:2">
      <c r="A24" s="109" t="s">
        <v>114</v>
      </c>
      <c r="B24" s="110">
        <v>-0.85634228504863896</v>
      </c>
    </row>
    <row r="25" spans="1:2">
      <c r="A25" s="109" t="s">
        <v>110</v>
      </c>
      <c r="B25" s="110">
        <v>-0.50481671157716101</v>
      </c>
    </row>
    <row r="26" spans="1:2">
      <c r="A26" s="109" t="s">
        <v>109</v>
      </c>
      <c r="B26" s="110">
        <v>-0.37623829661045399</v>
      </c>
    </row>
    <row r="27" spans="1:2">
      <c r="A27" s="109" t="s">
        <v>85</v>
      </c>
      <c r="B27" s="110">
        <v>-7.7821011673151502E-2</v>
      </c>
    </row>
    <row r="28" spans="1:2">
      <c r="A28" s="109" t="s">
        <v>91</v>
      </c>
      <c r="B28" s="110">
        <v>-4.8642171576362997E-2</v>
      </c>
    </row>
    <row r="29" spans="1:2">
      <c r="A29" s="109" t="s">
        <v>105</v>
      </c>
      <c r="B29" s="110">
        <v>0.34103827207274701</v>
      </c>
    </row>
    <row r="30" spans="1:2">
      <c r="A30" s="109" t="s">
        <v>118</v>
      </c>
      <c r="B30" s="110">
        <v>0.56224722729909504</v>
      </c>
    </row>
    <row r="31" spans="1:2">
      <c r="A31" s="109" t="s">
        <v>112</v>
      </c>
      <c r="B31" s="110">
        <v>1.24922086017036</v>
      </c>
    </row>
    <row r="32" spans="1:2">
      <c r="A32" s="109" t="s">
        <v>116</v>
      </c>
      <c r="B32" s="110">
        <v>1.7148812531581501</v>
      </c>
    </row>
    <row r="33" spans="1:2">
      <c r="A33" s="109" t="s">
        <v>88</v>
      </c>
      <c r="B33" s="110">
        <v>1.72584523977932</v>
      </c>
    </row>
    <row r="34" spans="1:2">
      <c r="A34" s="109" t="s">
        <v>87</v>
      </c>
      <c r="B34" s="110">
        <v>1.8833162743091101</v>
      </c>
    </row>
    <row r="35" spans="1:2">
      <c r="A35" s="109" t="s">
        <v>95</v>
      </c>
      <c r="B35" s="110">
        <v>2.3711036747846599</v>
      </c>
    </row>
    <row r="36" spans="1:2">
      <c r="A36" s="109" t="s">
        <v>93</v>
      </c>
      <c r="B36" s="110">
        <v>2.4576626762009299</v>
      </c>
    </row>
    <row r="37" spans="1:2">
      <c r="A37" s="109" t="s">
        <v>104</v>
      </c>
      <c r="B37" s="110">
        <v>2.6432903850985201</v>
      </c>
    </row>
    <row r="38" spans="1:2">
      <c r="A38" s="109" t="s">
        <v>86</v>
      </c>
      <c r="B38" s="110">
        <v>5.9286800743620001</v>
      </c>
    </row>
  </sheetData>
  <mergeCells count="1">
    <mergeCell ref="H1:I1"/>
  </mergeCells>
  <hyperlinks>
    <hyperlink ref="H1:I1" location="Index!A1" display="Regresar al Índice" xr:uid="{1FD7398D-ACF6-44B9-8048-FE5DFED8D00B}"/>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5DF1D-400C-4C55-917C-AC5460AD0744}">
  <sheetPr codeName="Hoja9"/>
  <dimension ref="A1:I17"/>
  <sheetViews>
    <sheetView workbookViewId="0">
      <selection activeCell="B125" sqref="B125"/>
    </sheetView>
  </sheetViews>
  <sheetFormatPr baseColWidth="10" defaultRowHeight="13.2"/>
  <cols>
    <col min="1" max="1" width="28.33203125" customWidth="1"/>
    <col min="2" max="2" width="23.109375" bestFit="1" customWidth="1"/>
    <col min="3" max="3" width="20.5546875" customWidth="1"/>
  </cols>
  <sheetData>
    <row r="1" spans="1:9" ht="14.4">
      <c r="A1" t="s">
        <v>1224</v>
      </c>
      <c r="H1" s="274" t="s">
        <v>126</v>
      </c>
      <c r="I1" s="274"/>
    </row>
    <row r="2" spans="1:9">
      <c r="A2" t="s">
        <v>1225</v>
      </c>
    </row>
    <row r="6" spans="1:9" ht="46.8">
      <c r="A6" s="155" t="s">
        <v>239</v>
      </c>
      <c r="B6" s="155" t="s">
        <v>1226</v>
      </c>
      <c r="C6" s="155" t="s">
        <v>1227</v>
      </c>
    </row>
    <row r="7" spans="1:9" ht="13.8">
      <c r="A7" s="156" t="s">
        <v>347</v>
      </c>
      <c r="B7" s="157">
        <v>10</v>
      </c>
      <c r="C7" s="158">
        <v>1166</v>
      </c>
    </row>
    <row r="8" spans="1:9" ht="13.8">
      <c r="A8" s="156" t="s">
        <v>547</v>
      </c>
      <c r="B8" s="159">
        <v>6</v>
      </c>
      <c r="C8" s="159">
        <v>789</v>
      </c>
    </row>
    <row r="9" spans="1:9" ht="13.8">
      <c r="A9" s="156" t="s">
        <v>541</v>
      </c>
      <c r="B9" s="157" t="s">
        <v>1228</v>
      </c>
      <c r="C9" s="157">
        <v>57</v>
      </c>
    </row>
    <row r="10" spans="1:9" ht="13.8">
      <c r="A10" s="156" t="s">
        <v>665</v>
      </c>
      <c r="B10" s="159" t="s">
        <v>1228</v>
      </c>
      <c r="C10" s="159">
        <v>105</v>
      </c>
    </row>
    <row r="11" spans="1:9" ht="13.8">
      <c r="A11" s="156" t="s">
        <v>546</v>
      </c>
      <c r="B11" s="157">
        <v>2</v>
      </c>
      <c r="C11" s="157">
        <v>132</v>
      </c>
    </row>
    <row r="12" spans="1:9" ht="13.8">
      <c r="A12" s="156" t="s">
        <v>530</v>
      </c>
      <c r="B12" s="159" t="s">
        <v>1228</v>
      </c>
      <c r="C12" s="159">
        <v>4</v>
      </c>
    </row>
    <row r="13" spans="1:9" ht="13.8">
      <c r="A13" s="156" t="s">
        <v>502</v>
      </c>
      <c r="B13" s="157" t="s">
        <v>1228</v>
      </c>
      <c r="C13" s="157">
        <v>9</v>
      </c>
    </row>
    <row r="14" spans="1:9" ht="13.8">
      <c r="A14" s="156" t="s">
        <v>528</v>
      </c>
      <c r="B14" s="159" t="s">
        <v>1228</v>
      </c>
      <c r="C14" s="159">
        <v>4</v>
      </c>
    </row>
    <row r="15" spans="1:9" ht="13.8">
      <c r="A15" s="160" t="s">
        <v>1229</v>
      </c>
      <c r="B15" s="161">
        <v>18</v>
      </c>
      <c r="C15" s="162">
        <v>2266</v>
      </c>
    </row>
    <row r="16" spans="1:9" ht="13.8">
      <c r="A16" s="156" t="s">
        <v>1230</v>
      </c>
      <c r="B16" s="163">
        <v>1</v>
      </c>
      <c r="C16" s="163">
        <v>778</v>
      </c>
    </row>
    <row r="17" spans="1:3" ht="13.8">
      <c r="A17" s="160" t="s">
        <v>323</v>
      </c>
      <c r="B17" s="161">
        <v>19</v>
      </c>
      <c r="C17" s="162">
        <v>3044</v>
      </c>
    </row>
  </sheetData>
  <mergeCells count="1">
    <mergeCell ref="H1:I1"/>
  </mergeCells>
  <hyperlinks>
    <hyperlink ref="H1:I1" location="Index!A1" display="Regresar al Índice" xr:uid="{3102B171-A123-4363-B285-9D3CC38E59AA}"/>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A2D2-BA7A-461D-A503-DE8E00C57F52}">
  <sheetPr codeName="Hoja89"/>
  <dimension ref="A1:I38"/>
  <sheetViews>
    <sheetView workbookViewId="0">
      <selection activeCell="B125" sqref="B125"/>
    </sheetView>
  </sheetViews>
  <sheetFormatPr baseColWidth="10" defaultColWidth="9.109375" defaultRowHeight="14.4"/>
  <cols>
    <col min="1" max="16384" width="9.109375" style="109"/>
  </cols>
  <sheetData>
    <row r="1" spans="1:9">
      <c r="A1" s="109" t="s">
        <v>1416</v>
      </c>
      <c r="H1" s="274" t="s">
        <v>126</v>
      </c>
      <c r="I1" s="274"/>
    </row>
    <row r="2" spans="1:9">
      <c r="A2" s="109" t="s">
        <v>558</v>
      </c>
    </row>
    <row r="3" spans="1:9">
      <c r="A3" s="109" t="s">
        <v>560</v>
      </c>
    </row>
    <row r="5" spans="1:9">
      <c r="A5" s="109" t="s">
        <v>182</v>
      </c>
      <c r="B5" s="109" t="s">
        <v>164</v>
      </c>
    </row>
    <row r="6" spans="1:9">
      <c r="A6" s="109" t="s">
        <v>100</v>
      </c>
      <c r="B6" s="110">
        <v>-20.0433627041118</v>
      </c>
    </row>
    <row r="7" spans="1:9">
      <c r="A7" s="109" t="s">
        <v>86</v>
      </c>
      <c r="B7" s="110">
        <v>-11.741867330329899</v>
      </c>
    </row>
    <row r="8" spans="1:9">
      <c r="A8" s="109" t="s">
        <v>111</v>
      </c>
      <c r="B8" s="110">
        <v>-9.4199086852391591</v>
      </c>
    </row>
    <row r="9" spans="1:9">
      <c r="A9" s="109" t="s">
        <v>119</v>
      </c>
      <c r="B9" s="110">
        <v>-9.0958649188034997</v>
      </c>
    </row>
    <row r="10" spans="1:9">
      <c r="A10" s="109" t="s">
        <v>120</v>
      </c>
      <c r="B10" s="110">
        <v>-6.9186187937234402</v>
      </c>
    </row>
    <row r="11" spans="1:9">
      <c r="A11" s="109" t="s">
        <v>90</v>
      </c>
      <c r="B11" s="110">
        <v>-4.9234049618554003</v>
      </c>
    </row>
    <row r="12" spans="1:9">
      <c r="A12" s="109" t="s">
        <v>103</v>
      </c>
      <c r="B12" s="110">
        <v>-4.3121892654322398</v>
      </c>
    </row>
    <row r="13" spans="1:9">
      <c r="A13" s="109" t="s">
        <v>113</v>
      </c>
      <c r="B13" s="110">
        <v>-3.3917641527956102</v>
      </c>
    </row>
    <row r="14" spans="1:9">
      <c r="A14" s="109" t="s">
        <v>92</v>
      </c>
      <c r="B14" s="110">
        <v>-2.64337294712066</v>
      </c>
    </row>
    <row r="15" spans="1:9">
      <c r="A15" s="109" t="s">
        <v>99</v>
      </c>
      <c r="B15" s="110">
        <v>-2.5713375689019</v>
      </c>
    </row>
    <row r="16" spans="1:9">
      <c r="A16" s="109" t="s">
        <v>87</v>
      </c>
      <c r="B16" s="110">
        <v>-2.4759520487468198</v>
      </c>
    </row>
    <row r="17" spans="1:2">
      <c r="A17" s="109" t="s">
        <v>118</v>
      </c>
      <c r="B17" s="110">
        <v>-2.29567744638008</v>
      </c>
    </row>
    <row r="18" spans="1:2">
      <c r="A18" s="109" t="s">
        <v>89</v>
      </c>
      <c r="B18" s="110">
        <v>-1.77494135204235</v>
      </c>
    </row>
    <row r="19" spans="1:2">
      <c r="A19" s="109" t="s">
        <v>117</v>
      </c>
      <c r="B19" s="110">
        <v>-1.7454163730757699</v>
      </c>
    </row>
    <row r="20" spans="1:2">
      <c r="A20" s="109" t="s">
        <v>102</v>
      </c>
      <c r="B20" s="110">
        <v>-1.70342372047085</v>
      </c>
    </row>
    <row r="21" spans="1:2">
      <c r="A21" s="109" t="s">
        <v>114</v>
      </c>
      <c r="B21" s="110">
        <v>-1.69083240186362</v>
      </c>
    </row>
    <row r="22" spans="1:2">
      <c r="A22" s="109" t="s">
        <v>96</v>
      </c>
      <c r="B22" s="110">
        <v>-1.66344783142812</v>
      </c>
    </row>
    <row r="23" spans="1:2">
      <c r="A23" s="109" t="s">
        <v>107</v>
      </c>
      <c r="B23" s="110">
        <v>-1.36498164694996</v>
      </c>
    </row>
    <row r="24" spans="1:2">
      <c r="A24" s="109" t="s">
        <v>105</v>
      </c>
      <c r="B24" s="110">
        <v>-1.1345136258770301</v>
      </c>
    </row>
    <row r="25" spans="1:2">
      <c r="A25" s="109" t="s">
        <v>101</v>
      </c>
      <c r="B25" s="110">
        <v>-1.1237184408796701</v>
      </c>
    </row>
    <row r="26" spans="1:2">
      <c r="A26" s="109" t="s">
        <v>97</v>
      </c>
      <c r="B26" s="110">
        <v>-0.88793860339769803</v>
      </c>
    </row>
    <row r="27" spans="1:2">
      <c r="A27" s="109" t="s">
        <v>91</v>
      </c>
      <c r="B27" s="110">
        <v>-0.83573995648803501</v>
      </c>
    </row>
    <row r="28" spans="1:2">
      <c r="A28" s="109" t="s">
        <v>109</v>
      </c>
      <c r="B28" s="110">
        <v>-0.71114896297497199</v>
      </c>
    </row>
    <row r="29" spans="1:2">
      <c r="A29" s="109" t="s">
        <v>93</v>
      </c>
      <c r="B29" s="110">
        <v>-0.20504618823931101</v>
      </c>
    </row>
    <row r="30" spans="1:2">
      <c r="A30" s="109" t="s">
        <v>104</v>
      </c>
      <c r="B30" s="110">
        <v>-0.17483837602940699</v>
      </c>
    </row>
    <row r="31" spans="1:2">
      <c r="A31" s="109" t="s">
        <v>108</v>
      </c>
      <c r="B31" s="110">
        <v>9.42865310916252E-2</v>
      </c>
    </row>
    <row r="32" spans="1:2">
      <c r="A32" s="109" t="s">
        <v>85</v>
      </c>
      <c r="B32" s="110">
        <v>0.95375233243020197</v>
      </c>
    </row>
    <row r="33" spans="1:2">
      <c r="A33" s="109" t="s">
        <v>112</v>
      </c>
      <c r="B33" s="110">
        <v>1.2739347496059501</v>
      </c>
    </row>
    <row r="34" spans="1:2">
      <c r="A34" s="109" t="s">
        <v>110</v>
      </c>
      <c r="B34" s="110">
        <v>2.32682283909149</v>
      </c>
    </row>
    <row r="35" spans="1:2">
      <c r="A35" s="109" t="s">
        <v>116</v>
      </c>
      <c r="B35" s="110">
        <v>2.6725741848920399</v>
      </c>
    </row>
    <row r="36" spans="1:2">
      <c r="A36" s="109" t="s">
        <v>94</v>
      </c>
      <c r="B36" s="110">
        <v>2.6913377279945898</v>
      </c>
    </row>
    <row r="37" spans="1:2">
      <c r="A37" s="109" t="s">
        <v>95</v>
      </c>
      <c r="B37" s="110">
        <v>3.6846242199658898</v>
      </c>
    </row>
    <row r="38" spans="1:2">
      <c r="A38" s="109" t="s">
        <v>88</v>
      </c>
      <c r="B38" s="110">
        <v>5.5053410024650704</v>
      </c>
    </row>
  </sheetData>
  <mergeCells count="1">
    <mergeCell ref="H1:I1"/>
  </mergeCells>
  <hyperlinks>
    <hyperlink ref="H1:I1" location="Index!A1" display="Regresar al Índice" xr:uid="{FD0D110D-EF78-4547-9FB8-D23D95745DB1}"/>
  </hyperlink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2564C-9F1C-4A46-AB71-29B70F7731F5}">
  <sheetPr codeName="Hoja90"/>
  <dimension ref="A1:L89"/>
  <sheetViews>
    <sheetView workbookViewId="0">
      <selection activeCell="B125" sqref="B125"/>
    </sheetView>
  </sheetViews>
  <sheetFormatPr baseColWidth="10" defaultColWidth="9.109375" defaultRowHeight="14.4"/>
  <cols>
    <col min="1" max="16384" width="9.109375" style="109"/>
  </cols>
  <sheetData>
    <row r="1" spans="1:12">
      <c r="A1" s="109" t="s">
        <v>1417</v>
      </c>
      <c r="H1" s="274" t="s">
        <v>126</v>
      </c>
      <c r="I1" s="274"/>
    </row>
    <row r="2" spans="1:12">
      <c r="A2" s="109" t="s">
        <v>561</v>
      </c>
    </row>
    <row r="5" spans="1:12">
      <c r="A5" s="109" t="s">
        <v>154</v>
      </c>
      <c r="B5" s="109" t="s">
        <v>141</v>
      </c>
      <c r="C5" s="109" t="s">
        <v>155</v>
      </c>
      <c r="D5" s="109" t="s">
        <v>554</v>
      </c>
      <c r="G5" s="109" t="s">
        <v>1383</v>
      </c>
      <c r="H5" s="109" t="s">
        <v>1384</v>
      </c>
      <c r="I5" s="109" t="s">
        <v>1385</v>
      </c>
      <c r="J5" s="109" t="s">
        <v>702</v>
      </c>
      <c r="K5" s="109" t="s">
        <v>1386</v>
      </c>
      <c r="L5" s="109" t="s">
        <v>703</v>
      </c>
    </row>
    <row r="6" spans="1:12">
      <c r="A6" s="109" t="s">
        <v>149</v>
      </c>
      <c r="B6" s="109" t="s">
        <v>128</v>
      </c>
      <c r="C6" s="201">
        <v>6343</v>
      </c>
      <c r="D6" s="201">
        <v>6644</v>
      </c>
      <c r="G6" s="201">
        <v>11471</v>
      </c>
      <c r="H6" s="201">
        <v>11489</v>
      </c>
      <c r="I6" s="110">
        <v>-0.2</v>
      </c>
      <c r="J6" s="110">
        <v>8.5</v>
      </c>
      <c r="K6" s="201">
        <v>13384</v>
      </c>
      <c r="L6" s="201">
        <v>13386</v>
      </c>
    </row>
    <row r="7" spans="1:12">
      <c r="A7" s="109" t="s">
        <v>123</v>
      </c>
      <c r="B7" s="109" t="s">
        <v>129</v>
      </c>
      <c r="C7" s="201">
        <v>6318</v>
      </c>
      <c r="D7" s="201">
        <v>6655</v>
      </c>
      <c r="E7" s="109" t="str">
        <f t="shared" ref="E7" si="0">IF(D7&lt;D6,"Menor :(","")</f>
        <v/>
      </c>
    </row>
    <row r="8" spans="1:12">
      <c r="A8" s="109" t="s">
        <v>123</v>
      </c>
      <c r="B8" s="109" t="s">
        <v>130</v>
      </c>
      <c r="C8" s="201">
        <v>6647</v>
      </c>
      <c r="D8" s="201">
        <v>6608</v>
      </c>
      <c r="E8"/>
    </row>
    <row r="9" spans="1:12">
      <c r="A9" s="109" t="s">
        <v>123</v>
      </c>
      <c r="B9" s="109" t="s">
        <v>131</v>
      </c>
      <c r="C9" s="201">
        <v>6479</v>
      </c>
      <c r="D9" s="201">
        <v>6598</v>
      </c>
      <c r="E9"/>
    </row>
    <row r="10" spans="1:12">
      <c r="A10" s="109" t="s">
        <v>123</v>
      </c>
      <c r="B10" s="109" t="s">
        <v>132</v>
      </c>
      <c r="C10" s="201">
        <v>6949</v>
      </c>
      <c r="D10" s="201">
        <v>6624</v>
      </c>
      <c r="E10"/>
    </row>
    <row r="11" spans="1:12">
      <c r="A11" s="109" t="s">
        <v>123</v>
      </c>
      <c r="B11" s="109" t="s">
        <v>133</v>
      </c>
      <c r="C11" s="201">
        <v>6766</v>
      </c>
      <c r="D11" s="201">
        <v>6629</v>
      </c>
      <c r="E11"/>
    </row>
    <row r="12" spans="1:12">
      <c r="A12" s="109" t="s">
        <v>123</v>
      </c>
      <c r="B12" s="109" t="s">
        <v>134</v>
      </c>
      <c r="C12" s="201">
        <v>6997</v>
      </c>
      <c r="D12" s="201">
        <v>6655</v>
      </c>
      <c r="E12"/>
    </row>
    <row r="13" spans="1:12">
      <c r="A13" s="109" t="s">
        <v>123</v>
      </c>
      <c r="B13" s="109" t="s">
        <v>135</v>
      </c>
      <c r="C13" s="201">
        <v>7960</v>
      </c>
      <c r="D13" s="201">
        <v>6751</v>
      </c>
      <c r="E13"/>
    </row>
    <row r="14" spans="1:12">
      <c r="A14" s="109" t="s">
        <v>123</v>
      </c>
      <c r="B14" s="109" t="s">
        <v>136</v>
      </c>
      <c r="C14" s="201">
        <v>7340</v>
      </c>
      <c r="D14" s="201">
        <v>6821</v>
      </c>
      <c r="E14"/>
    </row>
    <row r="15" spans="1:12">
      <c r="A15" s="109" t="s">
        <v>123</v>
      </c>
      <c r="B15" s="109" t="s">
        <v>137</v>
      </c>
      <c r="C15" s="201">
        <v>7398</v>
      </c>
      <c r="D15" s="201">
        <v>6820</v>
      </c>
      <c r="E15"/>
    </row>
    <row r="16" spans="1:12">
      <c r="A16" s="109" t="s">
        <v>123</v>
      </c>
      <c r="B16" s="109" t="s">
        <v>138</v>
      </c>
      <c r="C16" s="201">
        <v>7281</v>
      </c>
      <c r="D16" s="201">
        <v>6820</v>
      </c>
      <c r="E16"/>
    </row>
    <row r="17" spans="1:5">
      <c r="A17" s="109" t="s">
        <v>123</v>
      </c>
      <c r="B17" s="109" t="s">
        <v>139</v>
      </c>
      <c r="C17" s="201">
        <v>5672</v>
      </c>
      <c r="D17" s="201">
        <v>6846</v>
      </c>
      <c r="E17"/>
    </row>
    <row r="18" spans="1:5">
      <c r="A18" s="109" t="s">
        <v>150</v>
      </c>
      <c r="B18" s="109" t="s">
        <v>128</v>
      </c>
      <c r="C18" s="201">
        <v>6130</v>
      </c>
      <c r="D18" s="201">
        <v>6828</v>
      </c>
      <c r="E18"/>
    </row>
    <row r="19" spans="1:5">
      <c r="A19" s="109" t="s">
        <v>123</v>
      </c>
      <c r="B19" s="109" t="s">
        <v>129</v>
      </c>
      <c r="C19" s="201">
        <v>6660</v>
      </c>
      <c r="D19" s="201">
        <v>6857</v>
      </c>
      <c r="E19"/>
    </row>
    <row r="20" spans="1:5">
      <c r="A20" s="109" t="s">
        <v>123</v>
      </c>
      <c r="B20" s="109" t="s">
        <v>130</v>
      </c>
      <c r="C20" s="201">
        <v>7617</v>
      </c>
      <c r="D20" s="201">
        <v>6938</v>
      </c>
      <c r="E20"/>
    </row>
    <row r="21" spans="1:5">
      <c r="A21" s="109" t="s">
        <v>123</v>
      </c>
      <c r="B21" s="109" t="s">
        <v>131</v>
      </c>
      <c r="C21" s="201">
        <v>8011</v>
      </c>
      <c r="D21" s="201">
        <v>7065</v>
      </c>
      <c r="E21"/>
    </row>
    <row r="22" spans="1:5">
      <c r="A22" s="109" t="s">
        <v>123</v>
      </c>
      <c r="B22" s="109" t="s">
        <v>132</v>
      </c>
      <c r="C22" s="201">
        <v>7966</v>
      </c>
      <c r="D22" s="201">
        <v>7150</v>
      </c>
      <c r="E22"/>
    </row>
    <row r="23" spans="1:5">
      <c r="A23" s="109" t="s">
        <v>123</v>
      </c>
      <c r="B23" s="109" t="s">
        <v>133</v>
      </c>
      <c r="C23" s="201">
        <v>7292</v>
      </c>
      <c r="D23" s="201">
        <v>7194</v>
      </c>
      <c r="E23"/>
    </row>
    <row r="24" spans="1:5">
      <c r="A24" s="109" t="s">
        <v>123</v>
      </c>
      <c r="B24" s="109" t="s">
        <v>134</v>
      </c>
      <c r="C24" s="201">
        <v>7404</v>
      </c>
      <c r="D24" s="201">
        <v>7228</v>
      </c>
      <c r="E24"/>
    </row>
    <row r="25" spans="1:5">
      <c r="A25" s="109" t="s">
        <v>123</v>
      </c>
      <c r="B25" s="109" t="s">
        <v>135</v>
      </c>
      <c r="C25" s="201">
        <v>7866</v>
      </c>
      <c r="D25" s="201">
        <v>7220</v>
      </c>
      <c r="E25"/>
    </row>
    <row r="26" spans="1:5">
      <c r="A26" s="109" t="s">
        <v>123</v>
      </c>
      <c r="B26" s="109" t="s">
        <v>136</v>
      </c>
      <c r="C26" s="201">
        <v>7767</v>
      </c>
      <c r="D26" s="201">
        <v>7255</v>
      </c>
      <c r="E26"/>
    </row>
    <row r="27" spans="1:5">
      <c r="A27" s="109" t="s">
        <v>123</v>
      </c>
      <c r="B27" s="109" t="s">
        <v>137</v>
      </c>
      <c r="C27" s="201">
        <v>8436</v>
      </c>
      <c r="D27" s="201">
        <v>7342</v>
      </c>
      <c r="E27"/>
    </row>
    <row r="28" spans="1:5">
      <c r="A28" s="109" t="s">
        <v>123</v>
      </c>
      <c r="B28" s="109" t="s">
        <v>138</v>
      </c>
      <c r="C28" s="201">
        <v>7381</v>
      </c>
      <c r="D28" s="201">
        <v>7350</v>
      </c>
      <c r="E28"/>
    </row>
    <row r="29" spans="1:5">
      <c r="A29" s="109" t="s">
        <v>123</v>
      </c>
      <c r="B29" s="109" t="s">
        <v>139</v>
      </c>
      <c r="C29" s="201">
        <v>7176</v>
      </c>
      <c r="D29" s="201">
        <v>7476</v>
      </c>
      <c r="E29"/>
    </row>
    <row r="30" spans="1:5">
      <c r="A30" s="109" t="s">
        <v>151</v>
      </c>
      <c r="B30" s="109" t="s">
        <v>128</v>
      </c>
      <c r="C30" s="201">
        <v>7170</v>
      </c>
      <c r="D30" s="201">
        <v>7562</v>
      </c>
      <c r="E30"/>
    </row>
    <row r="31" spans="1:5">
      <c r="A31" s="109" t="s">
        <v>123</v>
      </c>
      <c r="B31" s="109" t="s">
        <v>129</v>
      </c>
      <c r="C31" s="201">
        <v>7843</v>
      </c>
      <c r="D31" s="201">
        <v>7661</v>
      </c>
      <c r="E31"/>
    </row>
    <row r="32" spans="1:5">
      <c r="A32" s="109" t="s">
        <v>123</v>
      </c>
      <c r="B32" s="109" t="s">
        <v>130</v>
      </c>
      <c r="C32" s="201">
        <v>8899</v>
      </c>
      <c r="D32" s="201">
        <v>7767</v>
      </c>
      <c r="E32"/>
    </row>
    <row r="33" spans="1:5">
      <c r="A33" s="109" t="s">
        <v>123</v>
      </c>
      <c r="B33" s="109" t="s">
        <v>131</v>
      </c>
      <c r="C33" s="201">
        <v>8889</v>
      </c>
      <c r="D33" s="201">
        <v>7841</v>
      </c>
      <c r="E33"/>
    </row>
    <row r="34" spans="1:5">
      <c r="A34" s="109" t="s">
        <v>123</v>
      </c>
      <c r="B34" s="109" t="s">
        <v>132</v>
      </c>
      <c r="C34" s="201">
        <v>8822</v>
      </c>
      <c r="D34" s="201">
        <v>7912</v>
      </c>
      <c r="E34"/>
    </row>
    <row r="35" spans="1:5">
      <c r="A35" s="109" t="s">
        <v>123</v>
      </c>
      <c r="B35" s="109" t="s">
        <v>133</v>
      </c>
      <c r="C35" s="201">
        <v>8691</v>
      </c>
      <c r="D35" s="201">
        <v>8029</v>
      </c>
      <c r="E35"/>
    </row>
    <row r="36" spans="1:5">
      <c r="A36" s="109" t="s">
        <v>123</v>
      </c>
      <c r="B36" s="109" t="s">
        <v>134</v>
      </c>
      <c r="C36" s="201">
        <v>9526</v>
      </c>
      <c r="D36" s="201">
        <v>8205</v>
      </c>
      <c r="E36"/>
    </row>
    <row r="37" spans="1:5">
      <c r="A37" s="109" t="s">
        <v>123</v>
      </c>
      <c r="B37" s="109" t="s">
        <v>135</v>
      </c>
      <c r="C37" s="201">
        <v>9440</v>
      </c>
      <c r="D37" s="201">
        <v>8337</v>
      </c>
      <c r="E37"/>
    </row>
    <row r="38" spans="1:5">
      <c r="A38" s="109" t="s">
        <v>123</v>
      </c>
      <c r="B38" s="109" t="s">
        <v>136</v>
      </c>
      <c r="C38" s="201">
        <v>9790</v>
      </c>
      <c r="D38" s="201">
        <v>8505</v>
      </c>
      <c r="E38"/>
    </row>
    <row r="39" spans="1:5">
      <c r="A39" s="109" t="s">
        <v>123</v>
      </c>
      <c r="B39" s="109" t="s">
        <v>137</v>
      </c>
      <c r="C39" s="201">
        <v>9425</v>
      </c>
      <c r="D39" s="201">
        <v>8588</v>
      </c>
      <c r="E39"/>
    </row>
    <row r="40" spans="1:5">
      <c r="A40" s="109" t="s">
        <v>123</v>
      </c>
      <c r="B40" s="109" t="s">
        <v>138</v>
      </c>
      <c r="C40" s="201">
        <v>9000</v>
      </c>
      <c r="D40" s="201">
        <v>8723</v>
      </c>
      <c r="E40"/>
    </row>
    <row r="41" spans="1:5">
      <c r="A41" s="109" t="s">
        <v>123</v>
      </c>
      <c r="B41" s="109" t="s">
        <v>139</v>
      </c>
      <c r="C41" s="201">
        <v>8816</v>
      </c>
      <c r="D41" s="201">
        <v>8859</v>
      </c>
      <c r="E41"/>
    </row>
    <row r="42" spans="1:5">
      <c r="A42" s="109" t="s">
        <v>152</v>
      </c>
      <c r="B42" s="109" t="s">
        <v>128</v>
      </c>
      <c r="C42" s="201">
        <v>8680</v>
      </c>
      <c r="D42" s="201">
        <v>8985</v>
      </c>
      <c r="E42"/>
    </row>
    <row r="43" spans="1:5">
      <c r="A43" s="109" t="s">
        <v>123</v>
      </c>
      <c r="B43" s="109" t="s">
        <v>129</v>
      </c>
      <c r="C43" s="201">
        <v>9921</v>
      </c>
      <c r="D43" s="201">
        <v>9158</v>
      </c>
      <c r="E43"/>
    </row>
    <row r="44" spans="1:5">
      <c r="A44" s="109" t="s">
        <v>123</v>
      </c>
      <c r="B44" s="109" t="s">
        <v>130</v>
      </c>
      <c r="C44" s="201">
        <v>9962</v>
      </c>
      <c r="D44" s="201">
        <v>9247</v>
      </c>
      <c r="E44"/>
    </row>
    <row r="45" spans="1:5">
      <c r="A45" s="109" t="s">
        <v>123</v>
      </c>
      <c r="B45" s="109" t="s">
        <v>131</v>
      </c>
      <c r="C45" s="201">
        <v>10438</v>
      </c>
      <c r="D45" s="201">
        <v>9376</v>
      </c>
      <c r="E45"/>
    </row>
    <row r="46" spans="1:5">
      <c r="A46" s="109" t="s">
        <v>123</v>
      </c>
      <c r="B46" s="109" t="s">
        <v>132</v>
      </c>
      <c r="C46" s="201">
        <v>10693</v>
      </c>
      <c r="D46" s="201">
        <v>9532</v>
      </c>
      <c r="E46"/>
    </row>
    <row r="47" spans="1:5">
      <c r="A47" s="109" t="s">
        <v>123</v>
      </c>
      <c r="B47" s="109" t="s">
        <v>133</v>
      </c>
      <c r="C47" s="201">
        <v>10732</v>
      </c>
      <c r="D47" s="201">
        <v>9702</v>
      </c>
      <c r="E47"/>
    </row>
    <row r="48" spans="1:5">
      <c r="A48" s="109" t="s">
        <v>123</v>
      </c>
      <c r="B48" s="109" t="s">
        <v>134</v>
      </c>
      <c r="C48" s="201">
        <v>10104</v>
      </c>
      <c r="D48" s="201">
        <v>9750</v>
      </c>
      <c r="E48"/>
    </row>
    <row r="49" spans="1:5">
      <c r="A49" s="109" t="s">
        <v>123</v>
      </c>
      <c r="B49" s="109" t="s">
        <v>135</v>
      </c>
      <c r="C49" s="201">
        <v>10575</v>
      </c>
      <c r="D49" s="201">
        <v>9845</v>
      </c>
      <c r="E49"/>
    </row>
    <row r="50" spans="1:5">
      <c r="A50" s="109" t="s">
        <v>123</v>
      </c>
      <c r="B50" s="109" t="s">
        <v>136</v>
      </c>
      <c r="C50" s="201">
        <v>10702</v>
      </c>
      <c r="D50" s="201">
        <v>9921</v>
      </c>
      <c r="E50"/>
    </row>
    <row r="51" spans="1:5">
      <c r="A51" s="109" t="s">
        <v>123</v>
      </c>
      <c r="B51" s="109" t="s">
        <v>137</v>
      </c>
      <c r="C51" s="201">
        <v>11189</v>
      </c>
      <c r="D51" s="201">
        <v>10068</v>
      </c>
      <c r="E51"/>
    </row>
    <row r="52" spans="1:5">
      <c r="A52" s="109" t="s">
        <v>123</v>
      </c>
      <c r="B52" s="109" t="s">
        <v>138</v>
      </c>
      <c r="C52" s="201">
        <v>10990</v>
      </c>
      <c r="D52" s="201">
        <v>10234</v>
      </c>
      <c r="E52"/>
    </row>
    <row r="53" spans="1:5">
      <c r="A53" s="109" t="s">
        <v>123</v>
      </c>
      <c r="B53" s="109" t="s">
        <v>139</v>
      </c>
      <c r="C53" s="201">
        <v>9641</v>
      </c>
      <c r="D53" s="201">
        <v>10302</v>
      </c>
      <c r="E53"/>
    </row>
    <row r="54" spans="1:5">
      <c r="A54" s="109" t="s">
        <v>153</v>
      </c>
      <c r="B54" s="109" t="s">
        <v>128</v>
      </c>
      <c r="C54" s="201">
        <v>9282</v>
      </c>
      <c r="D54" s="201">
        <v>10353</v>
      </c>
      <c r="E54"/>
    </row>
    <row r="55" spans="1:5">
      <c r="A55" s="109" t="s">
        <v>123</v>
      </c>
      <c r="B55" s="109" t="s">
        <v>129</v>
      </c>
      <c r="C55" s="201">
        <v>10916</v>
      </c>
      <c r="D55" s="201">
        <v>10435</v>
      </c>
      <c r="E55"/>
    </row>
    <row r="56" spans="1:5">
      <c r="A56" s="109" t="s">
        <v>123</v>
      </c>
      <c r="B56" s="109" t="s">
        <v>130</v>
      </c>
      <c r="C56" s="201">
        <v>12170</v>
      </c>
      <c r="D56" s="201">
        <v>10619</v>
      </c>
      <c r="E56"/>
    </row>
    <row r="57" spans="1:5">
      <c r="A57" s="109" t="s">
        <v>123</v>
      </c>
      <c r="B57" s="109" t="s">
        <v>131</v>
      </c>
      <c r="C57" s="201">
        <v>9958</v>
      </c>
      <c r="D57" s="201">
        <v>10579</v>
      </c>
      <c r="E57"/>
    </row>
    <row r="58" spans="1:5">
      <c r="A58" s="109" t="s">
        <v>123</v>
      </c>
      <c r="B58" s="109" t="s">
        <v>132</v>
      </c>
      <c r="C58" s="201">
        <v>11443</v>
      </c>
      <c r="D58" s="201">
        <v>10642</v>
      </c>
      <c r="E58"/>
    </row>
    <row r="59" spans="1:5">
      <c r="A59" s="109" t="s">
        <v>123</v>
      </c>
      <c r="B59" s="109" t="s">
        <v>133</v>
      </c>
      <c r="C59" s="201">
        <v>11190</v>
      </c>
      <c r="D59" s="201">
        <v>10680</v>
      </c>
      <c r="E59"/>
    </row>
    <row r="60" spans="1:5">
      <c r="A60" s="109" t="s">
        <v>123</v>
      </c>
      <c r="B60" s="109" t="s">
        <v>134</v>
      </c>
      <c r="C60" s="201">
        <v>10250</v>
      </c>
      <c r="D60" s="201">
        <v>10692</v>
      </c>
      <c r="E60"/>
    </row>
    <row r="61" spans="1:5">
      <c r="A61" s="109" t="s">
        <v>123</v>
      </c>
      <c r="B61" s="109" t="s">
        <v>135</v>
      </c>
      <c r="C61" s="201">
        <v>10998</v>
      </c>
      <c r="D61" s="201">
        <v>10727</v>
      </c>
      <c r="E61"/>
    </row>
    <row r="62" spans="1:5">
      <c r="A62" s="109" t="s">
        <v>123</v>
      </c>
      <c r="B62" s="109" t="s">
        <v>136</v>
      </c>
      <c r="C62" s="201">
        <v>10862</v>
      </c>
      <c r="D62" s="201">
        <v>10741</v>
      </c>
      <c r="E62"/>
    </row>
    <row r="63" spans="1:5">
      <c r="A63" s="109" t="s">
        <v>123</v>
      </c>
      <c r="B63" s="109" t="s">
        <v>137</v>
      </c>
      <c r="C63" s="201">
        <v>11198</v>
      </c>
      <c r="D63" s="201">
        <v>10741</v>
      </c>
      <c r="E63"/>
    </row>
    <row r="64" spans="1:5">
      <c r="A64" s="109" t="s">
        <v>123</v>
      </c>
      <c r="B64" s="109" t="s">
        <v>138</v>
      </c>
      <c r="C64" s="201">
        <v>11291</v>
      </c>
      <c r="D64" s="201">
        <v>10767</v>
      </c>
      <c r="E64"/>
    </row>
    <row r="65" spans="1:5">
      <c r="A65" s="109" t="s">
        <v>123</v>
      </c>
      <c r="B65" s="109" t="s">
        <v>139</v>
      </c>
      <c r="C65" s="201">
        <v>10062</v>
      </c>
      <c r="D65" s="201">
        <v>10802</v>
      </c>
      <c r="E65"/>
    </row>
    <row r="66" spans="1:5">
      <c r="A66" s="109" t="s">
        <v>127</v>
      </c>
      <c r="B66" s="109" t="s">
        <v>128</v>
      </c>
      <c r="C66" s="201">
        <v>11384</v>
      </c>
      <c r="D66" s="201">
        <v>10977</v>
      </c>
      <c r="E66"/>
    </row>
    <row r="67" spans="1:5">
      <c r="A67" s="109" t="s">
        <v>123</v>
      </c>
      <c r="B67" s="109" t="s">
        <v>129</v>
      </c>
      <c r="C67" s="201">
        <v>10934</v>
      </c>
      <c r="D67" s="201">
        <v>10978</v>
      </c>
      <c r="E67"/>
    </row>
    <row r="68" spans="1:5">
      <c r="A68" s="109" t="s">
        <v>123</v>
      </c>
      <c r="B68" s="109" t="s">
        <v>130</v>
      </c>
      <c r="C68" s="201">
        <v>12720</v>
      </c>
      <c r="D68" s="201">
        <v>11024</v>
      </c>
      <c r="E68"/>
    </row>
    <row r="69" spans="1:5">
      <c r="A69" s="109" t="s">
        <v>123</v>
      </c>
      <c r="B69" s="109" t="s">
        <v>131</v>
      </c>
      <c r="C69" s="201">
        <v>12177</v>
      </c>
      <c r="D69" s="201">
        <v>11209</v>
      </c>
      <c r="E69"/>
    </row>
    <row r="70" spans="1:5">
      <c r="A70" s="109" t="s">
        <v>123</v>
      </c>
      <c r="B70" s="109" t="s">
        <v>132</v>
      </c>
      <c r="C70" s="201">
        <v>13045</v>
      </c>
      <c r="D70" s="201">
        <v>11343</v>
      </c>
      <c r="E70"/>
    </row>
    <row r="71" spans="1:5">
      <c r="A71" s="109" t="s">
        <v>123</v>
      </c>
      <c r="B71" s="109" t="s">
        <v>133</v>
      </c>
      <c r="C71" s="201">
        <v>12731</v>
      </c>
      <c r="D71" s="201">
        <v>11471</v>
      </c>
      <c r="E71"/>
    </row>
    <row r="72" spans="1:5">
      <c r="A72" s="109" t="s">
        <v>123</v>
      </c>
      <c r="B72" s="109" t="s">
        <v>134</v>
      </c>
      <c r="C72" s="201">
        <v>12055</v>
      </c>
      <c r="D72" s="201">
        <v>11622</v>
      </c>
      <c r="E72"/>
    </row>
    <row r="73" spans="1:5">
      <c r="A73" s="109" t="s">
        <v>123</v>
      </c>
      <c r="B73" s="109" t="s">
        <v>135</v>
      </c>
      <c r="C73" s="201">
        <v>12738</v>
      </c>
      <c r="D73" s="201">
        <v>11767</v>
      </c>
      <c r="E73"/>
    </row>
    <row r="74" spans="1:5">
      <c r="A74" s="109" t="s">
        <v>123</v>
      </c>
      <c r="B74" s="109" t="s">
        <v>136</v>
      </c>
      <c r="C74" s="201">
        <v>12214</v>
      </c>
      <c r="D74" s="201">
        <v>11879</v>
      </c>
      <c r="E74"/>
    </row>
    <row r="75" spans="1:5">
      <c r="A75" s="109" t="s">
        <v>123</v>
      </c>
      <c r="B75" s="109" t="s">
        <v>137</v>
      </c>
      <c r="C75" s="201">
        <v>12324</v>
      </c>
      <c r="D75" s="201">
        <v>11973</v>
      </c>
      <c r="E75"/>
    </row>
    <row r="76" spans="1:5">
      <c r="A76" s="109" t="s">
        <v>123</v>
      </c>
      <c r="B76" s="109" t="s">
        <v>138</v>
      </c>
      <c r="C76" s="201">
        <v>12282</v>
      </c>
      <c r="D76" s="201">
        <v>12056</v>
      </c>
      <c r="E76"/>
    </row>
    <row r="77" spans="1:5">
      <c r="A77" s="109" t="s">
        <v>123</v>
      </c>
      <c r="B77" s="109" t="s">
        <v>139</v>
      </c>
      <c r="C77" s="201">
        <v>11489</v>
      </c>
      <c r="D77" s="201">
        <v>12174</v>
      </c>
      <c r="E77"/>
    </row>
    <row r="78" spans="1:5">
      <c r="A78" s="109" t="s">
        <v>140</v>
      </c>
      <c r="B78" s="109" t="s">
        <v>128</v>
      </c>
      <c r="C78" s="201">
        <v>12328</v>
      </c>
      <c r="D78" s="201">
        <v>12253</v>
      </c>
      <c r="E78"/>
    </row>
    <row r="79" spans="1:5">
      <c r="A79" s="109" t="s">
        <v>123</v>
      </c>
      <c r="B79" s="109" t="s">
        <v>129</v>
      </c>
      <c r="C79" s="201">
        <v>12668</v>
      </c>
      <c r="D79" s="201">
        <v>12398</v>
      </c>
      <c r="E79"/>
    </row>
    <row r="80" spans="1:5">
      <c r="A80" s="109" t="s">
        <v>123</v>
      </c>
      <c r="B80" s="109" t="s">
        <v>130</v>
      </c>
      <c r="C80" s="201">
        <v>14391</v>
      </c>
      <c r="D80" s="201">
        <v>12537</v>
      </c>
      <c r="E80"/>
    </row>
    <row r="81" spans="1:5">
      <c r="A81" s="109" t="s">
        <v>123</v>
      </c>
      <c r="B81" s="109" t="s">
        <v>131</v>
      </c>
      <c r="C81" s="201">
        <v>13205</v>
      </c>
      <c r="D81" s="201">
        <v>12623</v>
      </c>
      <c r="E81"/>
    </row>
    <row r="82" spans="1:5">
      <c r="A82" s="109" t="s">
        <v>123</v>
      </c>
      <c r="B82" s="109" t="s">
        <v>132</v>
      </c>
      <c r="C82" s="201">
        <v>14267</v>
      </c>
      <c r="D82" s="201">
        <v>12724</v>
      </c>
      <c r="E82"/>
    </row>
    <row r="83" spans="1:5">
      <c r="A83" s="109" t="s">
        <v>123</v>
      </c>
      <c r="B83" s="109" t="s">
        <v>133</v>
      </c>
      <c r="C83" s="201">
        <v>13745</v>
      </c>
      <c r="D83" s="201">
        <v>12809</v>
      </c>
      <c r="E83"/>
    </row>
    <row r="84" spans="1:5">
      <c r="A84" s="109" t="s">
        <v>123</v>
      </c>
      <c r="B84" s="109" t="s">
        <v>134</v>
      </c>
      <c r="C84" s="201">
        <v>13646</v>
      </c>
      <c r="D84" s="201">
        <v>12941</v>
      </c>
      <c r="E84"/>
    </row>
    <row r="85" spans="1:5">
      <c r="A85" s="109" t="s">
        <v>123</v>
      </c>
      <c r="B85" s="109" t="s">
        <v>135</v>
      </c>
      <c r="C85" s="201">
        <v>13964</v>
      </c>
      <c r="D85" s="201">
        <v>13044</v>
      </c>
      <c r="E85"/>
    </row>
    <row r="86" spans="1:5">
      <c r="A86" s="109" t="s">
        <v>123</v>
      </c>
      <c r="B86" s="109" t="s">
        <v>136</v>
      </c>
      <c r="C86" s="201">
        <v>13752</v>
      </c>
      <c r="D86" s="201">
        <v>13172</v>
      </c>
      <c r="E86"/>
    </row>
    <row r="87" spans="1:5">
      <c r="A87" s="109" t="s">
        <v>123</v>
      </c>
      <c r="B87" s="109" t="s">
        <v>137</v>
      </c>
      <c r="C87" s="201">
        <v>13847</v>
      </c>
      <c r="D87" s="201">
        <v>13299</v>
      </c>
      <c r="E87"/>
    </row>
    <row r="88" spans="1:5">
      <c r="A88" s="109" t="s">
        <v>123</v>
      </c>
      <c r="B88" s="109" t="s">
        <v>138</v>
      </c>
      <c r="C88" s="201">
        <v>13327</v>
      </c>
      <c r="D88" s="201">
        <v>13386</v>
      </c>
      <c r="E88"/>
    </row>
    <row r="89" spans="1:5">
      <c r="A89" s="109" t="s">
        <v>123</v>
      </c>
      <c r="B89" s="109" t="s">
        <v>139</v>
      </c>
      <c r="C89" s="201">
        <v>11471</v>
      </c>
      <c r="D89" s="201">
        <v>13384</v>
      </c>
      <c r="E89"/>
    </row>
  </sheetData>
  <mergeCells count="1">
    <mergeCell ref="H1:I1"/>
  </mergeCells>
  <hyperlinks>
    <hyperlink ref="H1:I1" location="Index!A1" display="Regresar al Índice" xr:uid="{04B1A1A3-447E-4C13-A4D8-6869BFA8AE84}"/>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0AB1-9CD3-4C48-B772-27E9F2348C73}">
  <sheetPr codeName="Hoja91"/>
  <dimension ref="A1:L89"/>
  <sheetViews>
    <sheetView workbookViewId="0">
      <selection activeCell="B125" sqref="B125"/>
    </sheetView>
  </sheetViews>
  <sheetFormatPr baseColWidth="10" defaultColWidth="9.109375" defaultRowHeight="14.4"/>
  <cols>
    <col min="1" max="16384" width="9.109375" style="109"/>
  </cols>
  <sheetData>
    <row r="1" spans="1:12">
      <c r="A1" s="109" t="s">
        <v>1418</v>
      </c>
      <c r="H1" s="274" t="s">
        <v>126</v>
      </c>
      <c r="I1" s="274"/>
    </row>
    <row r="2" spans="1:12">
      <c r="A2" s="109" t="s">
        <v>561</v>
      </c>
    </row>
    <row r="5" spans="1:12">
      <c r="A5" s="109" t="s">
        <v>154</v>
      </c>
      <c r="B5" s="109" t="s">
        <v>141</v>
      </c>
      <c r="C5" s="109" t="s">
        <v>155</v>
      </c>
      <c r="D5" s="109" t="s">
        <v>554</v>
      </c>
      <c r="G5" s="109" t="s">
        <v>1383</v>
      </c>
      <c r="H5" s="109" t="s">
        <v>1384</v>
      </c>
      <c r="I5" s="109" t="s">
        <v>1385</v>
      </c>
      <c r="J5" s="109" t="s">
        <v>702</v>
      </c>
      <c r="K5" s="109" t="s">
        <v>1386</v>
      </c>
      <c r="L5" s="109" t="s">
        <v>703</v>
      </c>
    </row>
    <row r="6" spans="1:12">
      <c r="A6" s="109" t="s">
        <v>149</v>
      </c>
      <c r="B6" s="109" t="s">
        <v>128</v>
      </c>
      <c r="C6" s="201">
        <v>652</v>
      </c>
      <c r="D6" s="201">
        <v>513</v>
      </c>
      <c r="G6" s="201">
        <v>1157</v>
      </c>
      <c r="H6" s="201">
        <v>797</v>
      </c>
      <c r="I6" s="110">
        <v>45.3</v>
      </c>
      <c r="J6" s="110">
        <v>35.1</v>
      </c>
      <c r="K6" s="201">
        <v>1075</v>
      </c>
      <c r="L6" s="201">
        <v>1045</v>
      </c>
    </row>
    <row r="7" spans="1:12">
      <c r="A7" s="109" t="s">
        <v>123</v>
      </c>
      <c r="B7" s="109" t="s">
        <v>129</v>
      </c>
      <c r="C7" s="201">
        <v>636</v>
      </c>
      <c r="D7" s="201">
        <v>526</v>
      </c>
    </row>
    <row r="8" spans="1:12">
      <c r="A8" s="109" t="s">
        <v>123</v>
      </c>
      <c r="B8" s="109" t="s">
        <v>130</v>
      </c>
      <c r="C8" s="201">
        <v>1033</v>
      </c>
      <c r="D8" s="201">
        <v>551</v>
      </c>
    </row>
    <row r="9" spans="1:12">
      <c r="A9" s="109" t="s">
        <v>123</v>
      </c>
      <c r="B9" s="109" t="s">
        <v>131</v>
      </c>
      <c r="C9" s="201">
        <v>753</v>
      </c>
      <c r="D9" s="201">
        <v>556</v>
      </c>
    </row>
    <row r="10" spans="1:12">
      <c r="A10" s="109" t="s">
        <v>123</v>
      </c>
      <c r="B10" s="109" t="s">
        <v>132</v>
      </c>
      <c r="C10" s="201">
        <v>809</v>
      </c>
      <c r="D10" s="201">
        <v>569</v>
      </c>
    </row>
    <row r="11" spans="1:12">
      <c r="A11" s="109" t="s">
        <v>123</v>
      </c>
      <c r="B11" s="109" t="s">
        <v>133</v>
      </c>
      <c r="C11" s="201">
        <v>548</v>
      </c>
      <c r="D11" s="201">
        <v>579</v>
      </c>
    </row>
    <row r="12" spans="1:12">
      <c r="A12" s="109" t="s">
        <v>123</v>
      </c>
      <c r="B12" s="109" t="s">
        <v>134</v>
      </c>
      <c r="C12" s="201">
        <v>358</v>
      </c>
      <c r="D12" s="201">
        <v>586</v>
      </c>
    </row>
    <row r="13" spans="1:12">
      <c r="A13" s="109" t="s">
        <v>123</v>
      </c>
      <c r="B13" s="109" t="s">
        <v>135</v>
      </c>
      <c r="C13" s="201">
        <v>393</v>
      </c>
      <c r="D13" s="201">
        <v>601</v>
      </c>
    </row>
    <row r="14" spans="1:12">
      <c r="A14" s="109" t="s">
        <v>123</v>
      </c>
      <c r="B14" s="109" t="s">
        <v>136</v>
      </c>
      <c r="C14" s="201">
        <v>438</v>
      </c>
      <c r="D14" s="201">
        <v>613</v>
      </c>
    </row>
    <row r="15" spans="1:12">
      <c r="A15" s="109" t="s">
        <v>123</v>
      </c>
      <c r="B15" s="109" t="s">
        <v>137</v>
      </c>
      <c r="C15" s="201">
        <v>484</v>
      </c>
      <c r="D15" s="201">
        <v>620</v>
      </c>
    </row>
    <row r="16" spans="1:12">
      <c r="A16" s="109" t="s">
        <v>123</v>
      </c>
      <c r="B16" s="109" t="s">
        <v>138</v>
      </c>
      <c r="C16" s="201">
        <v>474</v>
      </c>
      <c r="D16" s="201">
        <v>608</v>
      </c>
    </row>
    <row r="17" spans="1:4">
      <c r="A17" s="109" t="s">
        <v>123</v>
      </c>
      <c r="B17" s="109" t="s">
        <v>139</v>
      </c>
      <c r="C17" s="201">
        <v>624</v>
      </c>
      <c r="D17" s="201">
        <v>600</v>
      </c>
    </row>
    <row r="18" spans="1:4">
      <c r="A18" s="109" t="s">
        <v>150</v>
      </c>
      <c r="B18" s="109" t="s">
        <v>128</v>
      </c>
      <c r="C18" s="201">
        <v>699</v>
      </c>
      <c r="D18" s="201">
        <v>604</v>
      </c>
    </row>
    <row r="19" spans="1:4">
      <c r="A19" s="109" t="s">
        <v>123</v>
      </c>
      <c r="B19" s="109" t="s">
        <v>129</v>
      </c>
      <c r="C19" s="201">
        <v>840</v>
      </c>
      <c r="D19" s="201">
        <v>621</v>
      </c>
    </row>
    <row r="20" spans="1:4">
      <c r="A20" s="109" t="s">
        <v>123</v>
      </c>
      <c r="B20" s="109" t="s">
        <v>130</v>
      </c>
      <c r="C20" s="201">
        <v>939</v>
      </c>
      <c r="D20" s="201">
        <v>613</v>
      </c>
    </row>
    <row r="21" spans="1:4">
      <c r="A21" s="109" t="s">
        <v>123</v>
      </c>
      <c r="B21" s="109" t="s">
        <v>131</v>
      </c>
      <c r="C21" s="201">
        <v>1027</v>
      </c>
      <c r="D21" s="201">
        <v>636</v>
      </c>
    </row>
    <row r="22" spans="1:4">
      <c r="A22" s="109" t="s">
        <v>123</v>
      </c>
      <c r="B22" s="109" t="s">
        <v>132</v>
      </c>
      <c r="C22" s="201">
        <v>828</v>
      </c>
      <c r="D22" s="201">
        <v>638</v>
      </c>
    </row>
    <row r="23" spans="1:4">
      <c r="A23" s="109" t="s">
        <v>123</v>
      </c>
      <c r="B23" s="109" t="s">
        <v>133</v>
      </c>
      <c r="C23" s="201">
        <v>736</v>
      </c>
      <c r="D23" s="201">
        <v>653</v>
      </c>
    </row>
    <row r="24" spans="1:4">
      <c r="A24" s="109" t="s">
        <v>123</v>
      </c>
      <c r="B24" s="109" t="s">
        <v>134</v>
      </c>
      <c r="C24" s="201">
        <v>595</v>
      </c>
      <c r="D24" s="201">
        <v>673</v>
      </c>
    </row>
    <row r="25" spans="1:4">
      <c r="A25" s="109" t="s">
        <v>123</v>
      </c>
      <c r="B25" s="109" t="s">
        <v>135</v>
      </c>
      <c r="C25" s="201">
        <v>559</v>
      </c>
      <c r="D25" s="201">
        <v>687</v>
      </c>
    </row>
    <row r="26" spans="1:4">
      <c r="A26" s="109" t="s">
        <v>123</v>
      </c>
      <c r="B26" s="109" t="s">
        <v>136</v>
      </c>
      <c r="C26" s="201">
        <v>520</v>
      </c>
      <c r="D26" s="201">
        <v>694</v>
      </c>
    </row>
    <row r="27" spans="1:4">
      <c r="A27" s="109" t="s">
        <v>123</v>
      </c>
      <c r="B27" s="109" t="s">
        <v>137</v>
      </c>
      <c r="C27" s="201">
        <v>611</v>
      </c>
      <c r="D27" s="201">
        <v>704</v>
      </c>
    </row>
    <row r="28" spans="1:4">
      <c r="A28" s="109" t="s">
        <v>123</v>
      </c>
      <c r="B28" s="109" t="s">
        <v>138</v>
      </c>
      <c r="C28" s="201">
        <v>644</v>
      </c>
      <c r="D28" s="201">
        <v>718</v>
      </c>
    </row>
    <row r="29" spans="1:4">
      <c r="A29" s="109" t="s">
        <v>123</v>
      </c>
      <c r="B29" s="109" t="s">
        <v>139</v>
      </c>
      <c r="C29" s="201">
        <v>783</v>
      </c>
      <c r="D29" s="201">
        <v>732</v>
      </c>
    </row>
    <row r="30" spans="1:4">
      <c r="A30" s="109" t="s">
        <v>151</v>
      </c>
      <c r="B30" s="109" t="s">
        <v>128</v>
      </c>
      <c r="C30" s="201">
        <v>691</v>
      </c>
      <c r="D30" s="201">
        <v>731</v>
      </c>
    </row>
    <row r="31" spans="1:4">
      <c r="A31" s="109" t="s">
        <v>123</v>
      </c>
      <c r="B31" s="109" t="s">
        <v>129</v>
      </c>
      <c r="C31" s="201">
        <v>721</v>
      </c>
      <c r="D31" s="201">
        <v>721</v>
      </c>
    </row>
    <row r="32" spans="1:4">
      <c r="A32" s="109" t="s">
        <v>123</v>
      </c>
      <c r="B32" s="109" t="s">
        <v>130</v>
      </c>
      <c r="C32" s="201">
        <v>755</v>
      </c>
      <c r="D32" s="201">
        <v>706</v>
      </c>
    </row>
    <row r="33" spans="1:4">
      <c r="A33" s="109" t="s">
        <v>123</v>
      </c>
      <c r="B33" s="109" t="s">
        <v>131</v>
      </c>
      <c r="C33" s="201">
        <v>828</v>
      </c>
      <c r="D33" s="201">
        <v>689</v>
      </c>
    </row>
    <row r="34" spans="1:4">
      <c r="A34" s="109" t="s">
        <v>123</v>
      </c>
      <c r="B34" s="109" t="s">
        <v>132</v>
      </c>
      <c r="C34" s="201">
        <v>882</v>
      </c>
      <c r="D34" s="201">
        <v>694</v>
      </c>
    </row>
    <row r="35" spans="1:4">
      <c r="A35" s="109" t="s">
        <v>123</v>
      </c>
      <c r="B35" s="109" t="s">
        <v>133</v>
      </c>
      <c r="C35" s="201">
        <v>824</v>
      </c>
      <c r="D35" s="201">
        <v>701</v>
      </c>
    </row>
    <row r="36" spans="1:4">
      <c r="A36" s="109" t="s">
        <v>123</v>
      </c>
      <c r="B36" s="109" t="s">
        <v>134</v>
      </c>
      <c r="C36" s="201">
        <v>649</v>
      </c>
      <c r="D36" s="201">
        <v>706</v>
      </c>
    </row>
    <row r="37" spans="1:4">
      <c r="A37" s="109" t="s">
        <v>123</v>
      </c>
      <c r="B37" s="109" t="s">
        <v>135</v>
      </c>
      <c r="C37" s="201">
        <v>594</v>
      </c>
      <c r="D37" s="201">
        <v>709</v>
      </c>
    </row>
    <row r="38" spans="1:4">
      <c r="A38" s="109" t="s">
        <v>123</v>
      </c>
      <c r="B38" s="109" t="s">
        <v>136</v>
      </c>
      <c r="C38" s="201">
        <v>663</v>
      </c>
      <c r="D38" s="201">
        <v>720</v>
      </c>
    </row>
    <row r="39" spans="1:4">
      <c r="A39" s="109" t="s">
        <v>123</v>
      </c>
      <c r="B39" s="109" t="s">
        <v>137</v>
      </c>
      <c r="C39" s="201">
        <v>617</v>
      </c>
      <c r="D39" s="201">
        <v>721</v>
      </c>
    </row>
    <row r="40" spans="1:4">
      <c r="A40" s="109" t="s">
        <v>123</v>
      </c>
      <c r="B40" s="109" t="s">
        <v>138</v>
      </c>
      <c r="C40" s="201">
        <v>715</v>
      </c>
      <c r="D40" s="201">
        <v>727</v>
      </c>
    </row>
    <row r="41" spans="1:4">
      <c r="A41" s="109" t="s">
        <v>123</v>
      </c>
      <c r="B41" s="109" t="s">
        <v>139</v>
      </c>
      <c r="C41" s="201">
        <v>744</v>
      </c>
      <c r="D41" s="201">
        <v>724</v>
      </c>
    </row>
    <row r="42" spans="1:4">
      <c r="A42" s="109" t="s">
        <v>152</v>
      </c>
      <c r="B42" s="109" t="s">
        <v>128</v>
      </c>
      <c r="C42" s="201">
        <v>711</v>
      </c>
      <c r="D42" s="201">
        <v>725</v>
      </c>
    </row>
    <row r="43" spans="1:4">
      <c r="A43" s="109" t="s">
        <v>123</v>
      </c>
      <c r="B43" s="109" t="s">
        <v>129</v>
      </c>
      <c r="C43" s="201">
        <v>745</v>
      </c>
      <c r="D43" s="201">
        <v>727</v>
      </c>
    </row>
    <row r="44" spans="1:4">
      <c r="A44" s="109" t="s">
        <v>123</v>
      </c>
      <c r="B44" s="109" t="s">
        <v>130</v>
      </c>
      <c r="C44" s="201">
        <v>843</v>
      </c>
      <c r="D44" s="201">
        <v>735</v>
      </c>
    </row>
    <row r="45" spans="1:4">
      <c r="A45" s="109" t="s">
        <v>123</v>
      </c>
      <c r="B45" s="109" t="s">
        <v>131</v>
      </c>
      <c r="C45" s="201">
        <v>874</v>
      </c>
      <c r="D45" s="201">
        <v>739</v>
      </c>
    </row>
    <row r="46" spans="1:4">
      <c r="A46" s="109" t="s">
        <v>123</v>
      </c>
      <c r="B46" s="109" t="s">
        <v>132</v>
      </c>
      <c r="C46" s="201">
        <v>894</v>
      </c>
      <c r="D46" s="201">
        <v>739</v>
      </c>
    </row>
    <row r="47" spans="1:4">
      <c r="A47" s="109" t="s">
        <v>123</v>
      </c>
      <c r="B47" s="109" t="s">
        <v>133</v>
      </c>
      <c r="C47" s="201">
        <v>802</v>
      </c>
      <c r="D47" s="201">
        <v>738</v>
      </c>
    </row>
    <row r="48" spans="1:4">
      <c r="A48" s="109" t="s">
        <v>123</v>
      </c>
      <c r="B48" s="109" t="s">
        <v>134</v>
      </c>
      <c r="C48" s="201">
        <v>570</v>
      </c>
      <c r="D48" s="201">
        <v>731</v>
      </c>
    </row>
    <row r="49" spans="1:4">
      <c r="A49" s="109" t="s">
        <v>123</v>
      </c>
      <c r="B49" s="109" t="s">
        <v>135</v>
      </c>
      <c r="C49" s="201">
        <v>561</v>
      </c>
      <c r="D49" s="201">
        <v>728</v>
      </c>
    </row>
    <row r="50" spans="1:4">
      <c r="A50" s="109" t="s">
        <v>123</v>
      </c>
      <c r="B50" s="109" t="s">
        <v>136</v>
      </c>
      <c r="C50" s="201">
        <v>623</v>
      </c>
      <c r="D50" s="201">
        <v>725</v>
      </c>
    </row>
    <row r="51" spans="1:4">
      <c r="A51" s="109" t="s">
        <v>123</v>
      </c>
      <c r="B51" s="109" t="s">
        <v>137</v>
      </c>
      <c r="C51" s="201">
        <v>635</v>
      </c>
      <c r="D51" s="201">
        <v>726</v>
      </c>
    </row>
    <row r="52" spans="1:4">
      <c r="A52" s="109" t="s">
        <v>123</v>
      </c>
      <c r="B52" s="109" t="s">
        <v>138</v>
      </c>
      <c r="C52" s="201">
        <v>590</v>
      </c>
      <c r="D52" s="201">
        <v>716</v>
      </c>
    </row>
    <row r="53" spans="1:4">
      <c r="A53" s="109" t="s">
        <v>123</v>
      </c>
      <c r="B53" s="109" t="s">
        <v>139</v>
      </c>
      <c r="C53" s="201">
        <v>675</v>
      </c>
      <c r="D53" s="201">
        <v>710</v>
      </c>
    </row>
    <row r="54" spans="1:4">
      <c r="A54" s="109" t="s">
        <v>153</v>
      </c>
      <c r="B54" s="109" t="s">
        <v>128</v>
      </c>
      <c r="C54" s="201">
        <v>645</v>
      </c>
      <c r="D54" s="201">
        <v>705</v>
      </c>
    </row>
    <row r="55" spans="1:4">
      <c r="A55" s="109" t="s">
        <v>123</v>
      </c>
      <c r="B55" s="109" t="s">
        <v>129</v>
      </c>
      <c r="C55" s="201">
        <v>871</v>
      </c>
      <c r="D55" s="201">
        <v>715</v>
      </c>
    </row>
    <row r="56" spans="1:4">
      <c r="A56" s="109" t="s">
        <v>123</v>
      </c>
      <c r="B56" s="109" t="s">
        <v>130</v>
      </c>
      <c r="C56" s="201">
        <v>1039</v>
      </c>
      <c r="D56" s="201">
        <v>732</v>
      </c>
    </row>
    <row r="57" spans="1:4">
      <c r="A57" s="109" t="s">
        <v>123</v>
      </c>
      <c r="B57" s="109" t="s">
        <v>131</v>
      </c>
      <c r="C57" s="201">
        <v>992</v>
      </c>
      <c r="D57" s="201">
        <v>741</v>
      </c>
    </row>
    <row r="58" spans="1:4">
      <c r="A58" s="109" t="s">
        <v>123</v>
      </c>
      <c r="B58" s="109" t="s">
        <v>132</v>
      </c>
      <c r="C58" s="201">
        <v>1045</v>
      </c>
      <c r="D58" s="201">
        <v>754</v>
      </c>
    </row>
    <row r="59" spans="1:4">
      <c r="A59" s="109" t="s">
        <v>123</v>
      </c>
      <c r="B59" s="109" t="s">
        <v>133</v>
      </c>
      <c r="C59" s="201">
        <v>949</v>
      </c>
      <c r="D59" s="201">
        <v>766</v>
      </c>
    </row>
    <row r="60" spans="1:4">
      <c r="A60" s="109" t="s">
        <v>123</v>
      </c>
      <c r="B60" s="109" t="s">
        <v>134</v>
      </c>
      <c r="C60" s="201">
        <v>754</v>
      </c>
      <c r="D60" s="201">
        <v>782</v>
      </c>
    </row>
    <row r="61" spans="1:4">
      <c r="A61" s="109" t="s">
        <v>123</v>
      </c>
      <c r="B61" s="109" t="s">
        <v>135</v>
      </c>
      <c r="C61" s="201">
        <v>691</v>
      </c>
      <c r="D61" s="201">
        <v>792</v>
      </c>
    </row>
    <row r="62" spans="1:4">
      <c r="A62" s="109" t="s">
        <v>123</v>
      </c>
      <c r="B62" s="109" t="s">
        <v>136</v>
      </c>
      <c r="C62" s="201">
        <v>759</v>
      </c>
      <c r="D62" s="201">
        <v>804</v>
      </c>
    </row>
    <row r="63" spans="1:4">
      <c r="A63" s="109" t="s">
        <v>123</v>
      </c>
      <c r="B63" s="109" t="s">
        <v>137</v>
      </c>
      <c r="C63" s="201">
        <v>885</v>
      </c>
      <c r="D63" s="201">
        <v>825</v>
      </c>
    </row>
    <row r="64" spans="1:4">
      <c r="A64" s="109" t="s">
        <v>123</v>
      </c>
      <c r="B64" s="109" t="s">
        <v>138</v>
      </c>
      <c r="C64" s="201">
        <v>959</v>
      </c>
      <c r="D64" s="201">
        <v>855</v>
      </c>
    </row>
    <row r="65" spans="1:4">
      <c r="A65" s="109" t="s">
        <v>123</v>
      </c>
      <c r="B65" s="109" t="s">
        <v>139</v>
      </c>
      <c r="C65" s="201">
        <v>1129</v>
      </c>
      <c r="D65" s="201">
        <v>893</v>
      </c>
    </row>
    <row r="66" spans="1:4">
      <c r="A66" s="109" t="s">
        <v>127</v>
      </c>
      <c r="B66" s="109" t="s">
        <v>128</v>
      </c>
      <c r="C66" s="201">
        <v>980</v>
      </c>
      <c r="D66" s="201">
        <v>921</v>
      </c>
    </row>
    <row r="67" spans="1:4">
      <c r="A67" s="109" t="s">
        <v>123</v>
      </c>
      <c r="B67" s="109" t="s">
        <v>129</v>
      </c>
      <c r="C67" s="201">
        <v>983</v>
      </c>
      <c r="D67" s="201">
        <v>931</v>
      </c>
    </row>
    <row r="68" spans="1:4">
      <c r="A68" s="109" t="s">
        <v>123</v>
      </c>
      <c r="B68" s="109" t="s">
        <v>130</v>
      </c>
      <c r="C68" s="201">
        <v>986</v>
      </c>
      <c r="D68" s="201">
        <v>926</v>
      </c>
    </row>
    <row r="69" spans="1:4">
      <c r="A69" s="109" t="s">
        <v>123</v>
      </c>
      <c r="B69" s="109" t="s">
        <v>131</v>
      </c>
      <c r="C69" s="201">
        <v>997</v>
      </c>
      <c r="D69" s="201">
        <v>926</v>
      </c>
    </row>
    <row r="70" spans="1:4">
      <c r="A70" s="109" t="s">
        <v>123</v>
      </c>
      <c r="B70" s="109" t="s">
        <v>132</v>
      </c>
      <c r="C70" s="201">
        <v>990</v>
      </c>
      <c r="D70" s="201">
        <v>922</v>
      </c>
    </row>
    <row r="71" spans="1:4">
      <c r="A71" s="109" t="s">
        <v>123</v>
      </c>
      <c r="B71" s="109" t="s">
        <v>133</v>
      </c>
      <c r="C71" s="201">
        <v>1008</v>
      </c>
      <c r="D71" s="201">
        <v>927</v>
      </c>
    </row>
    <row r="72" spans="1:4">
      <c r="A72" s="109" t="s">
        <v>123</v>
      </c>
      <c r="B72" s="109" t="s">
        <v>134</v>
      </c>
      <c r="C72" s="201">
        <v>759</v>
      </c>
      <c r="D72" s="201">
        <v>927</v>
      </c>
    </row>
    <row r="73" spans="1:4">
      <c r="A73" s="109" t="s">
        <v>123</v>
      </c>
      <c r="B73" s="109" t="s">
        <v>135</v>
      </c>
      <c r="C73" s="201">
        <v>718</v>
      </c>
      <c r="D73" s="201">
        <v>930</v>
      </c>
    </row>
    <row r="74" spans="1:4">
      <c r="A74" s="109" t="s">
        <v>123</v>
      </c>
      <c r="B74" s="109" t="s">
        <v>136</v>
      </c>
      <c r="C74" s="201">
        <v>753</v>
      </c>
      <c r="D74" s="201">
        <v>929</v>
      </c>
    </row>
    <row r="75" spans="1:4">
      <c r="A75" s="109" t="s">
        <v>123</v>
      </c>
      <c r="B75" s="109" t="s">
        <v>137</v>
      </c>
      <c r="C75" s="201">
        <v>777</v>
      </c>
      <c r="D75" s="201">
        <v>920</v>
      </c>
    </row>
    <row r="76" spans="1:4">
      <c r="A76" s="109" t="s">
        <v>123</v>
      </c>
      <c r="B76" s="109" t="s">
        <v>138</v>
      </c>
      <c r="C76" s="201">
        <v>817</v>
      </c>
      <c r="D76" s="201">
        <v>908</v>
      </c>
    </row>
    <row r="77" spans="1:4">
      <c r="A77" s="109" t="s">
        <v>123</v>
      </c>
      <c r="B77" s="109" t="s">
        <v>139</v>
      </c>
      <c r="C77" s="201">
        <v>797</v>
      </c>
      <c r="D77" s="201">
        <v>880</v>
      </c>
    </row>
    <row r="78" spans="1:4">
      <c r="A78" s="109" t="s">
        <v>140</v>
      </c>
      <c r="B78" s="109" t="s">
        <v>128</v>
      </c>
      <c r="C78" s="201">
        <v>859</v>
      </c>
      <c r="D78" s="201">
        <v>870</v>
      </c>
    </row>
    <row r="79" spans="1:4">
      <c r="A79" s="109" t="s">
        <v>123</v>
      </c>
      <c r="B79" s="109" t="s">
        <v>129</v>
      </c>
      <c r="C79" s="201">
        <v>1083</v>
      </c>
      <c r="D79" s="201">
        <v>879</v>
      </c>
    </row>
    <row r="80" spans="1:4">
      <c r="A80" s="109" t="s">
        <v>123</v>
      </c>
      <c r="B80" s="109" t="s">
        <v>130</v>
      </c>
      <c r="C80" s="201">
        <v>1114</v>
      </c>
      <c r="D80" s="201">
        <v>889</v>
      </c>
    </row>
    <row r="81" spans="1:4">
      <c r="A81" s="109" t="s">
        <v>123</v>
      </c>
      <c r="B81" s="109" t="s">
        <v>131</v>
      </c>
      <c r="C81" s="201">
        <v>1143</v>
      </c>
      <c r="D81" s="201">
        <v>902</v>
      </c>
    </row>
    <row r="82" spans="1:4">
      <c r="A82" s="109" t="s">
        <v>123</v>
      </c>
      <c r="B82" s="109" t="s">
        <v>132</v>
      </c>
      <c r="C82" s="201">
        <v>1164</v>
      </c>
      <c r="D82" s="201">
        <v>916</v>
      </c>
    </row>
    <row r="83" spans="1:4">
      <c r="A83" s="109" t="s">
        <v>123</v>
      </c>
      <c r="B83" s="109" t="s">
        <v>133</v>
      </c>
      <c r="C83" s="201">
        <v>1145</v>
      </c>
      <c r="D83" s="201">
        <v>927</v>
      </c>
    </row>
    <row r="84" spans="1:4">
      <c r="A84" s="109" t="s">
        <v>123</v>
      </c>
      <c r="B84" s="109" t="s">
        <v>134</v>
      </c>
      <c r="C84" s="201">
        <v>1080</v>
      </c>
      <c r="D84" s="201">
        <v>954</v>
      </c>
    </row>
    <row r="85" spans="1:4">
      <c r="A85" s="109" t="s">
        <v>123</v>
      </c>
      <c r="B85" s="109" t="s">
        <v>135</v>
      </c>
      <c r="C85" s="201">
        <v>946</v>
      </c>
      <c r="D85" s="201">
        <v>973</v>
      </c>
    </row>
    <row r="86" spans="1:4">
      <c r="A86" s="109" t="s">
        <v>123</v>
      </c>
      <c r="B86" s="109" t="s">
        <v>136</v>
      </c>
      <c r="C86" s="201">
        <v>1021</v>
      </c>
      <c r="D86" s="201">
        <v>996</v>
      </c>
    </row>
    <row r="87" spans="1:4">
      <c r="A87" s="109" t="s">
        <v>123</v>
      </c>
      <c r="B87" s="109" t="s">
        <v>137</v>
      </c>
      <c r="C87" s="201">
        <v>1080</v>
      </c>
      <c r="D87" s="201">
        <v>1021</v>
      </c>
    </row>
    <row r="88" spans="1:4">
      <c r="A88" s="109" t="s">
        <v>123</v>
      </c>
      <c r="B88" s="109" t="s">
        <v>138</v>
      </c>
      <c r="C88" s="201">
        <v>1103</v>
      </c>
      <c r="D88" s="201">
        <v>1045</v>
      </c>
    </row>
    <row r="89" spans="1:4">
      <c r="A89" s="109" t="s">
        <v>123</v>
      </c>
      <c r="B89" s="109" t="s">
        <v>139</v>
      </c>
      <c r="C89" s="201">
        <v>1157</v>
      </c>
      <c r="D89" s="201">
        <v>1075</v>
      </c>
    </row>
  </sheetData>
  <mergeCells count="1">
    <mergeCell ref="H1:I1"/>
  </mergeCells>
  <hyperlinks>
    <hyperlink ref="H1:I1" location="Index!A1" display="Regresar al Índice" xr:uid="{4AE471DA-A906-4F6D-9F8C-AC3ADD85BC95}"/>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987B7-A5CC-4495-B94C-5A1A0C017012}">
  <sheetPr codeName="Hoja92"/>
  <dimension ref="A1:L89"/>
  <sheetViews>
    <sheetView workbookViewId="0">
      <selection activeCell="B125" sqref="B125"/>
    </sheetView>
  </sheetViews>
  <sheetFormatPr baseColWidth="10" defaultColWidth="9.109375" defaultRowHeight="14.4"/>
  <cols>
    <col min="1" max="16384" width="9.109375" style="109"/>
  </cols>
  <sheetData>
    <row r="1" spans="1:12">
      <c r="A1" s="109" t="s">
        <v>1419</v>
      </c>
      <c r="H1" s="274" t="s">
        <v>126</v>
      </c>
      <c r="I1" s="274"/>
    </row>
    <row r="2" spans="1:12">
      <c r="A2" s="109" t="s">
        <v>561</v>
      </c>
    </row>
    <row r="3" spans="1:12">
      <c r="A3" s="109" t="s">
        <v>562</v>
      </c>
    </row>
    <row r="5" spans="1:12">
      <c r="A5" s="109" t="s">
        <v>154</v>
      </c>
      <c r="B5" s="109" t="s">
        <v>141</v>
      </c>
      <c r="C5" s="109" t="s">
        <v>155</v>
      </c>
      <c r="D5" s="109" t="s">
        <v>164</v>
      </c>
      <c r="E5" s="109" t="s">
        <v>548</v>
      </c>
      <c r="H5" s="109" t="s">
        <v>1387</v>
      </c>
      <c r="I5" s="109" t="s">
        <v>704</v>
      </c>
      <c r="J5" s="109" t="s">
        <v>1385</v>
      </c>
      <c r="K5" s="109" t="s">
        <v>702</v>
      </c>
      <c r="L5" s="109" t="s">
        <v>563</v>
      </c>
    </row>
    <row r="6" spans="1:12">
      <c r="A6" s="109" t="s">
        <v>149</v>
      </c>
      <c r="B6" s="109" t="s">
        <v>128</v>
      </c>
      <c r="C6" s="201">
        <v>85880</v>
      </c>
      <c r="D6" s="110">
        <v>7.1</v>
      </c>
      <c r="E6" s="110">
        <v>11.4</v>
      </c>
      <c r="H6" s="201">
        <v>173508</v>
      </c>
      <c r="I6" s="201">
        <v>173166</v>
      </c>
      <c r="J6" s="110">
        <v>10.8</v>
      </c>
      <c r="K6" s="110">
        <v>11.3</v>
      </c>
      <c r="L6" s="110">
        <v>11</v>
      </c>
    </row>
    <row r="7" spans="1:12">
      <c r="A7" s="109" t="s">
        <v>123</v>
      </c>
      <c r="B7" s="109" t="s">
        <v>129</v>
      </c>
      <c r="C7" s="201">
        <v>86176</v>
      </c>
      <c r="D7" s="110">
        <v>6.3</v>
      </c>
      <c r="E7" s="110">
        <v>11.1</v>
      </c>
    </row>
    <row r="8" spans="1:12">
      <c r="A8" s="109" t="s">
        <v>123</v>
      </c>
      <c r="B8" s="109" t="s">
        <v>130</v>
      </c>
      <c r="C8" s="201">
        <v>85911</v>
      </c>
      <c r="D8" s="110">
        <v>4.9000000000000004</v>
      </c>
      <c r="E8" s="110">
        <v>10.6</v>
      </c>
    </row>
    <row r="9" spans="1:12">
      <c r="A9" s="109" t="s">
        <v>123</v>
      </c>
      <c r="B9" s="109" t="s">
        <v>131</v>
      </c>
      <c r="C9" s="201">
        <v>85846</v>
      </c>
      <c r="D9" s="110">
        <v>3.7</v>
      </c>
      <c r="E9" s="110">
        <v>10.1</v>
      </c>
    </row>
    <row r="10" spans="1:12">
      <c r="A10" s="109" t="s">
        <v>123</v>
      </c>
      <c r="B10" s="109" t="s">
        <v>132</v>
      </c>
      <c r="C10" s="201">
        <v>86325</v>
      </c>
      <c r="D10" s="110">
        <v>2.8</v>
      </c>
      <c r="E10" s="110">
        <v>9.4</v>
      </c>
    </row>
    <row r="11" spans="1:12">
      <c r="A11" s="109" t="s">
        <v>123</v>
      </c>
      <c r="B11" s="109" t="s">
        <v>133</v>
      </c>
      <c r="C11" s="201">
        <v>86504</v>
      </c>
      <c r="D11" s="110">
        <v>1.6</v>
      </c>
      <c r="E11" s="110">
        <v>8.3000000000000007</v>
      </c>
    </row>
    <row r="12" spans="1:12">
      <c r="A12" s="109" t="s">
        <v>123</v>
      </c>
      <c r="B12" s="109" t="s">
        <v>134</v>
      </c>
      <c r="C12" s="201">
        <v>86893</v>
      </c>
      <c r="D12" s="110">
        <v>0.4</v>
      </c>
      <c r="E12" s="110">
        <v>7</v>
      </c>
    </row>
    <row r="13" spans="1:12">
      <c r="A13" s="109" t="s">
        <v>123</v>
      </c>
      <c r="B13" s="109" t="s">
        <v>135</v>
      </c>
      <c r="C13" s="201">
        <v>88222</v>
      </c>
      <c r="D13" s="110">
        <v>1.7</v>
      </c>
      <c r="E13" s="110">
        <v>5.9</v>
      </c>
    </row>
    <row r="14" spans="1:12">
      <c r="A14" s="109" t="s">
        <v>123</v>
      </c>
      <c r="B14" s="109" t="s">
        <v>136</v>
      </c>
      <c r="C14" s="201">
        <v>89213</v>
      </c>
      <c r="D14" s="110">
        <v>3.4</v>
      </c>
      <c r="E14" s="110">
        <v>5.0999999999999996</v>
      </c>
    </row>
    <row r="15" spans="1:12">
      <c r="A15" s="109" t="s">
        <v>123</v>
      </c>
      <c r="B15" s="109" t="s">
        <v>137</v>
      </c>
      <c r="C15" s="201">
        <v>89283</v>
      </c>
      <c r="D15" s="110">
        <v>3.1</v>
      </c>
      <c r="E15" s="110">
        <v>4.3</v>
      </c>
    </row>
    <row r="16" spans="1:12">
      <c r="A16" s="109" t="s">
        <v>123</v>
      </c>
      <c r="B16" s="109" t="s">
        <v>138</v>
      </c>
      <c r="C16" s="201">
        <v>89142</v>
      </c>
      <c r="D16" s="110">
        <v>3.3</v>
      </c>
      <c r="E16" s="110">
        <v>3.8</v>
      </c>
    </row>
    <row r="17" spans="1:5">
      <c r="A17" s="109" t="s">
        <v>123</v>
      </c>
      <c r="B17" s="109" t="s">
        <v>139</v>
      </c>
      <c r="C17" s="201">
        <v>89353</v>
      </c>
      <c r="D17" s="110">
        <v>4.5999999999999996</v>
      </c>
      <c r="E17" s="110">
        <v>3.6</v>
      </c>
    </row>
    <row r="18" spans="1:5">
      <c r="A18" s="109" t="s">
        <v>150</v>
      </c>
      <c r="B18" s="109" t="s">
        <v>128</v>
      </c>
      <c r="C18" s="201">
        <v>89186</v>
      </c>
      <c r="D18" s="110">
        <v>3.8</v>
      </c>
      <c r="E18" s="110">
        <v>3.3</v>
      </c>
    </row>
    <row r="19" spans="1:5">
      <c r="A19" s="109" t="s">
        <v>123</v>
      </c>
      <c r="B19" s="109" t="s">
        <v>129</v>
      </c>
      <c r="C19" s="201">
        <v>89732</v>
      </c>
      <c r="D19" s="110">
        <v>4.0999999999999996</v>
      </c>
      <c r="E19" s="110">
        <v>3.1</v>
      </c>
    </row>
    <row r="20" spans="1:5">
      <c r="A20" s="109" t="s">
        <v>123</v>
      </c>
      <c r="B20" s="109" t="s">
        <v>130</v>
      </c>
      <c r="C20" s="201">
        <v>90608</v>
      </c>
      <c r="D20" s="110">
        <v>5.5</v>
      </c>
      <c r="E20" s="110">
        <v>3.2</v>
      </c>
    </row>
    <row r="21" spans="1:5">
      <c r="A21" s="109" t="s">
        <v>123</v>
      </c>
      <c r="B21" s="109" t="s">
        <v>131</v>
      </c>
      <c r="C21" s="201">
        <v>92414</v>
      </c>
      <c r="D21" s="110">
        <v>7.7</v>
      </c>
      <c r="E21" s="110">
        <v>3.5</v>
      </c>
    </row>
    <row r="22" spans="1:5">
      <c r="A22" s="109" t="s">
        <v>123</v>
      </c>
      <c r="B22" s="109" t="s">
        <v>132</v>
      </c>
      <c r="C22" s="201">
        <v>93450</v>
      </c>
      <c r="D22" s="110">
        <v>8.3000000000000007</v>
      </c>
      <c r="E22" s="110">
        <v>3.9</v>
      </c>
    </row>
    <row r="23" spans="1:5">
      <c r="A23" s="109" t="s">
        <v>123</v>
      </c>
      <c r="B23" s="109" t="s">
        <v>133</v>
      </c>
      <c r="C23" s="201">
        <v>94163</v>
      </c>
      <c r="D23" s="110">
        <v>8.9</v>
      </c>
      <c r="E23" s="110">
        <v>4.5999999999999996</v>
      </c>
    </row>
    <row r="24" spans="1:5">
      <c r="A24" s="109" t="s">
        <v>123</v>
      </c>
      <c r="B24" s="109" t="s">
        <v>134</v>
      </c>
      <c r="C24" s="201">
        <v>94807</v>
      </c>
      <c r="D24" s="110">
        <v>9.1</v>
      </c>
      <c r="E24" s="110">
        <v>5.3</v>
      </c>
    </row>
    <row r="25" spans="1:5">
      <c r="A25" s="109" t="s">
        <v>123</v>
      </c>
      <c r="B25" s="109" t="s">
        <v>135</v>
      </c>
      <c r="C25" s="201">
        <v>94879</v>
      </c>
      <c r="D25" s="110">
        <v>7.5</v>
      </c>
      <c r="E25" s="110">
        <v>5.8</v>
      </c>
    </row>
    <row r="26" spans="1:5">
      <c r="A26" s="109" t="s">
        <v>123</v>
      </c>
      <c r="B26" s="109" t="s">
        <v>136</v>
      </c>
      <c r="C26" s="201">
        <v>95388</v>
      </c>
      <c r="D26" s="110">
        <v>6.9</v>
      </c>
      <c r="E26" s="110">
        <v>6.1</v>
      </c>
    </row>
    <row r="27" spans="1:5">
      <c r="A27" s="109" t="s">
        <v>123</v>
      </c>
      <c r="B27" s="109" t="s">
        <v>137</v>
      </c>
      <c r="C27" s="201">
        <v>96553</v>
      </c>
      <c r="D27" s="110">
        <v>8.1</v>
      </c>
      <c r="E27" s="110">
        <v>6.5</v>
      </c>
    </row>
    <row r="28" spans="1:5">
      <c r="A28" s="109" t="s">
        <v>123</v>
      </c>
      <c r="B28" s="109" t="s">
        <v>138</v>
      </c>
      <c r="C28" s="201">
        <v>96823</v>
      </c>
      <c r="D28" s="110">
        <v>8.6</v>
      </c>
      <c r="E28" s="110">
        <v>6.9</v>
      </c>
    </row>
    <row r="29" spans="1:5">
      <c r="A29" s="109" t="s">
        <v>123</v>
      </c>
      <c r="B29" s="109" t="s">
        <v>139</v>
      </c>
      <c r="C29" s="201">
        <v>98487</v>
      </c>
      <c r="D29" s="110">
        <v>10.199999999999999</v>
      </c>
      <c r="E29" s="110">
        <v>7.4</v>
      </c>
    </row>
    <row r="30" spans="1:5">
      <c r="A30" s="109" t="s">
        <v>151</v>
      </c>
      <c r="B30" s="109" t="s">
        <v>128</v>
      </c>
      <c r="C30" s="201">
        <v>99518</v>
      </c>
      <c r="D30" s="110">
        <v>11.6</v>
      </c>
      <c r="E30" s="110">
        <v>8</v>
      </c>
    </row>
    <row r="31" spans="1:5">
      <c r="A31" s="109" t="s">
        <v>123</v>
      </c>
      <c r="B31" s="109" t="s">
        <v>129</v>
      </c>
      <c r="C31" s="201">
        <v>100582</v>
      </c>
      <c r="D31" s="110">
        <v>12.1</v>
      </c>
      <c r="E31" s="110">
        <v>8.6999999999999993</v>
      </c>
    </row>
    <row r="32" spans="1:5">
      <c r="A32" s="109" t="s">
        <v>123</v>
      </c>
      <c r="B32" s="109" t="s">
        <v>130</v>
      </c>
      <c r="C32" s="201">
        <v>101680</v>
      </c>
      <c r="D32" s="110">
        <v>12.2</v>
      </c>
      <c r="E32" s="110">
        <v>9.3000000000000007</v>
      </c>
    </row>
    <row r="33" spans="1:5">
      <c r="A33" s="109" t="s">
        <v>123</v>
      </c>
      <c r="B33" s="109" t="s">
        <v>131</v>
      </c>
      <c r="C33" s="201">
        <v>102359</v>
      </c>
      <c r="D33" s="110">
        <v>10.8</v>
      </c>
      <c r="E33" s="110">
        <v>9.5</v>
      </c>
    </row>
    <row r="34" spans="1:5">
      <c r="A34" s="109" t="s">
        <v>123</v>
      </c>
      <c r="B34" s="109" t="s">
        <v>132</v>
      </c>
      <c r="C34" s="201">
        <v>103269</v>
      </c>
      <c r="D34" s="110">
        <v>10.5</v>
      </c>
      <c r="E34" s="110">
        <v>9.6999999999999993</v>
      </c>
    </row>
    <row r="35" spans="1:5">
      <c r="A35" s="109" t="s">
        <v>123</v>
      </c>
      <c r="B35" s="109" t="s">
        <v>133</v>
      </c>
      <c r="C35" s="201">
        <v>104756</v>
      </c>
      <c r="D35" s="110">
        <v>11.2</v>
      </c>
      <c r="E35" s="110">
        <v>9.9</v>
      </c>
    </row>
    <row r="36" spans="1:5">
      <c r="A36" s="109" t="s">
        <v>123</v>
      </c>
      <c r="B36" s="109" t="s">
        <v>134</v>
      </c>
      <c r="C36" s="201">
        <v>106933</v>
      </c>
      <c r="D36" s="110">
        <v>12.8</v>
      </c>
      <c r="E36" s="110">
        <v>10.199999999999999</v>
      </c>
    </row>
    <row r="37" spans="1:5">
      <c r="A37" s="109" t="s">
        <v>123</v>
      </c>
      <c r="B37" s="109" t="s">
        <v>135</v>
      </c>
      <c r="C37" s="201">
        <v>108541</v>
      </c>
      <c r="D37" s="110">
        <v>14.4</v>
      </c>
      <c r="E37" s="110">
        <v>10.8</v>
      </c>
    </row>
    <row r="38" spans="1:5">
      <c r="A38" s="109" t="s">
        <v>123</v>
      </c>
      <c r="B38" s="109" t="s">
        <v>136</v>
      </c>
      <c r="C38" s="201">
        <v>110707</v>
      </c>
      <c r="D38" s="110">
        <v>16.100000000000001</v>
      </c>
      <c r="E38" s="110">
        <v>11.6</v>
      </c>
    </row>
    <row r="39" spans="1:5">
      <c r="A39" s="109" t="s">
        <v>123</v>
      </c>
      <c r="B39" s="109" t="s">
        <v>137</v>
      </c>
      <c r="C39" s="201">
        <v>111703</v>
      </c>
      <c r="D39" s="110">
        <v>15.7</v>
      </c>
      <c r="E39" s="110">
        <v>12.2</v>
      </c>
    </row>
    <row r="40" spans="1:5">
      <c r="A40" s="109" t="s">
        <v>123</v>
      </c>
      <c r="B40" s="109" t="s">
        <v>138</v>
      </c>
      <c r="C40" s="201">
        <v>113393</v>
      </c>
      <c r="D40" s="110">
        <v>17.100000000000001</v>
      </c>
      <c r="E40" s="110">
        <v>12.9</v>
      </c>
    </row>
    <row r="41" spans="1:5">
      <c r="A41" s="109" t="s">
        <v>123</v>
      </c>
      <c r="B41" s="109" t="s">
        <v>139</v>
      </c>
      <c r="C41" s="201">
        <v>114994</v>
      </c>
      <c r="D41" s="110">
        <v>16.8</v>
      </c>
      <c r="E41" s="110">
        <v>13.4</v>
      </c>
    </row>
    <row r="42" spans="1:5">
      <c r="A42" s="109" t="s">
        <v>152</v>
      </c>
      <c r="B42" s="109" t="s">
        <v>128</v>
      </c>
      <c r="C42" s="201">
        <v>116525</v>
      </c>
      <c r="D42" s="110">
        <v>17.100000000000001</v>
      </c>
      <c r="E42" s="110">
        <v>13.9</v>
      </c>
    </row>
    <row r="43" spans="1:5">
      <c r="A43" s="109" t="s">
        <v>123</v>
      </c>
      <c r="B43" s="109" t="s">
        <v>129</v>
      </c>
      <c r="C43" s="201">
        <v>118626</v>
      </c>
      <c r="D43" s="110">
        <v>17.899999999999999</v>
      </c>
      <c r="E43" s="110">
        <v>14.4</v>
      </c>
    </row>
    <row r="44" spans="1:5">
      <c r="A44" s="109" t="s">
        <v>123</v>
      </c>
      <c r="B44" s="109" t="s">
        <v>130</v>
      </c>
      <c r="C44" s="201">
        <v>119779</v>
      </c>
      <c r="D44" s="110">
        <v>17.8</v>
      </c>
      <c r="E44" s="110">
        <v>14.8</v>
      </c>
    </row>
    <row r="45" spans="1:5">
      <c r="A45" s="109" t="s">
        <v>123</v>
      </c>
      <c r="B45" s="109" t="s">
        <v>131</v>
      </c>
      <c r="C45" s="201">
        <v>121373</v>
      </c>
      <c r="D45" s="110">
        <v>18.600000000000001</v>
      </c>
      <c r="E45" s="110">
        <v>15.5</v>
      </c>
    </row>
    <row r="46" spans="1:5">
      <c r="A46" s="109" t="s">
        <v>123</v>
      </c>
      <c r="B46" s="109" t="s">
        <v>132</v>
      </c>
      <c r="C46" s="201">
        <v>123257</v>
      </c>
      <c r="D46" s="110">
        <v>19.399999999999999</v>
      </c>
      <c r="E46" s="110">
        <v>16.2</v>
      </c>
    </row>
    <row r="47" spans="1:5">
      <c r="A47" s="109" t="s">
        <v>123</v>
      </c>
      <c r="B47" s="109" t="s">
        <v>133</v>
      </c>
      <c r="C47" s="201">
        <v>125276</v>
      </c>
      <c r="D47" s="110">
        <v>19.600000000000001</v>
      </c>
      <c r="E47" s="110">
        <v>16.899999999999999</v>
      </c>
    </row>
    <row r="48" spans="1:5">
      <c r="A48" s="109" t="s">
        <v>123</v>
      </c>
      <c r="B48" s="109" t="s">
        <v>134</v>
      </c>
      <c r="C48" s="201">
        <v>125775</v>
      </c>
      <c r="D48" s="110">
        <v>17.600000000000001</v>
      </c>
      <c r="E48" s="110">
        <v>17.3</v>
      </c>
    </row>
    <row r="49" spans="1:5">
      <c r="A49" s="109" t="s">
        <v>123</v>
      </c>
      <c r="B49" s="109" t="s">
        <v>135</v>
      </c>
      <c r="C49" s="201">
        <v>126878</v>
      </c>
      <c r="D49" s="110">
        <v>16.899999999999999</v>
      </c>
      <c r="E49" s="110">
        <v>17.5</v>
      </c>
    </row>
    <row r="50" spans="1:5">
      <c r="A50" s="109" t="s">
        <v>123</v>
      </c>
      <c r="B50" s="109" t="s">
        <v>136</v>
      </c>
      <c r="C50" s="201">
        <v>127749</v>
      </c>
      <c r="D50" s="110">
        <v>15.4</v>
      </c>
      <c r="E50" s="110">
        <v>17.5</v>
      </c>
    </row>
    <row r="51" spans="1:5">
      <c r="A51" s="109" t="s">
        <v>123</v>
      </c>
      <c r="B51" s="109" t="s">
        <v>137</v>
      </c>
      <c r="C51" s="201">
        <v>129531</v>
      </c>
      <c r="D51" s="110">
        <v>16</v>
      </c>
      <c r="E51" s="110">
        <v>17.5</v>
      </c>
    </row>
    <row r="52" spans="1:5">
      <c r="A52" s="109" t="s">
        <v>123</v>
      </c>
      <c r="B52" s="109" t="s">
        <v>138</v>
      </c>
      <c r="C52" s="201">
        <v>131396</v>
      </c>
      <c r="D52" s="110">
        <v>15.9</v>
      </c>
      <c r="E52" s="110">
        <v>17.399999999999999</v>
      </c>
    </row>
    <row r="53" spans="1:5">
      <c r="A53" s="109" t="s">
        <v>123</v>
      </c>
      <c r="B53" s="109" t="s">
        <v>139</v>
      </c>
      <c r="C53" s="201">
        <v>132152</v>
      </c>
      <c r="D53" s="110">
        <v>14.9</v>
      </c>
      <c r="E53" s="110">
        <v>17.3</v>
      </c>
    </row>
    <row r="54" spans="1:5">
      <c r="A54" s="109" t="s">
        <v>153</v>
      </c>
      <c r="B54" s="109" t="s">
        <v>128</v>
      </c>
      <c r="C54" s="201">
        <v>132687</v>
      </c>
      <c r="D54" s="110">
        <v>13.9</v>
      </c>
      <c r="E54" s="110">
        <v>17</v>
      </c>
    </row>
    <row r="55" spans="1:5">
      <c r="A55" s="109" t="s">
        <v>123</v>
      </c>
      <c r="B55" s="109" t="s">
        <v>129</v>
      </c>
      <c r="C55" s="201">
        <v>133808</v>
      </c>
      <c r="D55" s="110">
        <v>12.8</v>
      </c>
      <c r="E55" s="110">
        <v>16.600000000000001</v>
      </c>
    </row>
    <row r="56" spans="1:5">
      <c r="A56" s="109" t="s">
        <v>123</v>
      </c>
      <c r="B56" s="109" t="s">
        <v>130</v>
      </c>
      <c r="C56" s="201">
        <v>136212</v>
      </c>
      <c r="D56" s="110">
        <v>13.7</v>
      </c>
      <c r="E56" s="110">
        <v>16.2</v>
      </c>
    </row>
    <row r="57" spans="1:5">
      <c r="A57" s="109" t="s">
        <v>123</v>
      </c>
      <c r="B57" s="109" t="s">
        <v>131</v>
      </c>
      <c r="C57" s="201">
        <v>135850</v>
      </c>
      <c r="D57" s="110">
        <v>11.9</v>
      </c>
      <c r="E57" s="110">
        <v>15.7</v>
      </c>
    </row>
    <row r="58" spans="1:5">
      <c r="A58" s="109" t="s">
        <v>123</v>
      </c>
      <c r="B58" s="109" t="s">
        <v>132</v>
      </c>
      <c r="C58" s="201">
        <v>136751</v>
      </c>
      <c r="D58" s="110">
        <v>10.9</v>
      </c>
      <c r="E58" s="110">
        <v>15</v>
      </c>
    </row>
    <row r="59" spans="1:5">
      <c r="A59" s="109" t="s">
        <v>123</v>
      </c>
      <c r="B59" s="109" t="s">
        <v>133</v>
      </c>
      <c r="C59" s="201">
        <v>137356</v>
      </c>
      <c r="D59" s="110">
        <v>9.6</v>
      </c>
      <c r="E59" s="110">
        <v>14.1</v>
      </c>
    </row>
    <row r="60" spans="1:5">
      <c r="A60" s="109" t="s">
        <v>123</v>
      </c>
      <c r="B60" s="109" t="s">
        <v>134</v>
      </c>
      <c r="C60" s="201">
        <v>137685</v>
      </c>
      <c r="D60" s="110">
        <v>9.5</v>
      </c>
      <c r="E60" s="110">
        <v>13.5</v>
      </c>
    </row>
    <row r="61" spans="1:5">
      <c r="A61" s="109" t="s">
        <v>123</v>
      </c>
      <c r="B61" s="109" t="s">
        <v>135</v>
      </c>
      <c r="C61" s="201">
        <v>138238</v>
      </c>
      <c r="D61" s="110">
        <v>9</v>
      </c>
      <c r="E61" s="110">
        <v>12.8</v>
      </c>
    </row>
    <row r="62" spans="1:5">
      <c r="A62" s="109" t="s">
        <v>123</v>
      </c>
      <c r="B62" s="109" t="s">
        <v>136</v>
      </c>
      <c r="C62" s="201">
        <v>138534</v>
      </c>
      <c r="D62" s="110">
        <v>8.4</v>
      </c>
      <c r="E62" s="110">
        <v>12.2</v>
      </c>
    </row>
    <row r="63" spans="1:5">
      <c r="A63" s="109" t="s">
        <v>123</v>
      </c>
      <c r="B63" s="109" t="s">
        <v>137</v>
      </c>
      <c r="C63" s="201">
        <v>138793</v>
      </c>
      <c r="D63" s="110">
        <v>7.2</v>
      </c>
      <c r="E63" s="110">
        <v>11.5</v>
      </c>
    </row>
    <row r="64" spans="1:5">
      <c r="A64" s="109" t="s">
        <v>123</v>
      </c>
      <c r="B64" s="109" t="s">
        <v>138</v>
      </c>
      <c r="C64" s="201">
        <v>139464</v>
      </c>
      <c r="D64" s="110">
        <v>6.1</v>
      </c>
      <c r="E64" s="110">
        <v>10.7</v>
      </c>
    </row>
    <row r="65" spans="1:5">
      <c r="A65" s="109" t="s">
        <v>123</v>
      </c>
      <c r="B65" s="109" t="s">
        <v>139</v>
      </c>
      <c r="C65" s="201">
        <v>140339</v>
      </c>
      <c r="D65" s="110">
        <v>6.2</v>
      </c>
      <c r="E65" s="110">
        <v>9.9</v>
      </c>
    </row>
    <row r="66" spans="1:5">
      <c r="A66" s="109" t="s">
        <v>127</v>
      </c>
      <c r="B66" s="109" t="s">
        <v>128</v>
      </c>
      <c r="C66" s="201">
        <v>142777</v>
      </c>
      <c r="D66" s="110">
        <v>7.6</v>
      </c>
      <c r="E66" s="110">
        <v>9.4</v>
      </c>
    </row>
    <row r="67" spans="1:5">
      <c r="A67" s="109" t="s">
        <v>123</v>
      </c>
      <c r="B67" s="109" t="s">
        <v>129</v>
      </c>
      <c r="C67" s="201">
        <v>142907</v>
      </c>
      <c r="D67" s="110">
        <v>6.8</v>
      </c>
      <c r="E67" s="110">
        <v>8.9</v>
      </c>
    </row>
    <row r="68" spans="1:5">
      <c r="A68" s="109" t="s">
        <v>123</v>
      </c>
      <c r="B68" s="109" t="s">
        <v>130</v>
      </c>
      <c r="C68" s="201">
        <v>143404</v>
      </c>
      <c r="D68" s="110">
        <v>5.3</v>
      </c>
      <c r="E68" s="110">
        <v>8.1999999999999993</v>
      </c>
    </row>
    <row r="69" spans="1:5">
      <c r="A69" s="109" t="s">
        <v>123</v>
      </c>
      <c r="B69" s="109" t="s">
        <v>131</v>
      </c>
      <c r="C69" s="201">
        <v>145628</v>
      </c>
      <c r="D69" s="110">
        <v>7.2</v>
      </c>
      <c r="E69" s="110">
        <v>7.8</v>
      </c>
    </row>
    <row r="70" spans="1:5">
      <c r="A70" s="109" t="s">
        <v>123</v>
      </c>
      <c r="B70" s="109" t="s">
        <v>132</v>
      </c>
      <c r="C70" s="201">
        <v>147175</v>
      </c>
      <c r="D70" s="110">
        <v>7.6</v>
      </c>
      <c r="E70" s="110">
        <v>7.5</v>
      </c>
    </row>
    <row r="71" spans="1:5">
      <c r="A71" s="109" t="s">
        <v>123</v>
      </c>
      <c r="B71" s="109" t="s">
        <v>133</v>
      </c>
      <c r="C71" s="201">
        <v>148775</v>
      </c>
      <c r="D71" s="110">
        <v>8.3000000000000007</v>
      </c>
      <c r="E71" s="110">
        <v>7.4</v>
      </c>
    </row>
    <row r="72" spans="1:5">
      <c r="A72" s="109" t="s">
        <v>123</v>
      </c>
      <c r="B72" s="109" t="s">
        <v>134</v>
      </c>
      <c r="C72" s="201">
        <v>150585</v>
      </c>
      <c r="D72" s="110">
        <v>9.4</v>
      </c>
      <c r="E72" s="110">
        <v>7.4</v>
      </c>
    </row>
    <row r="73" spans="1:5">
      <c r="A73" s="109" t="s">
        <v>123</v>
      </c>
      <c r="B73" s="109" t="s">
        <v>135</v>
      </c>
      <c r="C73" s="201">
        <v>152352</v>
      </c>
      <c r="D73" s="110">
        <v>10.199999999999999</v>
      </c>
      <c r="E73" s="110">
        <v>7.5</v>
      </c>
    </row>
    <row r="74" spans="1:5">
      <c r="A74" s="109" t="s">
        <v>123</v>
      </c>
      <c r="B74" s="109" t="s">
        <v>136</v>
      </c>
      <c r="C74" s="201">
        <v>153698</v>
      </c>
      <c r="D74" s="110">
        <v>10.9</v>
      </c>
      <c r="E74" s="110">
        <v>7.7</v>
      </c>
    </row>
    <row r="75" spans="1:5">
      <c r="A75" s="109" t="s">
        <v>123</v>
      </c>
      <c r="B75" s="109" t="s">
        <v>137</v>
      </c>
      <c r="C75" s="201">
        <v>154716</v>
      </c>
      <c r="D75" s="110">
        <v>11.5</v>
      </c>
      <c r="E75" s="110">
        <v>8.1</v>
      </c>
    </row>
    <row r="76" spans="1:5">
      <c r="A76" s="109" t="s">
        <v>123</v>
      </c>
      <c r="B76" s="109" t="s">
        <v>138</v>
      </c>
      <c r="C76" s="201">
        <v>155564</v>
      </c>
      <c r="D76" s="110">
        <v>11.5</v>
      </c>
      <c r="E76" s="110">
        <v>8.5</v>
      </c>
    </row>
    <row r="77" spans="1:5">
      <c r="A77" s="109" t="s">
        <v>123</v>
      </c>
      <c r="B77" s="109" t="s">
        <v>139</v>
      </c>
      <c r="C77" s="201">
        <v>156659</v>
      </c>
      <c r="D77" s="110">
        <v>11.6</v>
      </c>
      <c r="E77" s="110">
        <v>9</v>
      </c>
    </row>
    <row r="78" spans="1:5">
      <c r="A78" s="109" t="s">
        <v>140</v>
      </c>
      <c r="B78" s="109" t="s">
        <v>128</v>
      </c>
      <c r="C78" s="201">
        <v>157482</v>
      </c>
      <c r="D78" s="110">
        <v>10.3</v>
      </c>
      <c r="E78" s="110">
        <v>9.1999999999999993</v>
      </c>
    </row>
    <row r="79" spans="1:5">
      <c r="A79" s="109" t="s">
        <v>123</v>
      </c>
      <c r="B79" s="109" t="s">
        <v>129</v>
      </c>
      <c r="C79" s="201">
        <v>159316</v>
      </c>
      <c r="D79" s="110">
        <v>11.5</v>
      </c>
      <c r="E79" s="110">
        <v>9.6</v>
      </c>
    </row>
    <row r="80" spans="1:5">
      <c r="A80" s="109" t="s">
        <v>123</v>
      </c>
      <c r="B80" s="109" t="s">
        <v>130</v>
      </c>
      <c r="C80" s="201">
        <v>161115</v>
      </c>
      <c r="D80" s="110">
        <v>12.4</v>
      </c>
      <c r="E80" s="110">
        <v>10.199999999999999</v>
      </c>
    </row>
    <row r="81" spans="1:5">
      <c r="A81" s="109" t="s">
        <v>123</v>
      </c>
      <c r="B81" s="109" t="s">
        <v>131</v>
      </c>
      <c r="C81" s="201">
        <v>162289</v>
      </c>
      <c r="D81" s="110">
        <v>11.4</v>
      </c>
      <c r="E81" s="110">
        <v>10.6</v>
      </c>
    </row>
    <row r="82" spans="1:5">
      <c r="A82" s="109" t="s">
        <v>123</v>
      </c>
      <c r="B82" s="109" t="s">
        <v>132</v>
      </c>
      <c r="C82" s="201">
        <v>163684</v>
      </c>
      <c r="D82" s="110">
        <v>11.2</v>
      </c>
      <c r="E82" s="110">
        <v>10.9</v>
      </c>
    </row>
    <row r="83" spans="1:5">
      <c r="A83" s="109" t="s">
        <v>123</v>
      </c>
      <c r="B83" s="109" t="s">
        <v>133</v>
      </c>
      <c r="C83" s="201">
        <v>164835</v>
      </c>
      <c r="D83" s="110">
        <v>10.8</v>
      </c>
      <c r="E83" s="110">
        <v>11.1</v>
      </c>
    </row>
    <row r="84" spans="1:5">
      <c r="A84" s="109" t="s">
        <v>123</v>
      </c>
      <c r="B84" s="109" t="s">
        <v>134</v>
      </c>
      <c r="C84" s="201">
        <v>166748</v>
      </c>
      <c r="D84" s="110">
        <v>10.7</v>
      </c>
      <c r="E84" s="110">
        <v>11.2</v>
      </c>
    </row>
    <row r="85" spans="1:5">
      <c r="A85" s="109" t="s">
        <v>123</v>
      </c>
      <c r="B85" s="109" t="s">
        <v>135</v>
      </c>
      <c r="C85" s="201">
        <v>168202</v>
      </c>
      <c r="D85" s="110">
        <v>10.4</v>
      </c>
      <c r="E85" s="110">
        <v>11.2</v>
      </c>
    </row>
    <row r="86" spans="1:5">
      <c r="A86" s="109" t="s">
        <v>123</v>
      </c>
      <c r="B86" s="109" t="s">
        <v>136</v>
      </c>
      <c r="C86" s="201">
        <v>170009</v>
      </c>
      <c r="D86" s="110">
        <v>10.6</v>
      </c>
      <c r="E86" s="110">
        <v>11.2</v>
      </c>
    </row>
    <row r="87" spans="1:5">
      <c r="A87" s="109" t="s">
        <v>123</v>
      </c>
      <c r="B87" s="109" t="s">
        <v>137</v>
      </c>
      <c r="C87" s="201">
        <v>171834</v>
      </c>
      <c r="D87" s="110">
        <v>11.1</v>
      </c>
      <c r="E87" s="110">
        <v>11.1</v>
      </c>
    </row>
    <row r="88" spans="1:5">
      <c r="A88" s="109" t="s">
        <v>123</v>
      </c>
      <c r="B88" s="109" t="s">
        <v>138</v>
      </c>
      <c r="C88" s="201">
        <v>173166</v>
      </c>
      <c r="D88" s="110">
        <v>11.3</v>
      </c>
      <c r="E88" s="110">
        <v>11.1</v>
      </c>
    </row>
    <row r="89" spans="1:5">
      <c r="A89" s="109" t="s">
        <v>123</v>
      </c>
      <c r="B89" s="109" t="s">
        <v>139</v>
      </c>
      <c r="C89" s="201">
        <v>173508</v>
      </c>
      <c r="D89" s="110">
        <v>10.8</v>
      </c>
      <c r="E89" s="110">
        <v>11</v>
      </c>
    </row>
  </sheetData>
  <mergeCells count="1">
    <mergeCell ref="H1:I1"/>
  </mergeCells>
  <hyperlinks>
    <hyperlink ref="H1:I1" location="Index!A1" display="Regresar al Índice" xr:uid="{246339CF-791A-4096-9243-724AA4012F83}"/>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BB56A-721A-48F6-A842-A2033AFBB113}">
  <sheetPr codeName="Hoja93"/>
  <dimension ref="A1:L89"/>
  <sheetViews>
    <sheetView workbookViewId="0">
      <selection activeCell="B125" sqref="B125"/>
    </sheetView>
  </sheetViews>
  <sheetFormatPr baseColWidth="10" defaultColWidth="9.109375" defaultRowHeight="14.4"/>
  <cols>
    <col min="1" max="16384" width="9.109375" style="109"/>
  </cols>
  <sheetData>
    <row r="1" spans="1:12">
      <c r="A1" s="109" t="s">
        <v>1420</v>
      </c>
      <c r="H1" s="274" t="s">
        <v>126</v>
      </c>
      <c r="I1" s="274"/>
    </row>
    <row r="2" spans="1:12">
      <c r="A2" s="109" t="s">
        <v>561</v>
      </c>
    </row>
    <row r="5" spans="1:12">
      <c r="A5" s="109" t="s">
        <v>154</v>
      </c>
      <c r="B5" s="109" t="s">
        <v>141</v>
      </c>
      <c r="C5" s="109" t="s">
        <v>564</v>
      </c>
      <c r="D5" s="109" t="s">
        <v>554</v>
      </c>
      <c r="G5" s="109" t="s">
        <v>1388</v>
      </c>
      <c r="H5" s="109" t="s">
        <v>705</v>
      </c>
      <c r="I5" s="109" t="s">
        <v>1389</v>
      </c>
      <c r="J5" s="109" t="s">
        <v>565</v>
      </c>
      <c r="K5" s="109" t="s">
        <v>1386</v>
      </c>
      <c r="L5" s="109" t="s">
        <v>703</v>
      </c>
    </row>
    <row r="6" spans="1:12">
      <c r="A6" s="109" t="s">
        <v>149</v>
      </c>
      <c r="B6" s="109" t="s">
        <v>128</v>
      </c>
      <c r="C6" s="201">
        <v>448</v>
      </c>
      <c r="D6" s="201">
        <v>427</v>
      </c>
      <c r="G6" s="201">
        <v>392</v>
      </c>
      <c r="H6" s="201">
        <v>388</v>
      </c>
      <c r="I6" s="201">
        <v>386</v>
      </c>
      <c r="J6" s="110">
        <v>1.6</v>
      </c>
      <c r="K6" s="201">
        <v>393</v>
      </c>
      <c r="L6" s="201">
        <v>392</v>
      </c>
    </row>
    <row r="7" spans="1:12">
      <c r="A7" s="109" t="s">
        <v>123</v>
      </c>
      <c r="B7" s="109" t="s">
        <v>129</v>
      </c>
      <c r="C7" s="201">
        <v>450</v>
      </c>
      <c r="D7" s="201">
        <v>429</v>
      </c>
    </row>
    <row r="8" spans="1:12">
      <c r="A8" s="109" t="s">
        <v>123</v>
      </c>
      <c r="B8" s="109" t="s">
        <v>130</v>
      </c>
      <c r="C8" s="201">
        <v>454</v>
      </c>
      <c r="D8" s="201">
        <v>432</v>
      </c>
    </row>
    <row r="9" spans="1:12">
      <c r="A9" s="109" t="s">
        <v>123</v>
      </c>
      <c r="B9" s="109" t="s">
        <v>131</v>
      </c>
      <c r="C9" s="201">
        <v>452</v>
      </c>
      <c r="D9" s="201">
        <v>434</v>
      </c>
    </row>
    <row r="10" spans="1:12">
      <c r="A10" s="109" t="s">
        <v>123</v>
      </c>
      <c r="B10" s="109" t="s">
        <v>132</v>
      </c>
      <c r="C10" s="201">
        <v>453</v>
      </c>
      <c r="D10" s="201">
        <v>437</v>
      </c>
    </row>
    <row r="11" spans="1:12">
      <c r="A11" s="109" t="s">
        <v>123</v>
      </c>
      <c r="B11" s="109" t="s">
        <v>133</v>
      </c>
      <c r="C11" s="201">
        <v>451</v>
      </c>
      <c r="D11" s="201">
        <v>439</v>
      </c>
    </row>
    <row r="12" spans="1:12">
      <c r="A12" s="109" t="s">
        <v>123</v>
      </c>
      <c r="B12" s="109" t="s">
        <v>134</v>
      </c>
      <c r="C12" s="201">
        <v>444</v>
      </c>
      <c r="D12" s="201">
        <v>440</v>
      </c>
    </row>
    <row r="13" spans="1:12">
      <c r="A13" s="109" t="s">
        <v>123</v>
      </c>
      <c r="B13" s="109" t="s">
        <v>135</v>
      </c>
      <c r="C13" s="201">
        <v>448</v>
      </c>
      <c r="D13" s="201">
        <v>442</v>
      </c>
    </row>
    <row r="14" spans="1:12">
      <c r="A14" s="109" t="s">
        <v>123</v>
      </c>
      <c r="B14" s="109" t="s">
        <v>136</v>
      </c>
      <c r="C14" s="201">
        <v>438</v>
      </c>
      <c r="D14" s="201">
        <v>442</v>
      </c>
    </row>
    <row r="15" spans="1:12">
      <c r="A15" s="109" t="s">
        <v>123</v>
      </c>
      <c r="B15" s="109" t="s">
        <v>137</v>
      </c>
      <c r="C15" s="201">
        <v>439</v>
      </c>
      <c r="D15" s="201">
        <v>444</v>
      </c>
    </row>
    <row r="16" spans="1:12">
      <c r="A16" s="109" t="s">
        <v>123</v>
      </c>
      <c r="B16" s="109" t="s">
        <v>138</v>
      </c>
      <c r="C16" s="201">
        <v>437</v>
      </c>
      <c r="D16" s="201">
        <v>445</v>
      </c>
    </row>
    <row r="17" spans="1:4">
      <c r="A17" s="109" t="s">
        <v>123</v>
      </c>
      <c r="B17" s="109" t="s">
        <v>139</v>
      </c>
      <c r="C17" s="201">
        <v>437</v>
      </c>
      <c r="D17" s="201">
        <v>446</v>
      </c>
    </row>
    <row r="18" spans="1:4">
      <c r="A18" s="109" t="s">
        <v>150</v>
      </c>
      <c r="B18" s="109" t="s">
        <v>128</v>
      </c>
      <c r="C18" s="201">
        <v>426</v>
      </c>
      <c r="D18" s="201">
        <v>444</v>
      </c>
    </row>
    <row r="19" spans="1:4">
      <c r="A19" s="109" t="s">
        <v>123</v>
      </c>
      <c r="B19" s="109" t="s">
        <v>129</v>
      </c>
      <c r="C19" s="201">
        <v>423</v>
      </c>
      <c r="D19" s="201">
        <v>442</v>
      </c>
    </row>
    <row r="20" spans="1:4">
      <c r="A20" s="109" t="s">
        <v>123</v>
      </c>
      <c r="B20" s="109" t="s">
        <v>130</v>
      </c>
      <c r="C20" s="201">
        <v>426</v>
      </c>
      <c r="D20" s="201">
        <v>440</v>
      </c>
    </row>
    <row r="21" spans="1:4">
      <c r="A21" s="109" t="s">
        <v>123</v>
      </c>
      <c r="B21" s="109" t="s">
        <v>131</v>
      </c>
      <c r="C21" s="201">
        <v>424</v>
      </c>
      <c r="D21" s="201">
        <v>437</v>
      </c>
    </row>
    <row r="22" spans="1:4">
      <c r="A22" s="109" t="s">
        <v>123</v>
      </c>
      <c r="B22" s="109" t="s">
        <v>132</v>
      </c>
      <c r="C22" s="201">
        <v>425</v>
      </c>
      <c r="D22" s="201">
        <v>435</v>
      </c>
    </row>
    <row r="23" spans="1:4">
      <c r="A23" s="109" t="s">
        <v>123</v>
      </c>
      <c r="B23" s="109" t="s">
        <v>133</v>
      </c>
      <c r="C23" s="201">
        <v>420</v>
      </c>
      <c r="D23" s="201">
        <v>432</v>
      </c>
    </row>
    <row r="24" spans="1:4">
      <c r="A24" s="109" t="s">
        <v>123</v>
      </c>
      <c r="B24" s="109" t="s">
        <v>134</v>
      </c>
      <c r="C24" s="201">
        <v>421</v>
      </c>
      <c r="D24" s="201">
        <v>430</v>
      </c>
    </row>
    <row r="25" spans="1:4">
      <c r="A25" s="109" t="s">
        <v>123</v>
      </c>
      <c r="B25" s="109" t="s">
        <v>135</v>
      </c>
      <c r="C25" s="201">
        <v>423</v>
      </c>
      <c r="D25" s="201">
        <v>428</v>
      </c>
    </row>
    <row r="26" spans="1:4">
      <c r="A26" s="109" t="s">
        <v>123</v>
      </c>
      <c r="B26" s="109" t="s">
        <v>136</v>
      </c>
      <c r="C26" s="201">
        <v>409</v>
      </c>
      <c r="D26" s="201">
        <v>426</v>
      </c>
    </row>
    <row r="27" spans="1:4">
      <c r="A27" s="109" t="s">
        <v>123</v>
      </c>
      <c r="B27" s="109" t="s">
        <v>137</v>
      </c>
      <c r="C27" s="201">
        <v>408</v>
      </c>
      <c r="D27" s="201">
        <v>423</v>
      </c>
    </row>
    <row r="28" spans="1:4">
      <c r="A28" s="109" t="s">
        <v>123</v>
      </c>
      <c r="B28" s="109" t="s">
        <v>138</v>
      </c>
      <c r="C28" s="201">
        <v>408</v>
      </c>
      <c r="D28" s="201">
        <v>421</v>
      </c>
    </row>
    <row r="29" spans="1:4">
      <c r="A29" s="109" t="s">
        <v>123</v>
      </c>
      <c r="B29" s="109" t="s">
        <v>139</v>
      </c>
      <c r="C29" s="201">
        <v>409</v>
      </c>
      <c r="D29" s="201">
        <v>418</v>
      </c>
    </row>
    <row r="30" spans="1:4">
      <c r="A30" s="109" t="s">
        <v>151</v>
      </c>
      <c r="B30" s="109" t="s">
        <v>128</v>
      </c>
      <c r="C30" s="201">
        <v>409</v>
      </c>
      <c r="D30" s="201">
        <v>417</v>
      </c>
    </row>
    <row r="31" spans="1:4">
      <c r="A31" s="109" t="s">
        <v>123</v>
      </c>
      <c r="B31" s="109" t="s">
        <v>129</v>
      </c>
      <c r="C31" s="201">
        <v>409</v>
      </c>
      <c r="D31" s="201">
        <v>416</v>
      </c>
    </row>
    <row r="32" spans="1:4">
      <c r="A32" s="109" t="s">
        <v>123</v>
      </c>
      <c r="B32" s="109" t="s">
        <v>130</v>
      </c>
      <c r="C32" s="201">
        <v>413</v>
      </c>
      <c r="D32" s="201">
        <v>415</v>
      </c>
    </row>
    <row r="33" spans="1:4">
      <c r="A33" s="109" t="s">
        <v>123</v>
      </c>
      <c r="B33" s="109" t="s">
        <v>131</v>
      </c>
      <c r="C33" s="201">
        <v>413</v>
      </c>
      <c r="D33" s="201">
        <v>414</v>
      </c>
    </row>
    <row r="34" spans="1:4">
      <c r="A34" s="109" t="s">
        <v>123</v>
      </c>
      <c r="B34" s="109" t="s">
        <v>132</v>
      </c>
      <c r="C34" s="201">
        <v>414</v>
      </c>
      <c r="D34" s="201">
        <v>413</v>
      </c>
    </row>
    <row r="35" spans="1:4">
      <c r="A35" s="109" t="s">
        <v>123</v>
      </c>
      <c r="B35" s="109" t="s">
        <v>133</v>
      </c>
      <c r="C35" s="201">
        <v>417</v>
      </c>
      <c r="D35" s="201">
        <v>413</v>
      </c>
    </row>
    <row r="36" spans="1:4">
      <c r="A36" s="109" t="s">
        <v>123</v>
      </c>
      <c r="B36" s="109" t="s">
        <v>134</v>
      </c>
      <c r="C36" s="201">
        <v>412</v>
      </c>
      <c r="D36" s="201">
        <v>412</v>
      </c>
    </row>
    <row r="37" spans="1:4">
      <c r="A37" s="109" t="s">
        <v>123</v>
      </c>
      <c r="B37" s="109" t="s">
        <v>135</v>
      </c>
      <c r="C37" s="201">
        <v>410</v>
      </c>
      <c r="D37" s="201">
        <v>411</v>
      </c>
    </row>
    <row r="38" spans="1:4">
      <c r="A38" s="109" t="s">
        <v>123</v>
      </c>
      <c r="B38" s="109" t="s">
        <v>136</v>
      </c>
      <c r="C38" s="201">
        <v>411</v>
      </c>
      <c r="D38" s="201">
        <v>411</v>
      </c>
    </row>
    <row r="39" spans="1:4">
      <c r="A39" s="109" t="s">
        <v>123</v>
      </c>
      <c r="B39" s="109" t="s">
        <v>137</v>
      </c>
      <c r="C39" s="201">
        <v>406</v>
      </c>
      <c r="D39" s="201">
        <v>411</v>
      </c>
    </row>
    <row r="40" spans="1:4">
      <c r="A40" s="109" t="s">
        <v>123</v>
      </c>
      <c r="B40" s="109" t="s">
        <v>138</v>
      </c>
      <c r="C40" s="201">
        <v>404</v>
      </c>
      <c r="D40" s="201">
        <v>411</v>
      </c>
    </row>
    <row r="41" spans="1:4">
      <c r="A41" s="109" t="s">
        <v>123</v>
      </c>
      <c r="B41" s="109" t="s">
        <v>139</v>
      </c>
      <c r="C41" s="201">
        <v>399</v>
      </c>
      <c r="D41" s="201">
        <v>410</v>
      </c>
    </row>
    <row r="42" spans="1:4">
      <c r="A42" s="109" t="s">
        <v>152</v>
      </c>
      <c r="B42" s="109" t="s">
        <v>128</v>
      </c>
      <c r="C42" s="201">
        <v>396</v>
      </c>
      <c r="D42" s="201">
        <v>409</v>
      </c>
    </row>
    <row r="43" spans="1:4">
      <c r="A43" s="109" t="s">
        <v>123</v>
      </c>
      <c r="B43" s="109" t="s">
        <v>129</v>
      </c>
      <c r="C43" s="201">
        <v>397</v>
      </c>
      <c r="D43" s="201">
        <v>408</v>
      </c>
    </row>
    <row r="44" spans="1:4">
      <c r="A44" s="109" t="s">
        <v>123</v>
      </c>
      <c r="B44" s="109" t="s">
        <v>130</v>
      </c>
      <c r="C44" s="201">
        <v>402</v>
      </c>
      <c r="D44" s="201">
        <v>407</v>
      </c>
    </row>
    <row r="45" spans="1:4">
      <c r="A45" s="109" t="s">
        <v>123</v>
      </c>
      <c r="B45" s="109" t="s">
        <v>131</v>
      </c>
      <c r="C45" s="201">
        <v>401</v>
      </c>
      <c r="D45" s="201">
        <v>406</v>
      </c>
    </row>
    <row r="46" spans="1:4">
      <c r="A46" s="109" t="s">
        <v>123</v>
      </c>
      <c r="B46" s="109" t="s">
        <v>132</v>
      </c>
      <c r="C46" s="201">
        <v>402</v>
      </c>
      <c r="D46" s="201">
        <v>405</v>
      </c>
    </row>
    <row r="47" spans="1:4">
      <c r="A47" s="109" t="s">
        <v>123</v>
      </c>
      <c r="B47" s="109" t="s">
        <v>133</v>
      </c>
      <c r="C47" s="201">
        <v>401</v>
      </c>
      <c r="D47" s="201">
        <v>403</v>
      </c>
    </row>
    <row r="48" spans="1:4">
      <c r="A48" s="109" t="s">
        <v>123</v>
      </c>
      <c r="B48" s="109" t="s">
        <v>134</v>
      </c>
      <c r="C48" s="201">
        <v>406</v>
      </c>
      <c r="D48" s="201">
        <v>403</v>
      </c>
    </row>
    <row r="49" spans="1:4">
      <c r="A49" s="109" t="s">
        <v>123</v>
      </c>
      <c r="B49" s="109" t="s">
        <v>135</v>
      </c>
      <c r="C49" s="201">
        <v>404</v>
      </c>
      <c r="D49" s="201">
        <v>402</v>
      </c>
    </row>
    <row r="50" spans="1:4">
      <c r="A50" s="109" t="s">
        <v>123</v>
      </c>
      <c r="B50" s="109" t="s">
        <v>136</v>
      </c>
      <c r="C50" s="201">
        <v>393</v>
      </c>
      <c r="D50" s="201">
        <v>401</v>
      </c>
    </row>
    <row r="51" spans="1:4">
      <c r="A51" s="109" t="s">
        <v>123</v>
      </c>
      <c r="B51" s="109" t="s">
        <v>137</v>
      </c>
      <c r="C51" s="201">
        <v>394</v>
      </c>
      <c r="D51" s="201">
        <v>400</v>
      </c>
    </row>
    <row r="52" spans="1:4">
      <c r="A52" s="109" t="s">
        <v>123</v>
      </c>
      <c r="B52" s="109" t="s">
        <v>138</v>
      </c>
      <c r="C52" s="201">
        <v>395</v>
      </c>
      <c r="D52" s="201">
        <v>399</v>
      </c>
    </row>
    <row r="53" spans="1:4">
      <c r="A53" s="109" t="s">
        <v>123</v>
      </c>
      <c r="B53" s="109" t="s">
        <v>139</v>
      </c>
      <c r="C53" s="201">
        <v>394</v>
      </c>
      <c r="D53" s="201">
        <v>399</v>
      </c>
    </row>
    <row r="54" spans="1:4">
      <c r="A54" s="109" t="s">
        <v>153</v>
      </c>
      <c r="B54" s="109" t="s">
        <v>128</v>
      </c>
      <c r="C54" s="201">
        <v>395</v>
      </c>
      <c r="D54" s="201">
        <v>399</v>
      </c>
    </row>
    <row r="55" spans="1:4">
      <c r="A55" s="109" t="s">
        <v>123</v>
      </c>
      <c r="B55" s="109" t="s">
        <v>129</v>
      </c>
      <c r="C55" s="201">
        <v>393</v>
      </c>
      <c r="D55" s="201">
        <v>398</v>
      </c>
    </row>
    <row r="56" spans="1:4">
      <c r="A56" s="109" t="s">
        <v>123</v>
      </c>
      <c r="B56" s="109" t="s">
        <v>130</v>
      </c>
      <c r="C56" s="201">
        <v>394</v>
      </c>
      <c r="D56" s="201">
        <v>398</v>
      </c>
    </row>
    <row r="57" spans="1:4">
      <c r="A57" s="109" t="s">
        <v>123</v>
      </c>
      <c r="B57" s="109" t="s">
        <v>131</v>
      </c>
      <c r="C57" s="201">
        <v>390</v>
      </c>
      <c r="D57" s="201">
        <v>397</v>
      </c>
    </row>
    <row r="58" spans="1:4">
      <c r="A58" s="109" t="s">
        <v>123</v>
      </c>
      <c r="B58" s="109" t="s">
        <v>132</v>
      </c>
      <c r="C58" s="201">
        <v>391</v>
      </c>
      <c r="D58" s="201">
        <v>396</v>
      </c>
    </row>
    <row r="59" spans="1:4">
      <c r="A59" s="109" t="s">
        <v>123</v>
      </c>
      <c r="B59" s="109" t="s">
        <v>133</v>
      </c>
      <c r="C59" s="201">
        <v>393</v>
      </c>
      <c r="D59" s="201">
        <v>395</v>
      </c>
    </row>
    <row r="60" spans="1:4">
      <c r="A60" s="109" t="s">
        <v>123</v>
      </c>
      <c r="B60" s="109" t="s">
        <v>134</v>
      </c>
      <c r="C60" s="201">
        <v>394</v>
      </c>
      <c r="D60" s="201">
        <v>394</v>
      </c>
    </row>
    <row r="61" spans="1:4">
      <c r="A61" s="109" t="s">
        <v>123</v>
      </c>
      <c r="B61" s="109" t="s">
        <v>135</v>
      </c>
      <c r="C61" s="201">
        <v>396</v>
      </c>
      <c r="D61" s="201">
        <v>394</v>
      </c>
    </row>
    <row r="62" spans="1:4">
      <c r="A62" s="109" t="s">
        <v>123</v>
      </c>
      <c r="B62" s="109" t="s">
        <v>136</v>
      </c>
      <c r="C62" s="201">
        <v>388</v>
      </c>
      <c r="D62" s="201">
        <v>393</v>
      </c>
    </row>
    <row r="63" spans="1:4">
      <c r="A63" s="109" t="s">
        <v>123</v>
      </c>
      <c r="B63" s="109" t="s">
        <v>137</v>
      </c>
      <c r="C63" s="201">
        <v>389</v>
      </c>
      <c r="D63" s="201">
        <v>393</v>
      </c>
    </row>
    <row r="64" spans="1:4">
      <c r="A64" s="109" t="s">
        <v>123</v>
      </c>
      <c r="B64" s="109" t="s">
        <v>138</v>
      </c>
      <c r="C64" s="201">
        <v>387</v>
      </c>
      <c r="D64" s="201">
        <v>392</v>
      </c>
    </row>
    <row r="65" spans="1:4">
      <c r="A65" s="109" t="s">
        <v>123</v>
      </c>
      <c r="B65" s="109" t="s">
        <v>139</v>
      </c>
      <c r="C65" s="201">
        <v>390</v>
      </c>
      <c r="D65" s="201">
        <v>392</v>
      </c>
    </row>
    <row r="66" spans="1:4">
      <c r="A66" s="109" t="s">
        <v>127</v>
      </c>
      <c r="B66" s="109" t="s">
        <v>128</v>
      </c>
      <c r="C66" s="201">
        <v>389</v>
      </c>
      <c r="D66" s="201">
        <v>391</v>
      </c>
    </row>
    <row r="67" spans="1:4">
      <c r="A67" s="109" t="s">
        <v>123</v>
      </c>
      <c r="B67" s="109" t="s">
        <v>129</v>
      </c>
      <c r="C67" s="201">
        <v>387</v>
      </c>
      <c r="D67" s="201">
        <v>391</v>
      </c>
    </row>
    <row r="68" spans="1:4">
      <c r="A68" s="109" t="s">
        <v>123</v>
      </c>
      <c r="B68" s="109" t="s">
        <v>130</v>
      </c>
      <c r="C68" s="201">
        <v>386</v>
      </c>
      <c r="D68" s="201">
        <v>390</v>
      </c>
    </row>
    <row r="69" spans="1:4">
      <c r="A69" s="109" t="s">
        <v>123</v>
      </c>
      <c r="B69" s="109" t="s">
        <v>131</v>
      </c>
      <c r="C69" s="201">
        <v>386</v>
      </c>
      <c r="D69" s="201">
        <v>390</v>
      </c>
    </row>
    <row r="70" spans="1:4">
      <c r="A70" s="109" t="s">
        <v>123</v>
      </c>
      <c r="B70" s="109" t="s">
        <v>132</v>
      </c>
      <c r="C70" s="201">
        <v>388</v>
      </c>
      <c r="D70" s="201">
        <v>389</v>
      </c>
    </row>
    <row r="71" spans="1:4">
      <c r="A71" s="109" t="s">
        <v>123</v>
      </c>
      <c r="B71" s="109" t="s">
        <v>133</v>
      </c>
      <c r="C71" s="201">
        <v>389</v>
      </c>
      <c r="D71" s="201">
        <v>389</v>
      </c>
    </row>
    <row r="72" spans="1:4">
      <c r="A72" s="109" t="s">
        <v>123</v>
      </c>
      <c r="B72" s="109" t="s">
        <v>134</v>
      </c>
      <c r="C72" s="201">
        <v>389</v>
      </c>
      <c r="D72" s="201">
        <v>389</v>
      </c>
    </row>
    <row r="73" spans="1:4">
      <c r="A73" s="109" t="s">
        <v>123</v>
      </c>
      <c r="B73" s="109" t="s">
        <v>135</v>
      </c>
      <c r="C73" s="201">
        <v>388</v>
      </c>
      <c r="D73" s="201">
        <v>388</v>
      </c>
    </row>
    <row r="74" spans="1:4">
      <c r="A74" s="109" t="s">
        <v>123</v>
      </c>
      <c r="B74" s="109" t="s">
        <v>136</v>
      </c>
      <c r="C74" s="201">
        <v>381</v>
      </c>
      <c r="D74" s="201">
        <v>387</v>
      </c>
    </row>
    <row r="75" spans="1:4">
      <c r="A75" s="109" t="s">
        <v>123</v>
      </c>
      <c r="B75" s="109" t="s">
        <v>137</v>
      </c>
      <c r="C75" s="201">
        <v>385</v>
      </c>
      <c r="D75" s="201">
        <v>387</v>
      </c>
    </row>
    <row r="76" spans="1:4">
      <c r="A76" s="109" t="s">
        <v>123</v>
      </c>
      <c r="B76" s="109" t="s">
        <v>138</v>
      </c>
      <c r="C76" s="201">
        <v>387</v>
      </c>
      <c r="D76" s="201">
        <v>387</v>
      </c>
    </row>
    <row r="77" spans="1:4">
      <c r="A77" s="109" t="s">
        <v>123</v>
      </c>
      <c r="B77" s="109" t="s">
        <v>139</v>
      </c>
      <c r="C77" s="201">
        <v>386</v>
      </c>
      <c r="D77" s="201">
        <v>387</v>
      </c>
    </row>
    <row r="78" spans="1:4">
      <c r="A78" s="109" t="s">
        <v>140</v>
      </c>
      <c r="B78" s="109" t="s">
        <v>128</v>
      </c>
      <c r="C78" s="201">
        <v>388</v>
      </c>
      <c r="D78" s="201">
        <v>387</v>
      </c>
    </row>
    <row r="79" spans="1:4">
      <c r="A79" s="109" t="s">
        <v>123</v>
      </c>
      <c r="B79" s="109" t="s">
        <v>129</v>
      </c>
      <c r="C79" s="201">
        <v>387</v>
      </c>
      <c r="D79" s="201">
        <v>387</v>
      </c>
    </row>
    <row r="80" spans="1:4">
      <c r="A80" s="109" t="s">
        <v>123</v>
      </c>
      <c r="B80" s="109" t="s">
        <v>130</v>
      </c>
      <c r="C80" s="201">
        <v>390</v>
      </c>
      <c r="D80" s="201">
        <v>387</v>
      </c>
    </row>
    <row r="81" spans="1:4">
      <c r="A81" s="109" t="s">
        <v>123</v>
      </c>
      <c r="B81" s="109" t="s">
        <v>131</v>
      </c>
      <c r="C81" s="201">
        <v>392</v>
      </c>
      <c r="D81" s="201">
        <v>388</v>
      </c>
    </row>
    <row r="82" spans="1:4">
      <c r="A82" s="109" t="s">
        <v>123</v>
      </c>
      <c r="B82" s="109" t="s">
        <v>132</v>
      </c>
      <c r="C82" s="201">
        <v>399</v>
      </c>
      <c r="D82" s="201">
        <v>388</v>
      </c>
    </row>
    <row r="83" spans="1:4">
      <c r="A83" s="109" t="s">
        <v>123</v>
      </c>
      <c r="B83" s="109" t="s">
        <v>133</v>
      </c>
      <c r="C83" s="201">
        <v>401</v>
      </c>
      <c r="D83" s="201">
        <v>389</v>
      </c>
    </row>
    <row r="84" spans="1:4">
      <c r="A84" s="109" t="s">
        <v>123</v>
      </c>
      <c r="B84" s="109" t="s">
        <v>134</v>
      </c>
      <c r="C84" s="201">
        <v>402</v>
      </c>
      <c r="D84" s="201">
        <v>390</v>
      </c>
    </row>
    <row r="85" spans="1:4">
      <c r="A85" s="109" t="s">
        <v>123</v>
      </c>
      <c r="B85" s="109" t="s">
        <v>135</v>
      </c>
      <c r="C85" s="201">
        <v>397</v>
      </c>
      <c r="D85" s="201">
        <v>391</v>
      </c>
    </row>
    <row r="86" spans="1:4">
      <c r="A86" s="109" t="s">
        <v>123</v>
      </c>
      <c r="B86" s="109" t="s">
        <v>136</v>
      </c>
      <c r="C86" s="201">
        <v>391</v>
      </c>
      <c r="D86" s="201">
        <v>392</v>
      </c>
    </row>
    <row r="87" spans="1:4">
      <c r="A87" s="109" t="s">
        <v>123</v>
      </c>
      <c r="B87" s="109" t="s">
        <v>137</v>
      </c>
      <c r="C87" s="201">
        <v>389</v>
      </c>
      <c r="D87" s="201">
        <v>392</v>
      </c>
    </row>
    <row r="88" spans="1:4">
      <c r="A88" s="109" t="s">
        <v>123</v>
      </c>
      <c r="B88" s="109" t="s">
        <v>138</v>
      </c>
      <c r="C88" s="201">
        <v>388</v>
      </c>
      <c r="D88" s="201">
        <v>392</v>
      </c>
    </row>
    <row r="89" spans="1:4">
      <c r="A89" s="109" t="s">
        <v>123</v>
      </c>
      <c r="B89" s="109" t="s">
        <v>139</v>
      </c>
      <c r="C89" s="201">
        <v>392</v>
      </c>
      <c r="D89" s="201">
        <v>393</v>
      </c>
    </row>
  </sheetData>
  <mergeCells count="1">
    <mergeCell ref="H1:I1"/>
  </mergeCells>
  <hyperlinks>
    <hyperlink ref="H1:I1" location="Index!A1" display="Regresar al Índice" xr:uid="{E3271BF5-21A9-4E60-B6B4-5E46FE76724E}"/>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DCDD-A9B9-4CCB-91E7-CB33DDF0EF21}">
  <sheetPr codeName="Hoja94"/>
  <dimension ref="A1:I24"/>
  <sheetViews>
    <sheetView workbookViewId="0">
      <selection activeCell="B125" sqref="B125"/>
    </sheetView>
  </sheetViews>
  <sheetFormatPr baseColWidth="10" defaultColWidth="9.109375" defaultRowHeight="14.4"/>
  <cols>
    <col min="1" max="16384" width="9.109375" style="109"/>
  </cols>
  <sheetData>
    <row r="1" spans="1:9">
      <c r="A1" s="109" t="s">
        <v>1421</v>
      </c>
      <c r="H1" s="274" t="s">
        <v>126</v>
      </c>
      <c r="I1" s="274"/>
    </row>
    <row r="2" spans="1:9">
      <c r="A2" s="109" t="s">
        <v>561</v>
      </c>
    </row>
    <row r="5" spans="1:9">
      <c r="A5" s="109" t="s">
        <v>182</v>
      </c>
      <c r="B5" s="109" t="s">
        <v>556</v>
      </c>
    </row>
    <row r="6" spans="1:9">
      <c r="A6" s="109" t="s">
        <v>116</v>
      </c>
      <c r="B6" s="110">
        <v>0.4</v>
      </c>
    </row>
    <row r="7" spans="1:9">
      <c r="A7" s="109" t="s">
        <v>120</v>
      </c>
      <c r="B7" s="110">
        <v>0.9</v>
      </c>
    </row>
    <row r="8" spans="1:9">
      <c r="A8" s="109" t="s">
        <v>112</v>
      </c>
      <c r="B8" s="110">
        <v>0.9</v>
      </c>
    </row>
    <row r="9" spans="1:9">
      <c r="A9" s="109" t="s">
        <v>114</v>
      </c>
      <c r="B9" s="110">
        <v>1</v>
      </c>
    </row>
    <row r="10" spans="1:9">
      <c r="A10" s="109" t="s">
        <v>104</v>
      </c>
      <c r="B10" s="110">
        <v>1.2</v>
      </c>
    </row>
    <row r="11" spans="1:9">
      <c r="A11" s="109" t="s">
        <v>91</v>
      </c>
      <c r="B11" s="110">
        <v>1.4</v>
      </c>
    </row>
    <row r="12" spans="1:9">
      <c r="A12" s="109" t="s">
        <v>97</v>
      </c>
      <c r="B12" s="110">
        <v>2.1</v>
      </c>
    </row>
    <row r="13" spans="1:9">
      <c r="A13" s="109" t="s">
        <v>101</v>
      </c>
      <c r="B13" s="110">
        <v>2.8</v>
      </c>
    </row>
    <row r="14" spans="1:9">
      <c r="A14" s="109" t="s">
        <v>93</v>
      </c>
      <c r="B14" s="110">
        <v>2.8</v>
      </c>
    </row>
    <row r="15" spans="1:9">
      <c r="A15" s="109" t="s">
        <v>118</v>
      </c>
      <c r="B15" s="110">
        <v>3.7</v>
      </c>
    </row>
    <row r="16" spans="1:9">
      <c r="A16" s="109" t="s">
        <v>89</v>
      </c>
      <c r="B16" s="110">
        <v>4.4000000000000004</v>
      </c>
    </row>
    <row r="17" spans="1:2">
      <c r="A17" s="109" t="s">
        <v>94</v>
      </c>
      <c r="B17" s="110">
        <v>5.9</v>
      </c>
    </row>
    <row r="18" spans="1:2">
      <c r="A18" s="109" t="s">
        <v>92</v>
      </c>
      <c r="B18" s="110">
        <v>6</v>
      </c>
    </row>
    <row r="19" spans="1:2">
      <c r="A19" s="109" t="s">
        <v>95</v>
      </c>
      <c r="B19" s="110">
        <v>6.2</v>
      </c>
    </row>
    <row r="20" spans="1:2">
      <c r="A20" s="109" t="s">
        <v>103</v>
      </c>
      <c r="B20" s="110">
        <v>6.5</v>
      </c>
    </row>
    <row r="21" spans="1:2">
      <c r="A21" s="109" t="s">
        <v>119</v>
      </c>
      <c r="B21" s="110">
        <v>7</v>
      </c>
    </row>
    <row r="22" spans="1:2">
      <c r="A22" s="109" t="s">
        <v>110</v>
      </c>
      <c r="B22" s="110">
        <v>9.4</v>
      </c>
    </row>
    <row r="23" spans="1:2">
      <c r="A23" s="109" t="s">
        <v>113</v>
      </c>
      <c r="B23" s="110">
        <v>12.2</v>
      </c>
    </row>
    <row r="24" spans="1:2">
      <c r="A24" s="109" t="s">
        <v>109</v>
      </c>
      <c r="B24" s="110">
        <v>17.7</v>
      </c>
    </row>
  </sheetData>
  <mergeCells count="1">
    <mergeCell ref="H1:I1"/>
  </mergeCells>
  <hyperlinks>
    <hyperlink ref="H1:I1" location="Index!A1" display="Regresar al Índice" xr:uid="{2FE2A30C-81BB-467A-B19A-0EC042B241B6}"/>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8DDB-005F-44F7-BAB3-91CA110E3F37}">
  <sheetPr codeName="Hoja95"/>
  <dimension ref="A1:M89"/>
  <sheetViews>
    <sheetView workbookViewId="0">
      <selection activeCell="B125" sqref="B125"/>
    </sheetView>
  </sheetViews>
  <sheetFormatPr baseColWidth="10" defaultColWidth="9.109375" defaultRowHeight="14.4"/>
  <cols>
    <col min="1" max="16384" width="9.109375" style="109"/>
  </cols>
  <sheetData>
    <row r="1" spans="1:13">
      <c r="A1" s="109" t="s">
        <v>1422</v>
      </c>
      <c r="H1" s="274" t="s">
        <v>126</v>
      </c>
      <c r="I1" s="274"/>
    </row>
    <row r="2" spans="1:13">
      <c r="A2" s="109" t="s">
        <v>561</v>
      </c>
    </row>
    <row r="5" spans="1:13">
      <c r="A5" s="109" t="s">
        <v>154</v>
      </c>
      <c r="B5" s="109" t="s">
        <v>141</v>
      </c>
      <c r="C5" s="109" t="s">
        <v>566</v>
      </c>
      <c r="D5" s="109" t="s">
        <v>554</v>
      </c>
      <c r="G5" s="109" t="s">
        <v>139</v>
      </c>
      <c r="H5" s="109" t="s">
        <v>138</v>
      </c>
      <c r="I5" s="109" t="s">
        <v>1384</v>
      </c>
      <c r="J5" s="109" t="s">
        <v>1385</v>
      </c>
      <c r="K5" s="109" t="s">
        <v>702</v>
      </c>
      <c r="L5" s="109" t="s">
        <v>1386</v>
      </c>
      <c r="M5" s="109" t="s">
        <v>703</v>
      </c>
    </row>
    <row r="6" spans="1:13">
      <c r="A6" s="109" t="s">
        <v>149</v>
      </c>
      <c r="B6" s="109" t="s">
        <v>128</v>
      </c>
      <c r="C6" s="201">
        <v>132542</v>
      </c>
      <c r="D6" s="201">
        <v>125560</v>
      </c>
      <c r="G6" s="201">
        <v>205719</v>
      </c>
      <c r="H6" s="201">
        <v>205076</v>
      </c>
      <c r="I6" s="201">
        <v>195275</v>
      </c>
      <c r="J6" s="110">
        <v>5.3</v>
      </c>
      <c r="K6" s="110">
        <v>5.3</v>
      </c>
      <c r="L6" s="201">
        <v>202554</v>
      </c>
      <c r="M6" s="201">
        <v>201683</v>
      </c>
    </row>
    <row r="7" spans="1:13">
      <c r="A7" s="109" t="s">
        <v>123</v>
      </c>
      <c r="B7" s="109" t="s">
        <v>129</v>
      </c>
      <c r="C7" s="201">
        <v>132003</v>
      </c>
      <c r="D7" s="201">
        <v>126180</v>
      </c>
    </row>
    <row r="8" spans="1:13">
      <c r="A8" s="109" t="s">
        <v>123</v>
      </c>
      <c r="B8" s="109" t="s">
        <v>130</v>
      </c>
      <c r="C8" s="201">
        <v>134911</v>
      </c>
      <c r="D8" s="201">
        <v>126844</v>
      </c>
    </row>
    <row r="9" spans="1:13">
      <c r="A9" s="109" t="s">
        <v>123</v>
      </c>
      <c r="B9" s="109" t="s">
        <v>131</v>
      </c>
      <c r="C9" s="201">
        <v>135436</v>
      </c>
      <c r="D9" s="201">
        <v>127707</v>
      </c>
    </row>
    <row r="10" spans="1:13">
      <c r="A10" s="109" t="s">
        <v>123</v>
      </c>
      <c r="B10" s="109" t="s">
        <v>132</v>
      </c>
      <c r="C10" s="201">
        <v>137183</v>
      </c>
      <c r="D10" s="201">
        <v>128808</v>
      </c>
    </row>
    <row r="11" spans="1:13">
      <c r="A11" s="109" t="s">
        <v>123</v>
      </c>
      <c r="B11" s="109" t="s">
        <v>133</v>
      </c>
      <c r="C11" s="201">
        <v>137311</v>
      </c>
      <c r="D11" s="201">
        <v>129765</v>
      </c>
    </row>
    <row r="12" spans="1:13">
      <c r="A12" s="109" t="s">
        <v>123</v>
      </c>
      <c r="B12" s="109" t="s">
        <v>134</v>
      </c>
      <c r="C12" s="201">
        <v>135598</v>
      </c>
      <c r="D12" s="201">
        <v>130719</v>
      </c>
    </row>
    <row r="13" spans="1:13">
      <c r="A13" s="109" t="s">
        <v>123</v>
      </c>
      <c r="B13" s="109" t="s">
        <v>135</v>
      </c>
      <c r="C13" s="201">
        <v>135693</v>
      </c>
      <c r="D13" s="201">
        <v>131835</v>
      </c>
    </row>
    <row r="14" spans="1:13">
      <c r="A14" s="109" t="s">
        <v>123</v>
      </c>
      <c r="B14" s="109" t="s">
        <v>136</v>
      </c>
      <c r="C14" s="201">
        <v>135379</v>
      </c>
      <c r="D14" s="201">
        <v>132891</v>
      </c>
    </row>
    <row r="15" spans="1:13">
      <c r="A15" s="109" t="s">
        <v>123</v>
      </c>
      <c r="B15" s="109" t="s">
        <v>137</v>
      </c>
      <c r="C15" s="201">
        <v>137228</v>
      </c>
      <c r="D15" s="201">
        <v>133881</v>
      </c>
    </row>
    <row r="16" spans="1:13">
      <c r="A16" s="109" t="s">
        <v>123</v>
      </c>
      <c r="B16" s="109" t="s">
        <v>138</v>
      </c>
      <c r="C16" s="201">
        <v>136598</v>
      </c>
      <c r="D16" s="201">
        <v>134732</v>
      </c>
    </row>
    <row r="17" spans="1:4">
      <c r="A17" s="109" t="s">
        <v>123</v>
      </c>
      <c r="B17" s="109" t="s">
        <v>139</v>
      </c>
      <c r="C17" s="201">
        <v>137134</v>
      </c>
      <c r="D17" s="201">
        <v>135585</v>
      </c>
    </row>
    <row r="18" spans="1:4">
      <c r="A18" s="109" t="s">
        <v>150</v>
      </c>
      <c r="B18" s="109" t="s">
        <v>128</v>
      </c>
      <c r="C18" s="201">
        <v>137068</v>
      </c>
      <c r="D18" s="201">
        <v>135962</v>
      </c>
    </row>
    <row r="19" spans="1:4">
      <c r="A19" s="109" t="s">
        <v>123</v>
      </c>
      <c r="B19" s="109" t="s">
        <v>129</v>
      </c>
      <c r="C19" s="201">
        <v>138202</v>
      </c>
      <c r="D19" s="201">
        <v>136478</v>
      </c>
    </row>
    <row r="20" spans="1:4">
      <c r="A20" s="109" t="s">
        <v>123</v>
      </c>
      <c r="B20" s="109" t="s">
        <v>130</v>
      </c>
      <c r="C20" s="201">
        <v>135755</v>
      </c>
      <c r="D20" s="201">
        <v>136549</v>
      </c>
    </row>
    <row r="21" spans="1:4">
      <c r="A21" s="109" t="s">
        <v>123</v>
      </c>
      <c r="B21" s="109" t="s">
        <v>131</v>
      </c>
      <c r="C21" s="201">
        <v>135620</v>
      </c>
      <c r="D21" s="201">
        <v>136564</v>
      </c>
    </row>
    <row r="22" spans="1:4">
      <c r="A22" s="109" t="s">
        <v>123</v>
      </c>
      <c r="B22" s="109" t="s">
        <v>132</v>
      </c>
      <c r="C22" s="201">
        <v>135760</v>
      </c>
      <c r="D22" s="201">
        <v>136446</v>
      </c>
    </row>
    <row r="23" spans="1:4">
      <c r="A23" s="109" t="s">
        <v>123</v>
      </c>
      <c r="B23" s="109" t="s">
        <v>133</v>
      </c>
      <c r="C23" s="201">
        <v>135146</v>
      </c>
      <c r="D23" s="201">
        <v>136265</v>
      </c>
    </row>
    <row r="24" spans="1:4">
      <c r="A24" s="109" t="s">
        <v>123</v>
      </c>
      <c r="B24" s="109" t="s">
        <v>134</v>
      </c>
      <c r="C24" s="201">
        <v>133261</v>
      </c>
      <c r="D24" s="201">
        <v>136070</v>
      </c>
    </row>
    <row r="25" spans="1:4">
      <c r="A25" s="109" t="s">
        <v>123</v>
      </c>
      <c r="B25" s="109" t="s">
        <v>135</v>
      </c>
      <c r="C25" s="201">
        <v>136395</v>
      </c>
      <c r="D25" s="201">
        <v>136129</v>
      </c>
    </row>
    <row r="26" spans="1:4">
      <c r="A26" s="109" t="s">
        <v>123</v>
      </c>
      <c r="B26" s="109" t="s">
        <v>136</v>
      </c>
      <c r="C26" s="201">
        <v>138072</v>
      </c>
      <c r="D26" s="201">
        <v>136353</v>
      </c>
    </row>
    <row r="27" spans="1:4">
      <c r="A27" s="109" t="s">
        <v>123</v>
      </c>
      <c r="B27" s="109" t="s">
        <v>137</v>
      </c>
      <c r="C27" s="201">
        <v>138343</v>
      </c>
      <c r="D27" s="201">
        <v>136446</v>
      </c>
    </row>
    <row r="28" spans="1:4">
      <c r="A28" s="109" t="s">
        <v>123</v>
      </c>
      <c r="B28" s="109" t="s">
        <v>138</v>
      </c>
      <c r="C28" s="201">
        <v>140999</v>
      </c>
      <c r="D28" s="201">
        <v>136813</v>
      </c>
    </row>
    <row r="29" spans="1:4">
      <c r="A29" s="109" t="s">
        <v>123</v>
      </c>
      <c r="B29" s="109" t="s">
        <v>139</v>
      </c>
      <c r="C29" s="201">
        <v>138657</v>
      </c>
      <c r="D29" s="201">
        <v>136940</v>
      </c>
    </row>
    <row r="30" spans="1:4">
      <c r="A30" s="109" t="s">
        <v>151</v>
      </c>
      <c r="B30" s="109" t="s">
        <v>128</v>
      </c>
      <c r="C30" s="201">
        <v>138297</v>
      </c>
      <c r="D30" s="201">
        <v>137042</v>
      </c>
    </row>
    <row r="31" spans="1:4">
      <c r="A31" s="109" t="s">
        <v>123</v>
      </c>
      <c r="B31" s="109" t="s">
        <v>129</v>
      </c>
      <c r="C31" s="201">
        <v>135299</v>
      </c>
      <c r="D31" s="201">
        <v>136800</v>
      </c>
    </row>
    <row r="32" spans="1:4">
      <c r="A32" s="109" t="s">
        <v>123</v>
      </c>
      <c r="B32" s="109" t="s">
        <v>130</v>
      </c>
      <c r="C32" s="201">
        <v>136376</v>
      </c>
      <c r="D32" s="201">
        <v>136852</v>
      </c>
    </row>
    <row r="33" spans="1:4">
      <c r="A33" s="109" t="s">
        <v>123</v>
      </c>
      <c r="B33" s="109" t="s">
        <v>131</v>
      </c>
      <c r="C33" s="201">
        <v>137921</v>
      </c>
      <c r="D33" s="201">
        <v>137044</v>
      </c>
    </row>
    <row r="34" spans="1:4">
      <c r="A34" s="109" t="s">
        <v>123</v>
      </c>
      <c r="B34" s="109" t="s">
        <v>132</v>
      </c>
      <c r="C34" s="201">
        <v>138944</v>
      </c>
      <c r="D34" s="201">
        <v>137309</v>
      </c>
    </row>
    <row r="35" spans="1:4">
      <c r="A35" s="109" t="s">
        <v>123</v>
      </c>
      <c r="B35" s="109" t="s">
        <v>133</v>
      </c>
      <c r="C35" s="201">
        <v>141006</v>
      </c>
      <c r="D35" s="201">
        <v>137798</v>
      </c>
    </row>
    <row r="36" spans="1:4">
      <c r="A36" s="109" t="s">
        <v>123</v>
      </c>
      <c r="B36" s="109" t="s">
        <v>134</v>
      </c>
      <c r="C36" s="201">
        <v>141101</v>
      </c>
      <c r="D36" s="201">
        <v>138451</v>
      </c>
    </row>
    <row r="37" spans="1:4">
      <c r="A37" s="109" t="s">
        <v>123</v>
      </c>
      <c r="B37" s="109" t="s">
        <v>135</v>
      </c>
      <c r="C37" s="201">
        <v>140867</v>
      </c>
      <c r="D37" s="201">
        <v>138824</v>
      </c>
    </row>
    <row r="38" spans="1:4">
      <c r="A38" s="109" t="s">
        <v>123</v>
      </c>
      <c r="B38" s="109" t="s">
        <v>136</v>
      </c>
      <c r="C38" s="201">
        <v>143124</v>
      </c>
      <c r="D38" s="201">
        <v>139244</v>
      </c>
    </row>
    <row r="39" spans="1:4">
      <c r="A39" s="109" t="s">
        <v>123</v>
      </c>
      <c r="B39" s="109" t="s">
        <v>137</v>
      </c>
      <c r="C39" s="201">
        <v>145017</v>
      </c>
      <c r="D39" s="201">
        <v>139801</v>
      </c>
    </row>
    <row r="40" spans="1:4">
      <c r="A40" s="109" t="s">
        <v>123</v>
      </c>
      <c r="B40" s="109" t="s">
        <v>138</v>
      </c>
      <c r="C40" s="201">
        <v>146837</v>
      </c>
      <c r="D40" s="201">
        <v>140287</v>
      </c>
    </row>
    <row r="41" spans="1:4">
      <c r="A41" s="109" t="s">
        <v>123</v>
      </c>
      <c r="B41" s="109" t="s">
        <v>139</v>
      </c>
      <c r="C41" s="201">
        <v>148110</v>
      </c>
      <c r="D41" s="201">
        <v>141075</v>
      </c>
    </row>
    <row r="42" spans="1:4">
      <c r="A42" s="109" t="s">
        <v>152</v>
      </c>
      <c r="B42" s="109" t="s">
        <v>128</v>
      </c>
      <c r="C42" s="201">
        <v>143355</v>
      </c>
      <c r="D42" s="201">
        <v>141496</v>
      </c>
    </row>
    <row r="43" spans="1:4">
      <c r="A43" s="109" t="s">
        <v>123</v>
      </c>
      <c r="B43" s="109" t="s">
        <v>129</v>
      </c>
      <c r="C43" s="201">
        <v>144166</v>
      </c>
      <c r="D43" s="201">
        <v>142235</v>
      </c>
    </row>
    <row r="44" spans="1:4">
      <c r="A44" s="109" t="s">
        <v>123</v>
      </c>
      <c r="B44" s="109" t="s">
        <v>130</v>
      </c>
      <c r="C44" s="201">
        <v>145207</v>
      </c>
      <c r="D44" s="201">
        <v>142971</v>
      </c>
    </row>
    <row r="45" spans="1:4">
      <c r="A45" s="109" t="s">
        <v>123</v>
      </c>
      <c r="B45" s="109" t="s">
        <v>131</v>
      </c>
      <c r="C45" s="201">
        <v>147078</v>
      </c>
      <c r="D45" s="201">
        <v>143734</v>
      </c>
    </row>
    <row r="46" spans="1:4">
      <c r="A46" s="109" t="s">
        <v>123</v>
      </c>
      <c r="B46" s="109" t="s">
        <v>132</v>
      </c>
      <c r="C46" s="201">
        <v>145950</v>
      </c>
      <c r="D46" s="201">
        <v>144318</v>
      </c>
    </row>
    <row r="47" spans="1:4">
      <c r="A47" s="109" t="s">
        <v>123</v>
      </c>
      <c r="B47" s="109" t="s">
        <v>133</v>
      </c>
      <c r="C47" s="201">
        <v>148723</v>
      </c>
      <c r="D47" s="201">
        <v>144961</v>
      </c>
    </row>
    <row r="48" spans="1:4">
      <c r="A48" s="109" t="s">
        <v>123</v>
      </c>
      <c r="B48" s="109" t="s">
        <v>134</v>
      </c>
      <c r="C48" s="201">
        <v>147632</v>
      </c>
      <c r="D48" s="201">
        <v>145506</v>
      </c>
    </row>
    <row r="49" spans="1:4">
      <c r="A49" s="109" t="s">
        <v>123</v>
      </c>
      <c r="B49" s="109" t="s">
        <v>135</v>
      </c>
      <c r="C49" s="201">
        <v>152741</v>
      </c>
      <c r="D49" s="201">
        <v>146495</v>
      </c>
    </row>
    <row r="50" spans="1:4">
      <c r="A50" s="109" t="s">
        <v>123</v>
      </c>
      <c r="B50" s="109" t="s">
        <v>136</v>
      </c>
      <c r="C50" s="201">
        <v>156454</v>
      </c>
      <c r="D50" s="201">
        <v>147606</v>
      </c>
    </row>
    <row r="51" spans="1:4">
      <c r="A51" s="109" t="s">
        <v>123</v>
      </c>
      <c r="B51" s="109" t="s">
        <v>137</v>
      </c>
      <c r="C51" s="201">
        <v>162705</v>
      </c>
      <c r="D51" s="201">
        <v>149080</v>
      </c>
    </row>
    <row r="52" spans="1:4">
      <c r="A52" s="109" t="s">
        <v>123</v>
      </c>
      <c r="B52" s="109" t="s">
        <v>138</v>
      </c>
      <c r="C52" s="201">
        <v>166273</v>
      </c>
      <c r="D52" s="201">
        <v>150700</v>
      </c>
    </row>
    <row r="53" spans="1:4">
      <c r="A53" s="109" t="s">
        <v>123</v>
      </c>
      <c r="B53" s="109" t="s">
        <v>139</v>
      </c>
      <c r="C53" s="201">
        <v>167561</v>
      </c>
      <c r="D53" s="201">
        <v>152320</v>
      </c>
    </row>
    <row r="54" spans="1:4">
      <c r="A54" s="109" t="s">
        <v>153</v>
      </c>
      <c r="B54" s="109" t="s">
        <v>128</v>
      </c>
      <c r="C54" s="201">
        <v>166202</v>
      </c>
      <c r="D54" s="201">
        <v>154224</v>
      </c>
    </row>
    <row r="55" spans="1:4">
      <c r="A55" s="109" t="s">
        <v>123</v>
      </c>
      <c r="B55" s="109" t="s">
        <v>129</v>
      </c>
      <c r="C55" s="201">
        <v>165255</v>
      </c>
      <c r="D55" s="201">
        <v>155982</v>
      </c>
    </row>
    <row r="56" spans="1:4">
      <c r="A56" s="109" t="s">
        <v>123</v>
      </c>
      <c r="B56" s="109" t="s">
        <v>130</v>
      </c>
      <c r="C56" s="201">
        <v>169563</v>
      </c>
      <c r="D56" s="201">
        <v>158011</v>
      </c>
    </row>
    <row r="57" spans="1:4">
      <c r="A57" s="109" t="s">
        <v>123</v>
      </c>
      <c r="B57" s="109" t="s">
        <v>131</v>
      </c>
      <c r="C57" s="201">
        <v>169234</v>
      </c>
      <c r="D57" s="201">
        <v>159858</v>
      </c>
    </row>
    <row r="58" spans="1:4">
      <c r="A58" s="109" t="s">
        <v>123</v>
      </c>
      <c r="B58" s="109" t="s">
        <v>132</v>
      </c>
      <c r="C58" s="201">
        <v>167441</v>
      </c>
      <c r="D58" s="201">
        <v>161649</v>
      </c>
    </row>
    <row r="59" spans="1:4">
      <c r="A59" s="109" t="s">
        <v>123</v>
      </c>
      <c r="B59" s="109" t="s">
        <v>133</v>
      </c>
      <c r="C59" s="201">
        <v>167945</v>
      </c>
      <c r="D59" s="201">
        <v>163250</v>
      </c>
    </row>
    <row r="60" spans="1:4">
      <c r="A60" s="109" t="s">
        <v>123</v>
      </c>
      <c r="B60" s="109" t="s">
        <v>134</v>
      </c>
      <c r="C60" s="201">
        <v>169689</v>
      </c>
      <c r="D60" s="201">
        <v>165089</v>
      </c>
    </row>
    <row r="61" spans="1:4">
      <c r="A61" s="109" t="s">
        <v>123</v>
      </c>
      <c r="B61" s="109" t="s">
        <v>135</v>
      </c>
      <c r="C61" s="201">
        <v>169933</v>
      </c>
      <c r="D61" s="201">
        <v>166521</v>
      </c>
    </row>
    <row r="62" spans="1:4">
      <c r="A62" s="109" t="s">
        <v>123</v>
      </c>
      <c r="B62" s="109" t="s">
        <v>136</v>
      </c>
      <c r="C62" s="201">
        <v>171982</v>
      </c>
      <c r="D62" s="201">
        <v>167815</v>
      </c>
    </row>
    <row r="63" spans="1:4">
      <c r="A63" s="109" t="s">
        <v>123</v>
      </c>
      <c r="B63" s="109" t="s">
        <v>137</v>
      </c>
      <c r="C63" s="201">
        <v>175631</v>
      </c>
      <c r="D63" s="201">
        <v>168892</v>
      </c>
    </row>
    <row r="64" spans="1:4">
      <c r="A64" s="109" t="s">
        <v>123</v>
      </c>
      <c r="B64" s="109" t="s">
        <v>138</v>
      </c>
      <c r="C64" s="201">
        <v>177347</v>
      </c>
      <c r="D64" s="201">
        <v>169815</v>
      </c>
    </row>
    <row r="65" spans="1:4">
      <c r="A65" s="109" t="s">
        <v>123</v>
      </c>
      <c r="B65" s="109" t="s">
        <v>139</v>
      </c>
      <c r="C65" s="201">
        <v>179261</v>
      </c>
      <c r="D65" s="201">
        <v>170790</v>
      </c>
    </row>
    <row r="66" spans="1:4">
      <c r="A66" s="109" t="s">
        <v>127</v>
      </c>
      <c r="B66" s="109" t="s">
        <v>128</v>
      </c>
      <c r="C66" s="201">
        <v>175560</v>
      </c>
      <c r="D66" s="201">
        <v>171570</v>
      </c>
    </row>
    <row r="67" spans="1:4">
      <c r="A67" s="109" t="s">
        <v>123</v>
      </c>
      <c r="B67" s="109" t="s">
        <v>129</v>
      </c>
      <c r="C67" s="201">
        <v>175111</v>
      </c>
      <c r="D67" s="201">
        <v>172391</v>
      </c>
    </row>
    <row r="68" spans="1:4">
      <c r="A68" s="109" t="s">
        <v>123</v>
      </c>
      <c r="B68" s="109" t="s">
        <v>130</v>
      </c>
      <c r="C68" s="201">
        <v>175854</v>
      </c>
      <c r="D68" s="201">
        <v>172916</v>
      </c>
    </row>
    <row r="69" spans="1:4">
      <c r="A69" s="109" t="s">
        <v>123</v>
      </c>
      <c r="B69" s="109" t="s">
        <v>131</v>
      </c>
      <c r="C69" s="201">
        <v>177884</v>
      </c>
      <c r="D69" s="201">
        <v>173636</v>
      </c>
    </row>
    <row r="70" spans="1:4">
      <c r="A70" s="109" t="s">
        <v>123</v>
      </c>
      <c r="B70" s="109" t="s">
        <v>132</v>
      </c>
      <c r="C70" s="201">
        <v>180730</v>
      </c>
      <c r="D70" s="201">
        <v>174744</v>
      </c>
    </row>
    <row r="71" spans="1:4">
      <c r="A71" s="109" t="s">
        <v>123</v>
      </c>
      <c r="B71" s="109" t="s">
        <v>133</v>
      </c>
      <c r="C71" s="201">
        <v>182595</v>
      </c>
      <c r="D71" s="201">
        <v>175965</v>
      </c>
    </row>
    <row r="72" spans="1:4">
      <c r="A72" s="109" t="s">
        <v>123</v>
      </c>
      <c r="B72" s="109" t="s">
        <v>134</v>
      </c>
      <c r="C72" s="201">
        <v>185563</v>
      </c>
      <c r="D72" s="201">
        <v>177288</v>
      </c>
    </row>
    <row r="73" spans="1:4">
      <c r="A73" s="109" t="s">
        <v>123</v>
      </c>
      <c r="B73" s="109" t="s">
        <v>135</v>
      </c>
      <c r="C73" s="201">
        <v>188966</v>
      </c>
      <c r="D73" s="201">
        <v>178874</v>
      </c>
    </row>
    <row r="74" spans="1:4">
      <c r="A74" s="109" t="s">
        <v>123</v>
      </c>
      <c r="B74" s="109" t="s">
        <v>136</v>
      </c>
      <c r="C74" s="201">
        <v>192371</v>
      </c>
      <c r="D74" s="201">
        <v>180573</v>
      </c>
    </row>
    <row r="75" spans="1:4">
      <c r="A75" s="109" t="s">
        <v>123</v>
      </c>
      <c r="B75" s="109" t="s">
        <v>137</v>
      </c>
      <c r="C75" s="201">
        <v>194536</v>
      </c>
      <c r="D75" s="201">
        <v>182148</v>
      </c>
    </row>
    <row r="76" spans="1:4">
      <c r="A76" s="109" t="s">
        <v>123</v>
      </c>
      <c r="B76" s="109" t="s">
        <v>138</v>
      </c>
      <c r="C76" s="201">
        <v>194720</v>
      </c>
      <c r="D76" s="201">
        <v>183596</v>
      </c>
    </row>
    <row r="77" spans="1:4">
      <c r="A77" s="109" t="s">
        <v>123</v>
      </c>
      <c r="B77" s="109" t="s">
        <v>139</v>
      </c>
      <c r="C77" s="201">
        <v>195275</v>
      </c>
      <c r="D77" s="201">
        <v>184930</v>
      </c>
    </row>
    <row r="78" spans="1:4">
      <c r="A78" s="109" t="s">
        <v>140</v>
      </c>
      <c r="B78" s="109" t="s">
        <v>128</v>
      </c>
      <c r="C78" s="201">
        <v>195653</v>
      </c>
      <c r="D78" s="201">
        <v>186605</v>
      </c>
    </row>
    <row r="79" spans="1:4">
      <c r="A79" s="109" t="s">
        <v>123</v>
      </c>
      <c r="B79" s="109" t="s">
        <v>129</v>
      </c>
      <c r="C79" s="201">
        <v>195633</v>
      </c>
      <c r="D79" s="201">
        <v>188315</v>
      </c>
    </row>
    <row r="80" spans="1:4">
      <c r="A80" s="109" t="s">
        <v>123</v>
      </c>
      <c r="B80" s="109" t="s">
        <v>130</v>
      </c>
      <c r="C80" s="201">
        <v>198109</v>
      </c>
      <c r="D80" s="201">
        <v>190170</v>
      </c>
    </row>
    <row r="81" spans="1:4">
      <c r="A81" s="109" t="s">
        <v>123</v>
      </c>
      <c r="B81" s="109" t="s">
        <v>131</v>
      </c>
      <c r="C81" s="201">
        <v>203212</v>
      </c>
      <c r="D81" s="201">
        <v>192280</v>
      </c>
    </row>
    <row r="82" spans="1:4">
      <c r="A82" s="109" t="s">
        <v>123</v>
      </c>
      <c r="B82" s="109" t="s">
        <v>132</v>
      </c>
      <c r="C82" s="201">
        <v>203538</v>
      </c>
      <c r="D82" s="201">
        <v>194181</v>
      </c>
    </row>
    <row r="83" spans="1:4">
      <c r="A83" s="109" t="s">
        <v>123</v>
      </c>
      <c r="B83" s="109" t="s">
        <v>133</v>
      </c>
      <c r="C83" s="201">
        <v>204192</v>
      </c>
      <c r="D83" s="201">
        <v>195981</v>
      </c>
    </row>
    <row r="84" spans="1:4">
      <c r="A84" s="109" t="s">
        <v>123</v>
      </c>
      <c r="B84" s="109" t="s">
        <v>134</v>
      </c>
      <c r="C84" s="201">
        <v>203819</v>
      </c>
      <c r="D84" s="201">
        <v>197502</v>
      </c>
    </row>
    <row r="85" spans="1:4">
      <c r="A85" s="109" t="s">
        <v>123</v>
      </c>
      <c r="B85" s="109" t="s">
        <v>135</v>
      </c>
      <c r="C85" s="201">
        <v>202269</v>
      </c>
      <c r="D85" s="201">
        <v>198611</v>
      </c>
    </row>
    <row r="86" spans="1:4">
      <c r="A86" s="109" t="s">
        <v>123</v>
      </c>
      <c r="B86" s="109" t="s">
        <v>136</v>
      </c>
      <c r="C86" s="201">
        <v>206125</v>
      </c>
      <c r="D86" s="201">
        <v>199757</v>
      </c>
    </row>
    <row r="87" spans="1:4">
      <c r="A87" s="109" t="s">
        <v>123</v>
      </c>
      <c r="B87" s="109" t="s">
        <v>137</v>
      </c>
      <c r="C87" s="201">
        <v>207299</v>
      </c>
      <c r="D87" s="201">
        <v>200820</v>
      </c>
    </row>
    <row r="88" spans="1:4">
      <c r="A88" s="109" t="s">
        <v>123</v>
      </c>
      <c r="B88" s="109" t="s">
        <v>138</v>
      </c>
      <c r="C88" s="201">
        <v>205076</v>
      </c>
      <c r="D88" s="201">
        <v>201683</v>
      </c>
    </row>
    <row r="89" spans="1:4">
      <c r="A89" s="109" t="s">
        <v>123</v>
      </c>
      <c r="B89" s="109" t="s">
        <v>139</v>
      </c>
      <c r="C89" s="201">
        <v>205719</v>
      </c>
      <c r="D89" s="201">
        <v>202554</v>
      </c>
    </row>
  </sheetData>
  <mergeCells count="1">
    <mergeCell ref="H1:I1"/>
  </mergeCells>
  <hyperlinks>
    <hyperlink ref="H1:I1" location="Index!A1" display="Regresar al Índice" xr:uid="{1CF20391-06A3-45A0-B451-FF1624591186}"/>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AFEE6-AF56-4E68-8E90-B5667C6952CB}">
  <sheetPr codeName="Hoja96"/>
  <dimension ref="A1:K89"/>
  <sheetViews>
    <sheetView workbookViewId="0">
      <selection activeCell="B125" sqref="B125"/>
    </sheetView>
  </sheetViews>
  <sheetFormatPr baseColWidth="10" defaultColWidth="9.109375" defaultRowHeight="14.4"/>
  <cols>
    <col min="1" max="16384" width="9.109375" style="109"/>
  </cols>
  <sheetData>
    <row r="1" spans="1:11">
      <c r="A1" s="109" t="s">
        <v>1423</v>
      </c>
      <c r="H1" s="274" t="s">
        <v>126</v>
      </c>
      <c r="I1" s="274"/>
    </row>
    <row r="2" spans="1:11">
      <c r="A2" s="109" t="s">
        <v>561</v>
      </c>
    </row>
    <row r="5" spans="1:11">
      <c r="A5" s="109" t="s">
        <v>154</v>
      </c>
      <c r="B5" s="109" t="s">
        <v>141</v>
      </c>
      <c r="C5" s="109" t="s">
        <v>164</v>
      </c>
      <c r="D5" s="109" t="s">
        <v>548</v>
      </c>
      <c r="G5" s="109" t="s">
        <v>139</v>
      </c>
      <c r="H5" s="109" t="s">
        <v>138</v>
      </c>
      <c r="I5" s="109" t="s">
        <v>1384</v>
      </c>
      <c r="J5" s="109" t="s">
        <v>1386</v>
      </c>
      <c r="K5" s="109" t="s">
        <v>703</v>
      </c>
    </row>
    <row r="6" spans="1:11">
      <c r="A6" s="109" t="s">
        <v>149</v>
      </c>
      <c r="B6" s="109" t="s">
        <v>128</v>
      </c>
      <c r="C6" s="110">
        <v>7</v>
      </c>
      <c r="D6" s="110">
        <v>4.5</v>
      </c>
      <c r="G6" s="110">
        <v>5.3</v>
      </c>
      <c r="H6" s="110">
        <v>5.3</v>
      </c>
      <c r="I6" s="110">
        <v>8.9</v>
      </c>
      <c r="J6" s="110">
        <v>9.6</v>
      </c>
      <c r="K6" s="110">
        <v>9.9</v>
      </c>
    </row>
    <row r="7" spans="1:11">
      <c r="A7" s="109" t="s">
        <v>123</v>
      </c>
      <c r="B7" s="109" t="s">
        <v>129</v>
      </c>
      <c r="C7" s="110">
        <v>6</v>
      </c>
      <c r="D7" s="110">
        <v>4.5999999999999996</v>
      </c>
    </row>
    <row r="8" spans="1:11">
      <c r="A8" s="109" t="s">
        <v>123</v>
      </c>
      <c r="B8" s="109" t="s">
        <v>130</v>
      </c>
      <c r="C8" s="110">
        <v>6.3</v>
      </c>
      <c r="D8" s="110">
        <v>4.2</v>
      </c>
    </row>
    <row r="9" spans="1:11">
      <c r="A9" s="109" t="s">
        <v>123</v>
      </c>
      <c r="B9" s="109" t="s">
        <v>131</v>
      </c>
      <c r="C9" s="110">
        <v>8.3000000000000007</v>
      </c>
      <c r="D9" s="110">
        <v>4.7</v>
      </c>
    </row>
    <row r="10" spans="1:11">
      <c r="A10" s="109" t="s">
        <v>123</v>
      </c>
      <c r="B10" s="109" t="s">
        <v>132</v>
      </c>
      <c r="C10" s="110">
        <v>10.7</v>
      </c>
      <c r="D10" s="110">
        <v>5.3</v>
      </c>
    </row>
    <row r="11" spans="1:11">
      <c r="A11" s="109" t="s">
        <v>123</v>
      </c>
      <c r="B11" s="109" t="s">
        <v>133</v>
      </c>
      <c r="C11" s="110">
        <v>9.1</v>
      </c>
      <c r="D11" s="110">
        <v>5.6</v>
      </c>
    </row>
    <row r="12" spans="1:11">
      <c r="A12" s="109" t="s">
        <v>123</v>
      </c>
      <c r="B12" s="109" t="s">
        <v>134</v>
      </c>
      <c r="C12" s="110">
        <v>9.1999999999999993</v>
      </c>
      <c r="D12" s="110">
        <v>6</v>
      </c>
    </row>
    <row r="13" spans="1:11">
      <c r="A13" s="109" t="s">
        <v>123</v>
      </c>
      <c r="B13" s="109" t="s">
        <v>135</v>
      </c>
      <c r="C13" s="110">
        <v>11</v>
      </c>
      <c r="D13" s="110">
        <v>6.8</v>
      </c>
    </row>
    <row r="14" spans="1:11">
      <c r="A14" s="109" t="s">
        <v>123</v>
      </c>
      <c r="B14" s="109" t="s">
        <v>136</v>
      </c>
      <c r="C14" s="110">
        <v>10.3</v>
      </c>
      <c r="D14" s="110">
        <v>7.4</v>
      </c>
    </row>
    <row r="15" spans="1:11">
      <c r="A15" s="109" t="s">
        <v>123</v>
      </c>
      <c r="B15" s="109" t="s">
        <v>137</v>
      </c>
      <c r="C15" s="110">
        <v>9.5</v>
      </c>
      <c r="D15" s="110">
        <v>7.9</v>
      </c>
    </row>
    <row r="16" spans="1:11">
      <c r="A16" s="109" t="s">
        <v>123</v>
      </c>
      <c r="B16" s="109" t="s">
        <v>138</v>
      </c>
      <c r="C16" s="110">
        <v>8.1</v>
      </c>
      <c r="D16" s="110">
        <v>8.3000000000000007</v>
      </c>
    </row>
    <row r="17" spans="1:4">
      <c r="A17" s="109" t="s">
        <v>123</v>
      </c>
      <c r="B17" s="109" t="s">
        <v>139</v>
      </c>
      <c r="C17" s="110">
        <v>8.1</v>
      </c>
      <c r="D17" s="110">
        <v>8.6</v>
      </c>
    </row>
    <row r="18" spans="1:4">
      <c r="A18" s="109" t="s">
        <v>150</v>
      </c>
      <c r="B18" s="109" t="s">
        <v>128</v>
      </c>
      <c r="C18" s="110">
        <v>3.4</v>
      </c>
      <c r="D18" s="110">
        <v>8.3000000000000007</v>
      </c>
    </row>
    <row r="19" spans="1:4">
      <c r="A19" s="109" t="s">
        <v>123</v>
      </c>
      <c r="B19" s="109" t="s">
        <v>129</v>
      </c>
      <c r="C19" s="110">
        <v>4.7</v>
      </c>
      <c r="D19" s="110">
        <v>8.1999999999999993</v>
      </c>
    </row>
    <row r="20" spans="1:4">
      <c r="A20" s="109" t="s">
        <v>123</v>
      </c>
      <c r="B20" s="109" t="s">
        <v>130</v>
      </c>
      <c r="C20" s="110">
        <v>0.6</v>
      </c>
      <c r="D20" s="110">
        <v>7.7</v>
      </c>
    </row>
    <row r="21" spans="1:4">
      <c r="A21" s="109" t="s">
        <v>123</v>
      </c>
      <c r="B21" s="109" t="s">
        <v>131</v>
      </c>
      <c r="C21" s="110">
        <v>0.1</v>
      </c>
      <c r="D21" s="110">
        <v>7.1</v>
      </c>
    </row>
    <row r="22" spans="1:4">
      <c r="A22" s="109" t="s">
        <v>123</v>
      </c>
      <c r="B22" s="109" t="s">
        <v>132</v>
      </c>
      <c r="C22" s="110">
        <v>-1</v>
      </c>
      <c r="D22" s="110">
        <v>6.1</v>
      </c>
    </row>
    <row r="23" spans="1:4">
      <c r="A23" s="109" t="s">
        <v>123</v>
      </c>
      <c r="B23" s="109" t="s">
        <v>133</v>
      </c>
      <c r="C23" s="110">
        <v>-1.6</v>
      </c>
      <c r="D23" s="110">
        <v>5.2</v>
      </c>
    </row>
    <row r="24" spans="1:4">
      <c r="A24" s="109" t="s">
        <v>123</v>
      </c>
      <c r="B24" s="109" t="s">
        <v>134</v>
      </c>
      <c r="C24" s="110">
        <v>-1.7</v>
      </c>
      <c r="D24" s="110">
        <v>4.3</v>
      </c>
    </row>
    <row r="25" spans="1:4">
      <c r="A25" s="109" t="s">
        <v>123</v>
      </c>
      <c r="B25" s="109" t="s">
        <v>135</v>
      </c>
      <c r="C25" s="110">
        <v>0.5</v>
      </c>
      <c r="D25" s="110">
        <v>3.4</v>
      </c>
    </row>
    <row r="26" spans="1:4">
      <c r="A26" s="109" t="s">
        <v>123</v>
      </c>
      <c r="B26" s="109" t="s">
        <v>136</v>
      </c>
      <c r="C26" s="110">
        <v>2</v>
      </c>
      <c r="D26" s="110">
        <v>2.7</v>
      </c>
    </row>
    <row r="27" spans="1:4">
      <c r="A27" s="109" t="s">
        <v>123</v>
      </c>
      <c r="B27" s="109" t="s">
        <v>137</v>
      </c>
      <c r="C27" s="110">
        <v>0.8</v>
      </c>
      <c r="D27" s="110">
        <v>2</v>
      </c>
    </row>
    <row r="28" spans="1:4">
      <c r="A28" s="109" t="s">
        <v>123</v>
      </c>
      <c r="B28" s="109" t="s">
        <v>138</v>
      </c>
      <c r="C28" s="110">
        <v>3.2</v>
      </c>
      <c r="D28" s="110">
        <v>1.6</v>
      </c>
    </row>
    <row r="29" spans="1:4">
      <c r="A29" s="109" t="s">
        <v>123</v>
      </c>
      <c r="B29" s="109" t="s">
        <v>139</v>
      </c>
      <c r="C29" s="110">
        <v>1.1000000000000001</v>
      </c>
      <c r="D29" s="110">
        <v>1</v>
      </c>
    </row>
    <row r="30" spans="1:4">
      <c r="A30" s="109" t="s">
        <v>151</v>
      </c>
      <c r="B30" s="109" t="s">
        <v>128</v>
      </c>
      <c r="C30" s="110">
        <v>0.9</v>
      </c>
      <c r="D30" s="110">
        <v>0.8</v>
      </c>
    </row>
    <row r="31" spans="1:4">
      <c r="A31" s="109" t="s">
        <v>123</v>
      </c>
      <c r="B31" s="109" t="s">
        <v>129</v>
      </c>
      <c r="C31" s="110">
        <v>-2.1</v>
      </c>
      <c r="D31" s="110">
        <v>0.2</v>
      </c>
    </row>
    <row r="32" spans="1:4">
      <c r="A32" s="109" t="s">
        <v>123</v>
      </c>
      <c r="B32" s="109" t="s">
        <v>130</v>
      </c>
      <c r="C32" s="110">
        <v>0.5</v>
      </c>
      <c r="D32" s="110">
        <v>0.2</v>
      </c>
    </row>
    <row r="33" spans="1:4">
      <c r="A33" s="109" t="s">
        <v>123</v>
      </c>
      <c r="B33" s="109" t="s">
        <v>131</v>
      </c>
      <c r="C33" s="110">
        <v>1.7</v>
      </c>
      <c r="D33" s="110">
        <v>0.4</v>
      </c>
    </row>
    <row r="34" spans="1:4">
      <c r="A34" s="109" t="s">
        <v>123</v>
      </c>
      <c r="B34" s="109" t="s">
        <v>132</v>
      </c>
      <c r="C34" s="110">
        <v>2.2999999999999998</v>
      </c>
      <c r="D34" s="110">
        <v>0.6</v>
      </c>
    </row>
    <row r="35" spans="1:4">
      <c r="A35" s="109" t="s">
        <v>123</v>
      </c>
      <c r="B35" s="109" t="s">
        <v>133</v>
      </c>
      <c r="C35" s="110">
        <v>4.3</v>
      </c>
      <c r="D35" s="110">
        <v>1.1000000000000001</v>
      </c>
    </row>
    <row r="36" spans="1:4">
      <c r="A36" s="109" t="s">
        <v>123</v>
      </c>
      <c r="B36" s="109" t="s">
        <v>134</v>
      </c>
      <c r="C36" s="110">
        <v>5.9</v>
      </c>
      <c r="D36" s="110">
        <v>1.8</v>
      </c>
    </row>
    <row r="37" spans="1:4">
      <c r="A37" s="109" t="s">
        <v>123</v>
      </c>
      <c r="B37" s="109" t="s">
        <v>135</v>
      </c>
      <c r="C37" s="110">
        <v>3.3</v>
      </c>
      <c r="D37" s="110">
        <v>2</v>
      </c>
    </row>
    <row r="38" spans="1:4">
      <c r="A38" s="109" t="s">
        <v>123</v>
      </c>
      <c r="B38" s="109" t="s">
        <v>136</v>
      </c>
      <c r="C38" s="110">
        <v>3.7</v>
      </c>
      <c r="D38" s="110">
        <v>2.1</v>
      </c>
    </row>
    <row r="39" spans="1:4">
      <c r="A39" s="109" t="s">
        <v>123</v>
      </c>
      <c r="B39" s="109" t="s">
        <v>137</v>
      </c>
      <c r="C39" s="110">
        <v>4.8</v>
      </c>
      <c r="D39" s="110">
        <v>2.5</v>
      </c>
    </row>
    <row r="40" spans="1:4">
      <c r="A40" s="109" t="s">
        <v>123</v>
      </c>
      <c r="B40" s="109" t="s">
        <v>138</v>
      </c>
      <c r="C40" s="110">
        <v>4.0999999999999996</v>
      </c>
      <c r="D40" s="110">
        <v>2.5</v>
      </c>
    </row>
    <row r="41" spans="1:4">
      <c r="A41" s="109" t="s">
        <v>123</v>
      </c>
      <c r="B41" s="109" t="s">
        <v>139</v>
      </c>
      <c r="C41" s="110">
        <v>6.8</v>
      </c>
      <c r="D41" s="110">
        <v>3</v>
      </c>
    </row>
    <row r="42" spans="1:4">
      <c r="A42" s="109" t="s">
        <v>152</v>
      </c>
      <c r="B42" s="109" t="s">
        <v>128</v>
      </c>
      <c r="C42" s="110">
        <v>3.7</v>
      </c>
      <c r="D42" s="110">
        <v>3.2</v>
      </c>
    </row>
    <row r="43" spans="1:4">
      <c r="A43" s="109" t="s">
        <v>123</v>
      </c>
      <c r="B43" s="109" t="s">
        <v>129</v>
      </c>
      <c r="C43" s="110">
        <v>6.6</v>
      </c>
      <c r="D43" s="110">
        <v>4</v>
      </c>
    </row>
    <row r="44" spans="1:4">
      <c r="A44" s="109" t="s">
        <v>123</v>
      </c>
      <c r="B44" s="109" t="s">
        <v>130</v>
      </c>
      <c r="C44" s="110">
        <v>6.5</v>
      </c>
      <c r="D44" s="110">
        <v>4.5</v>
      </c>
    </row>
    <row r="45" spans="1:4">
      <c r="A45" s="109" t="s">
        <v>123</v>
      </c>
      <c r="B45" s="109" t="s">
        <v>131</v>
      </c>
      <c r="C45" s="110">
        <v>6.6</v>
      </c>
      <c r="D45" s="110">
        <v>4.9000000000000004</v>
      </c>
    </row>
    <row r="46" spans="1:4">
      <c r="A46" s="109" t="s">
        <v>123</v>
      </c>
      <c r="B46" s="109" t="s">
        <v>132</v>
      </c>
      <c r="C46" s="110">
        <v>5</v>
      </c>
      <c r="D46" s="110">
        <v>5.0999999999999996</v>
      </c>
    </row>
    <row r="47" spans="1:4">
      <c r="A47" s="109" t="s">
        <v>123</v>
      </c>
      <c r="B47" s="109" t="s">
        <v>133</v>
      </c>
      <c r="C47" s="110">
        <v>5.5</v>
      </c>
      <c r="D47" s="110">
        <v>5.2</v>
      </c>
    </row>
    <row r="48" spans="1:4">
      <c r="A48" s="109" t="s">
        <v>123</v>
      </c>
      <c r="B48" s="109" t="s">
        <v>134</v>
      </c>
      <c r="C48" s="110">
        <v>4.5999999999999996</v>
      </c>
      <c r="D48" s="110">
        <v>5.0999999999999996</v>
      </c>
    </row>
    <row r="49" spans="1:4">
      <c r="A49" s="109" t="s">
        <v>123</v>
      </c>
      <c r="B49" s="109" t="s">
        <v>135</v>
      </c>
      <c r="C49" s="110">
        <v>8.4</v>
      </c>
      <c r="D49" s="110">
        <v>5.5</v>
      </c>
    </row>
    <row r="50" spans="1:4">
      <c r="A50" s="109" t="s">
        <v>123</v>
      </c>
      <c r="B50" s="109" t="s">
        <v>136</v>
      </c>
      <c r="C50" s="110">
        <v>9.3000000000000007</v>
      </c>
      <c r="D50" s="110">
        <v>6</v>
      </c>
    </row>
    <row r="51" spans="1:4">
      <c r="A51" s="109" t="s">
        <v>123</v>
      </c>
      <c r="B51" s="109" t="s">
        <v>137</v>
      </c>
      <c r="C51" s="110">
        <v>12.2</v>
      </c>
      <c r="D51" s="110">
        <v>6.6</v>
      </c>
    </row>
    <row r="52" spans="1:4">
      <c r="A52" s="109" t="s">
        <v>123</v>
      </c>
      <c r="B52" s="109" t="s">
        <v>138</v>
      </c>
      <c r="C52" s="110">
        <v>13.2</v>
      </c>
      <c r="D52" s="110">
        <v>7.4</v>
      </c>
    </row>
    <row r="53" spans="1:4">
      <c r="A53" s="109" t="s">
        <v>123</v>
      </c>
      <c r="B53" s="109" t="s">
        <v>139</v>
      </c>
      <c r="C53" s="110">
        <v>13.1</v>
      </c>
      <c r="D53" s="110">
        <v>7.9</v>
      </c>
    </row>
    <row r="54" spans="1:4">
      <c r="A54" s="109" t="s">
        <v>153</v>
      </c>
      <c r="B54" s="109" t="s">
        <v>128</v>
      </c>
      <c r="C54" s="110">
        <v>15.9</v>
      </c>
      <c r="D54" s="110">
        <v>8.9</v>
      </c>
    </row>
    <row r="55" spans="1:4">
      <c r="A55" s="109" t="s">
        <v>123</v>
      </c>
      <c r="B55" s="109" t="s">
        <v>129</v>
      </c>
      <c r="C55" s="110">
        <v>14.6</v>
      </c>
      <c r="D55" s="110">
        <v>9.6</v>
      </c>
    </row>
    <row r="56" spans="1:4">
      <c r="A56" s="109" t="s">
        <v>123</v>
      </c>
      <c r="B56" s="109" t="s">
        <v>130</v>
      </c>
      <c r="C56" s="110">
        <v>16.8</v>
      </c>
      <c r="D56" s="110">
        <v>10.5</v>
      </c>
    </row>
    <row r="57" spans="1:4">
      <c r="A57" s="109" t="s">
        <v>123</v>
      </c>
      <c r="B57" s="109" t="s">
        <v>131</v>
      </c>
      <c r="C57" s="110">
        <v>15.1</v>
      </c>
      <c r="D57" s="110">
        <v>11.2</v>
      </c>
    </row>
    <row r="58" spans="1:4">
      <c r="A58" s="109" t="s">
        <v>123</v>
      </c>
      <c r="B58" s="109" t="s">
        <v>132</v>
      </c>
      <c r="C58" s="110">
        <v>14.7</v>
      </c>
      <c r="D58" s="110">
        <v>12</v>
      </c>
    </row>
    <row r="59" spans="1:4">
      <c r="A59" s="109" t="s">
        <v>123</v>
      </c>
      <c r="B59" s="109" t="s">
        <v>133</v>
      </c>
      <c r="C59" s="110">
        <v>12.9</v>
      </c>
      <c r="D59" s="110">
        <v>12.6</v>
      </c>
    </row>
    <row r="60" spans="1:4">
      <c r="A60" s="109" t="s">
        <v>123</v>
      </c>
      <c r="B60" s="109" t="s">
        <v>134</v>
      </c>
      <c r="C60" s="110">
        <v>14.9</v>
      </c>
      <c r="D60" s="110">
        <v>13.4</v>
      </c>
    </row>
    <row r="61" spans="1:4">
      <c r="A61" s="109" t="s">
        <v>123</v>
      </c>
      <c r="B61" s="109" t="s">
        <v>135</v>
      </c>
      <c r="C61" s="110">
        <v>11.3</v>
      </c>
      <c r="D61" s="110">
        <v>13.7</v>
      </c>
    </row>
    <row r="62" spans="1:4">
      <c r="A62" s="109" t="s">
        <v>123</v>
      </c>
      <c r="B62" s="109" t="s">
        <v>136</v>
      </c>
      <c r="C62" s="110">
        <v>9.9</v>
      </c>
      <c r="D62" s="110">
        <v>13.7</v>
      </c>
    </row>
    <row r="63" spans="1:4">
      <c r="A63" s="109" t="s">
        <v>123</v>
      </c>
      <c r="B63" s="109" t="s">
        <v>137</v>
      </c>
      <c r="C63" s="110">
        <v>7.9</v>
      </c>
      <c r="D63" s="110">
        <v>13.4</v>
      </c>
    </row>
    <row r="64" spans="1:4">
      <c r="A64" s="109" t="s">
        <v>123</v>
      </c>
      <c r="B64" s="109" t="s">
        <v>138</v>
      </c>
      <c r="C64" s="110">
        <v>6.7</v>
      </c>
      <c r="D64" s="110">
        <v>12.8</v>
      </c>
    </row>
    <row r="65" spans="1:4">
      <c r="A65" s="109" t="s">
        <v>123</v>
      </c>
      <c r="B65" s="109" t="s">
        <v>139</v>
      </c>
      <c r="C65" s="110">
        <v>7</v>
      </c>
      <c r="D65" s="110">
        <v>12.3</v>
      </c>
    </row>
    <row r="66" spans="1:4">
      <c r="A66" s="109" t="s">
        <v>127</v>
      </c>
      <c r="B66" s="109" t="s">
        <v>128</v>
      </c>
      <c r="C66" s="110">
        <v>5.6</v>
      </c>
      <c r="D66" s="110">
        <v>11.5</v>
      </c>
    </row>
    <row r="67" spans="1:4">
      <c r="A67" s="109" t="s">
        <v>123</v>
      </c>
      <c r="B67" s="109" t="s">
        <v>129</v>
      </c>
      <c r="C67" s="110">
        <v>6</v>
      </c>
      <c r="D67" s="110">
        <v>10.7</v>
      </c>
    </row>
    <row r="68" spans="1:4">
      <c r="A68" s="109" t="s">
        <v>123</v>
      </c>
      <c r="B68" s="109" t="s">
        <v>130</v>
      </c>
      <c r="C68" s="110">
        <v>3.7</v>
      </c>
      <c r="D68" s="110">
        <v>9.6</v>
      </c>
    </row>
    <row r="69" spans="1:4">
      <c r="A69" s="109" t="s">
        <v>123</v>
      </c>
      <c r="B69" s="109" t="s">
        <v>131</v>
      </c>
      <c r="C69" s="110">
        <v>5.0999999999999996</v>
      </c>
      <c r="D69" s="110">
        <v>8.8000000000000007</v>
      </c>
    </row>
    <row r="70" spans="1:4">
      <c r="A70" s="109" t="s">
        <v>123</v>
      </c>
      <c r="B70" s="109" t="s">
        <v>132</v>
      </c>
      <c r="C70" s="110">
        <v>7.9</v>
      </c>
      <c r="D70" s="110">
        <v>8.1999999999999993</v>
      </c>
    </row>
    <row r="71" spans="1:4">
      <c r="A71" s="109" t="s">
        <v>123</v>
      </c>
      <c r="B71" s="109" t="s">
        <v>133</v>
      </c>
      <c r="C71" s="110">
        <v>8.6999999999999993</v>
      </c>
      <c r="D71" s="110">
        <v>7.9</v>
      </c>
    </row>
    <row r="72" spans="1:4">
      <c r="A72" s="109" t="s">
        <v>123</v>
      </c>
      <c r="B72" s="109" t="s">
        <v>134</v>
      </c>
      <c r="C72" s="110">
        <v>9.4</v>
      </c>
      <c r="D72" s="110">
        <v>7.4</v>
      </c>
    </row>
    <row r="73" spans="1:4">
      <c r="A73" s="109" t="s">
        <v>123</v>
      </c>
      <c r="B73" s="109" t="s">
        <v>135</v>
      </c>
      <c r="C73" s="110">
        <v>11.2</v>
      </c>
      <c r="D73" s="110">
        <v>7.4</v>
      </c>
    </row>
    <row r="74" spans="1:4">
      <c r="A74" s="109" t="s">
        <v>123</v>
      </c>
      <c r="B74" s="109" t="s">
        <v>136</v>
      </c>
      <c r="C74" s="110">
        <v>11.9</v>
      </c>
      <c r="D74" s="110">
        <v>7.6</v>
      </c>
    </row>
    <row r="75" spans="1:4">
      <c r="A75" s="109" t="s">
        <v>123</v>
      </c>
      <c r="B75" s="109" t="s">
        <v>137</v>
      </c>
      <c r="C75" s="110">
        <v>10.8</v>
      </c>
      <c r="D75" s="110">
        <v>7.8</v>
      </c>
    </row>
    <row r="76" spans="1:4">
      <c r="A76" s="109" t="s">
        <v>123</v>
      </c>
      <c r="B76" s="109" t="s">
        <v>138</v>
      </c>
      <c r="C76" s="110">
        <v>9.8000000000000007</v>
      </c>
      <c r="D76" s="110">
        <v>8.1</v>
      </c>
    </row>
    <row r="77" spans="1:4">
      <c r="A77" s="109" t="s">
        <v>123</v>
      </c>
      <c r="B77" s="109" t="s">
        <v>139</v>
      </c>
      <c r="C77" s="110">
        <v>8.9</v>
      </c>
      <c r="D77" s="110">
        <v>8.1999999999999993</v>
      </c>
    </row>
    <row r="78" spans="1:4">
      <c r="A78" s="109" t="s">
        <v>140</v>
      </c>
      <c r="B78" s="109" t="s">
        <v>128</v>
      </c>
      <c r="C78" s="110">
        <v>11.4</v>
      </c>
      <c r="D78" s="110">
        <v>8.6999999999999993</v>
      </c>
    </row>
    <row r="79" spans="1:4">
      <c r="A79" s="109" t="s">
        <v>123</v>
      </c>
      <c r="B79" s="109" t="s">
        <v>129</v>
      </c>
      <c r="C79" s="110">
        <v>11.7</v>
      </c>
      <c r="D79" s="110">
        <v>9.1999999999999993</v>
      </c>
    </row>
    <row r="80" spans="1:4">
      <c r="A80" s="109" t="s">
        <v>123</v>
      </c>
      <c r="B80" s="109" t="s">
        <v>130</v>
      </c>
      <c r="C80" s="110">
        <v>12.7</v>
      </c>
      <c r="D80" s="110">
        <v>10</v>
      </c>
    </row>
    <row r="81" spans="1:4">
      <c r="A81" s="109" t="s">
        <v>123</v>
      </c>
      <c r="B81" s="109" t="s">
        <v>131</v>
      </c>
      <c r="C81" s="110">
        <v>14.2</v>
      </c>
      <c r="D81" s="110">
        <v>10.7</v>
      </c>
    </row>
    <row r="82" spans="1:4">
      <c r="A82" s="109" t="s">
        <v>123</v>
      </c>
      <c r="B82" s="109" t="s">
        <v>132</v>
      </c>
      <c r="C82" s="110">
        <v>12.6</v>
      </c>
      <c r="D82" s="110">
        <v>11.1</v>
      </c>
    </row>
    <row r="83" spans="1:4">
      <c r="A83" s="109" t="s">
        <v>123</v>
      </c>
      <c r="B83" s="109" t="s">
        <v>133</v>
      </c>
      <c r="C83" s="110">
        <v>11.8</v>
      </c>
      <c r="D83" s="110">
        <v>11.4</v>
      </c>
    </row>
    <row r="84" spans="1:4">
      <c r="A84" s="109" t="s">
        <v>123</v>
      </c>
      <c r="B84" s="109" t="s">
        <v>134</v>
      </c>
      <c r="C84" s="110">
        <v>9.8000000000000007</v>
      </c>
      <c r="D84" s="110">
        <v>11.4</v>
      </c>
    </row>
    <row r="85" spans="1:4">
      <c r="A85" s="109" t="s">
        <v>123</v>
      </c>
      <c r="B85" s="109" t="s">
        <v>135</v>
      </c>
      <c r="C85" s="110">
        <v>7</v>
      </c>
      <c r="D85" s="110">
        <v>11.1</v>
      </c>
    </row>
    <row r="86" spans="1:4">
      <c r="A86" s="109" t="s">
        <v>123</v>
      </c>
      <c r="B86" s="109" t="s">
        <v>136</v>
      </c>
      <c r="C86" s="110">
        <v>7.1</v>
      </c>
      <c r="D86" s="110">
        <v>10.7</v>
      </c>
    </row>
    <row r="87" spans="1:4">
      <c r="A87" s="109" t="s">
        <v>123</v>
      </c>
      <c r="B87" s="109" t="s">
        <v>137</v>
      </c>
      <c r="C87" s="110">
        <v>6.6</v>
      </c>
      <c r="D87" s="110">
        <v>10.3</v>
      </c>
    </row>
    <row r="88" spans="1:4">
      <c r="A88" s="109" t="s">
        <v>123</v>
      </c>
      <c r="B88" s="109" t="s">
        <v>138</v>
      </c>
      <c r="C88" s="110">
        <v>5.3</v>
      </c>
      <c r="D88" s="110">
        <v>9.9</v>
      </c>
    </row>
    <row r="89" spans="1:4">
      <c r="A89" s="109" t="s">
        <v>123</v>
      </c>
      <c r="B89" s="109" t="s">
        <v>139</v>
      </c>
      <c r="C89" s="110">
        <v>5.3</v>
      </c>
      <c r="D89" s="110">
        <v>9.6</v>
      </c>
    </row>
  </sheetData>
  <mergeCells count="1">
    <mergeCell ref="H1:I1"/>
  </mergeCells>
  <hyperlinks>
    <hyperlink ref="H1:I1" location="Index!A1" display="Regresar al Índice" xr:uid="{F6974BD2-1822-420E-B0AC-29BD764DB839}"/>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54CD-80B0-4EDA-9F3F-28BA185B20A0}">
  <sheetPr codeName="Hoja97"/>
  <dimension ref="A1:I24"/>
  <sheetViews>
    <sheetView workbookViewId="0">
      <selection activeCell="B125" sqref="B125"/>
    </sheetView>
  </sheetViews>
  <sheetFormatPr baseColWidth="10" defaultColWidth="9.109375" defaultRowHeight="14.4"/>
  <cols>
    <col min="1" max="16384" width="9.109375" style="109"/>
  </cols>
  <sheetData>
    <row r="1" spans="1:9">
      <c r="A1" s="109" t="s">
        <v>1424</v>
      </c>
      <c r="H1" s="274" t="s">
        <v>126</v>
      </c>
      <c r="I1" s="274"/>
    </row>
    <row r="2" spans="1:9">
      <c r="A2" s="109" t="s">
        <v>561</v>
      </c>
    </row>
    <row r="5" spans="1:9">
      <c r="A5" s="109" t="s">
        <v>182</v>
      </c>
      <c r="B5" s="109" t="s">
        <v>556</v>
      </c>
    </row>
    <row r="6" spans="1:9">
      <c r="A6" s="109" t="s">
        <v>116</v>
      </c>
      <c r="B6" s="110">
        <v>0.2</v>
      </c>
    </row>
    <row r="7" spans="1:9">
      <c r="A7" s="109" t="s">
        <v>120</v>
      </c>
      <c r="B7" s="110">
        <v>0.7</v>
      </c>
    </row>
    <row r="8" spans="1:9">
      <c r="A8" s="109" t="s">
        <v>97</v>
      </c>
      <c r="B8" s="110">
        <v>1.1000000000000001</v>
      </c>
    </row>
    <row r="9" spans="1:9">
      <c r="A9" s="109" t="s">
        <v>112</v>
      </c>
      <c r="B9" s="110">
        <v>1.3</v>
      </c>
    </row>
    <row r="10" spans="1:9">
      <c r="A10" s="109" t="s">
        <v>104</v>
      </c>
      <c r="B10" s="110">
        <v>1.4</v>
      </c>
    </row>
    <row r="11" spans="1:9">
      <c r="A11" s="109" t="s">
        <v>114</v>
      </c>
      <c r="B11" s="110">
        <v>1.5</v>
      </c>
    </row>
    <row r="12" spans="1:9">
      <c r="A12" s="109" t="s">
        <v>91</v>
      </c>
      <c r="B12" s="110">
        <v>2</v>
      </c>
    </row>
    <row r="13" spans="1:9">
      <c r="A13" s="109" t="s">
        <v>101</v>
      </c>
      <c r="B13" s="110">
        <v>2.5</v>
      </c>
    </row>
    <row r="14" spans="1:9">
      <c r="A14" s="109" t="s">
        <v>93</v>
      </c>
      <c r="B14" s="110">
        <v>2.9</v>
      </c>
    </row>
    <row r="15" spans="1:9">
      <c r="A15" s="109" t="s">
        <v>118</v>
      </c>
      <c r="B15" s="110">
        <v>3.4</v>
      </c>
    </row>
    <row r="16" spans="1:9">
      <c r="A16" s="109" t="s">
        <v>89</v>
      </c>
      <c r="B16" s="110">
        <v>4.4000000000000004</v>
      </c>
    </row>
    <row r="17" spans="1:2">
      <c r="A17" s="109" t="s">
        <v>92</v>
      </c>
      <c r="B17" s="110">
        <v>5.9</v>
      </c>
    </row>
    <row r="18" spans="1:2">
      <c r="A18" s="109" t="s">
        <v>94</v>
      </c>
      <c r="B18" s="110">
        <v>6.1</v>
      </c>
    </row>
    <row r="19" spans="1:2">
      <c r="A19" s="109" t="s">
        <v>95</v>
      </c>
      <c r="B19" s="110">
        <v>6.8</v>
      </c>
    </row>
    <row r="20" spans="1:2">
      <c r="A20" s="109" t="s">
        <v>103</v>
      </c>
      <c r="B20" s="110">
        <v>8.5</v>
      </c>
    </row>
    <row r="21" spans="1:2">
      <c r="A21" s="109" t="s">
        <v>119</v>
      </c>
      <c r="B21" s="110">
        <v>9.3000000000000007</v>
      </c>
    </row>
    <row r="22" spans="1:2">
      <c r="A22" s="109" t="s">
        <v>113</v>
      </c>
      <c r="B22" s="110">
        <v>9.6999999999999993</v>
      </c>
    </row>
    <row r="23" spans="1:2">
      <c r="A23" s="109" t="s">
        <v>109</v>
      </c>
      <c r="B23" s="110">
        <v>12.4</v>
      </c>
    </row>
    <row r="24" spans="1:2">
      <c r="A24" s="109" t="s">
        <v>110</v>
      </c>
      <c r="B24" s="110">
        <v>13.2</v>
      </c>
    </row>
  </sheetData>
  <mergeCells count="1">
    <mergeCell ref="H1:I1"/>
  </mergeCells>
  <hyperlinks>
    <hyperlink ref="H1:I1" location="Index!A1" display="Regresar al Índice" xr:uid="{43BF6E98-C582-4527-AFC4-C8BD335E474C}"/>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6FDC-377F-46FB-9D13-82C5BC342337}">
  <sheetPr codeName="Hoja98"/>
  <dimension ref="A1:I41"/>
  <sheetViews>
    <sheetView workbookViewId="0">
      <selection activeCell="B125" sqref="B125"/>
    </sheetView>
  </sheetViews>
  <sheetFormatPr baseColWidth="10" defaultColWidth="9.109375" defaultRowHeight="14.4"/>
  <cols>
    <col min="1" max="16384" width="9.109375" style="222"/>
  </cols>
  <sheetData>
    <row r="1" spans="1:9">
      <c r="A1" s="222" t="s">
        <v>1425</v>
      </c>
      <c r="H1" s="274" t="s">
        <v>126</v>
      </c>
      <c r="I1" s="274"/>
    </row>
    <row r="2" spans="1:9">
      <c r="A2" s="222" t="s">
        <v>567</v>
      </c>
    </row>
    <row r="3" spans="1:9">
      <c r="A3" s="222" t="s">
        <v>568</v>
      </c>
    </row>
    <row r="8" spans="1:9">
      <c r="B8" s="222" t="s">
        <v>124</v>
      </c>
      <c r="C8" s="222" t="s">
        <v>624</v>
      </c>
    </row>
    <row r="9" spans="1:9">
      <c r="B9" s="222" t="s">
        <v>159</v>
      </c>
      <c r="C9" s="230">
        <v>-16.095152067622877</v>
      </c>
    </row>
    <row r="10" spans="1:9">
      <c r="B10" s="222" t="s">
        <v>91</v>
      </c>
      <c r="C10" s="230">
        <v>-10.729539638593844</v>
      </c>
    </row>
    <row r="11" spans="1:9">
      <c r="B11" s="222" t="s">
        <v>96</v>
      </c>
      <c r="C11" s="230">
        <v>-10.528342497584903</v>
      </c>
    </row>
    <row r="12" spans="1:9">
      <c r="B12" s="222" t="s">
        <v>99</v>
      </c>
      <c r="C12" s="230">
        <v>-4.2608281164706083</v>
      </c>
    </row>
    <row r="13" spans="1:9">
      <c r="B13" s="222" t="s">
        <v>160</v>
      </c>
      <c r="C13" s="230">
        <v>-3.9469164535966406</v>
      </c>
    </row>
    <row r="14" spans="1:9">
      <c r="B14" s="222" t="s">
        <v>161</v>
      </c>
      <c r="C14" s="230">
        <v>-3.6458232449095398</v>
      </c>
    </row>
    <row r="15" spans="1:9">
      <c r="B15" s="222" t="s">
        <v>103</v>
      </c>
      <c r="C15" s="230">
        <v>-3.113609472313041</v>
      </c>
    </row>
    <row r="16" spans="1:9">
      <c r="B16" s="222" t="s">
        <v>156</v>
      </c>
      <c r="C16" s="230">
        <v>-2.9194517688762898</v>
      </c>
    </row>
    <row r="17" spans="2:3">
      <c r="B17" s="222" t="s">
        <v>110</v>
      </c>
      <c r="C17" s="230">
        <v>-2.3772772669499678</v>
      </c>
    </row>
    <row r="18" spans="2:3">
      <c r="B18" s="222" t="s">
        <v>100</v>
      </c>
      <c r="C18" s="230">
        <v>-1.5140464218940513</v>
      </c>
    </row>
    <row r="19" spans="2:3">
      <c r="B19" s="222" t="s">
        <v>90</v>
      </c>
      <c r="C19" s="230">
        <v>-1.3925389182440351</v>
      </c>
    </row>
    <row r="20" spans="2:3">
      <c r="B20" s="222" t="s">
        <v>112</v>
      </c>
      <c r="C20" s="230">
        <v>-1.3465987482495276</v>
      </c>
    </row>
    <row r="21" spans="2:3">
      <c r="B21" s="222" t="s">
        <v>92</v>
      </c>
      <c r="C21" s="230">
        <v>-1.0920906360822924</v>
      </c>
    </row>
    <row r="22" spans="2:3">
      <c r="B22" s="222" t="s">
        <v>117</v>
      </c>
      <c r="C22" s="230">
        <v>0.68035526201334651</v>
      </c>
    </row>
    <row r="23" spans="2:3">
      <c r="B23" s="222" t="s">
        <v>157</v>
      </c>
      <c r="C23" s="230">
        <v>0.90021658584723796</v>
      </c>
    </row>
    <row r="24" spans="2:3">
      <c r="B24" s="222" t="s">
        <v>101</v>
      </c>
      <c r="C24" s="230">
        <v>1.1593813509707982</v>
      </c>
    </row>
    <row r="25" spans="2:3">
      <c r="B25" s="222" t="s">
        <v>119</v>
      </c>
      <c r="C25" s="230">
        <v>1.7159918071565552</v>
      </c>
    </row>
    <row r="26" spans="2:3">
      <c r="B26" s="222" t="s">
        <v>95</v>
      </c>
      <c r="C26" s="230">
        <v>1.7311475511415177</v>
      </c>
    </row>
    <row r="27" spans="2:3">
      <c r="B27" s="222" t="s">
        <v>87</v>
      </c>
      <c r="C27" s="230">
        <v>2.2773453973378084</v>
      </c>
    </row>
    <row r="28" spans="2:3">
      <c r="B28" s="222" t="s">
        <v>102</v>
      </c>
      <c r="C28" s="230">
        <v>2.5676890498580476</v>
      </c>
    </row>
    <row r="29" spans="2:3">
      <c r="B29" s="222" t="s">
        <v>111</v>
      </c>
      <c r="C29" s="230">
        <v>3.0242640015327567</v>
      </c>
    </row>
    <row r="30" spans="2:3">
      <c r="B30" s="222" t="s">
        <v>104</v>
      </c>
      <c r="C30" s="230">
        <v>3.2018942777352213</v>
      </c>
    </row>
    <row r="31" spans="2:3">
      <c r="B31" s="222" t="s">
        <v>158</v>
      </c>
      <c r="C31" s="230">
        <v>3.2271995765755657</v>
      </c>
    </row>
    <row r="32" spans="2:3">
      <c r="B32" s="222" t="s">
        <v>86</v>
      </c>
      <c r="C32" s="230">
        <v>3.8164207808254718</v>
      </c>
    </row>
    <row r="33" spans="2:3">
      <c r="B33" s="222" t="s">
        <v>116</v>
      </c>
      <c r="C33" s="230">
        <v>5.0531667346537654</v>
      </c>
    </row>
    <row r="34" spans="2:3">
      <c r="B34" s="222" t="s">
        <v>569</v>
      </c>
      <c r="C34" s="230">
        <v>6.5544596333078546</v>
      </c>
    </row>
    <row r="35" spans="2:3">
      <c r="B35" s="222" t="s">
        <v>118</v>
      </c>
      <c r="C35" s="230">
        <v>8.3584803407296633</v>
      </c>
    </row>
    <row r="36" spans="2:3">
      <c r="B36" s="222" t="s">
        <v>114</v>
      </c>
      <c r="C36" s="230">
        <v>11.74280795842424</v>
      </c>
    </row>
    <row r="37" spans="2:3">
      <c r="B37" s="222" t="s">
        <v>85</v>
      </c>
      <c r="C37" s="230">
        <v>12.833383594305033</v>
      </c>
    </row>
    <row r="38" spans="2:3">
      <c r="B38" s="222" t="s">
        <v>94</v>
      </c>
      <c r="C38" s="230">
        <v>13.599277015773778</v>
      </c>
    </row>
    <row r="39" spans="2:3">
      <c r="B39" s="222" t="s">
        <v>88</v>
      </c>
      <c r="C39" s="230">
        <v>14.217369353913137</v>
      </c>
    </row>
    <row r="40" spans="2:3">
      <c r="B40" s="222" t="s">
        <v>120</v>
      </c>
      <c r="C40" s="230">
        <v>15.378258252425622</v>
      </c>
    </row>
    <row r="41" spans="2:3">
      <c r="B41" s="222" t="s">
        <v>108</v>
      </c>
      <c r="C41" s="230">
        <v>21.703221652987715</v>
      </c>
    </row>
  </sheetData>
  <mergeCells count="1">
    <mergeCell ref="H1:I1"/>
  </mergeCells>
  <hyperlinks>
    <hyperlink ref="H1:I1" location="Index!A1" display="Regresar al Índice" xr:uid="{C8CF3500-EF73-4634-99F3-8505A6D4AE09}"/>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119</vt:i4>
      </vt:variant>
      <vt:variant>
        <vt:lpstr>Rangos con nombre</vt:lpstr>
      </vt:variant>
      <vt:variant>
        <vt:i4>125</vt:i4>
      </vt:variant>
    </vt:vector>
  </HeadingPairs>
  <TitlesOfParts>
    <vt:vector size="244"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F100-1</vt:lpstr>
      <vt:lpstr>F100-2</vt:lpstr>
      <vt:lpstr>F100-3</vt:lpstr>
      <vt:lpstr>F100-4</vt:lpstr>
      <vt:lpstr>F101-111</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Start13</vt:lpstr>
      <vt:lpstr>Start14</vt:lpstr>
      <vt:lpstr>Start15</vt:lpstr>
      <vt:lpstr>Start16</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Start477</vt:lpstr>
      <vt:lpstr>Start48</vt:lpstr>
      <vt:lpstr>Start489</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Ángel González Favila</dc:creator>
  <cp:lastModifiedBy>Mireya Pasillas</cp:lastModifiedBy>
  <dcterms:created xsi:type="dcterms:W3CDTF">2019-10-31T19:47:01Z</dcterms:created>
  <dcterms:modified xsi:type="dcterms:W3CDTF">2020-03-02T00:05:39Z</dcterms:modified>
</cp:coreProperties>
</file>