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5.xml" ContentType="application/vnd.openxmlformats-officedocument.themeOverride+xml"/>
  <Override PartName="/xl/drawings/drawing4.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6.xml" ContentType="application/vnd.openxmlformats-officedocument.themeOverride+xml"/>
  <Override PartName="/xl/drawings/drawing5.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theme/themeOverride7.xml" ContentType="application/vnd.openxmlformats-officedocument.themeOverride+xml"/>
  <Override PartName="/xl/drawings/drawing8.xml" ContentType="application/vnd.openxmlformats-officedocument.drawing+xml"/>
  <Override PartName="/xl/charts/chart10.xml" ContentType="application/vnd.openxmlformats-officedocument.drawingml.chart+xml"/>
  <Override PartName="/xl/theme/themeOverride8.xml" ContentType="application/vnd.openxmlformats-officedocument.themeOverride+xml"/>
  <Override PartName="/xl/drawings/drawing9.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9.xml" ContentType="application/vnd.openxmlformats-officedocument.themeOverride+xml"/>
  <Override PartName="/xl/drawings/drawing10.xml" ContentType="application/vnd.openxmlformats-officedocument.drawing+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0.xml" ContentType="application/vnd.openxmlformats-officedocument.themeOverride+xml"/>
  <Override PartName="/xl/drawings/drawing11.xml" ContentType="application/vnd.openxmlformats-officedocument.drawing+xml"/>
  <Override PartName="/xl/charts/chart13.xml" ContentType="application/vnd.openxmlformats-officedocument.drawingml.chart+xml"/>
  <Override PartName="/xl/theme/themeOverride11.xml" ContentType="application/vnd.openxmlformats-officedocument.themeOverride+xml"/>
  <Override PartName="/xl/drawings/drawing12.xml" ContentType="application/vnd.openxmlformats-officedocument.drawing+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2.xml" ContentType="application/vnd.openxmlformats-officedocument.themeOverride+xml"/>
  <Override PartName="/xl/drawings/drawing13.xml" ContentType="application/vnd.openxmlformats-officedocument.drawing+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3.xml" ContentType="application/vnd.openxmlformats-officedocument.themeOverride+xml"/>
  <Override PartName="/xl/drawings/drawing14.xml" ContentType="application/vnd.openxmlformats-officedocument.drawing+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4.xml" ContentType="application/vnd.openxmlformats-officedocument.themeOverride+xml"/>
  <Override PartName="/xl/drawings/drawing15.xml" ContentType="application/vnd.openxmlformats-officedocument.drawing+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5.xml" ContentType="application/vnd.openxmlformats-officedocument.themeOverride+xml"/>
  <Override PartName="/xl/drawings/drawing16.xml" ContentType="application/vnd.openxmlformats-officedocument.drawing+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6.xml" ContentType="application/vnd.openxmlformats-officedocument.themeOverride+xml"/>
  <Override PartName="/xl/drawings/drawing18.xml" ContentType="application/vnd.openxmlformats-officedocument.drawing+xml"/>
  <Override PartName="/xl/charts/chart20.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7.xml" ContentType="application/vnd.openxmlformats-officedocument.themeOverride+xml"/>
  <Override PartName="/xl/drawings/drawing19.xml" ContentType="application/vnd.openxmlformats-officedocument.drawing+xml"/>
  <Override PartName="/xl/charts/chart21.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8.xml" ContentType="application/vnd.openxmlformats-officedocument.themeOverride+xml"/>
  <Override PartName="/xl/drawings/drawing20.xml" ContentType="application/vnd.openxmlformats-officedocument.drawing+xml"/>
  <Override PartName="/xl/charts/chart22.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9.xml" ContentType="application/vnd.openxmlformats-officedocument.themeOverride+xml"/>
  <Override PartName="/xl/drawings/drawing21.xml" ContentType="application/vnd.openxmlformats-officedocument.drawing+xml"/>
  <Override PartName="/xl/charts/chart23.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20.xml" ContentType="application/vnd.openxmlformats-officedocument.themeOverride+xml"/>
  <Override PartName="/xl/drawings/drawing22.xml" ContentType="application/vnd.openxmlformats-officedocument.drawing+xml"/>
  <Override PartName="/xl/charts/chart24.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21.xml" ContentType="application/vnd.openxmlformats-officedocument.themeOverride+xml"/>
  <Override PartName="/xl/drawings/drawing23.xml" ContentType="application/vnd.openxmlformats-officedocument.drawing+xml"/>
  <Override PartName="/xl/charts/chart25.xml" ContentType="application/vnd.openxmlformats-officedocument.drawingml.chart+xml"/>
  <Override PartName="/xl/theme/themeOverride22.xml" ContentType="application/vnd.openxmlformats-officedocument.themeOverride+xml"/>
  <Override PartName="/xl/drawings/drawing24.xml" ContentType="application/vnd.openxmlformats-officedocument.drawing+xml"/>
  <Override PartName="/xl/charts/chart26.xml" ContentType="application/vnd.openxmlformats-officedocument.drawingml.chart+xml"/>
  <Override PartName="/xl/theme/themeOverride23.xml" ContentType="application/vnd.openxmlformats-officedocument.themeOverride+xml"/>
  <Override PartName="/xl/drawings/drawing25.xml" ContentType="application/vnd.openxmlformats-officedocument.drawing+xml"/>
  <Override PartName="/xl/charts/chart27.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6.xml" ContentType="application/vnd.openxmlformats-officedocument.drawing+xml"/>
  <Override PartName="/xl/charts/chart28.xml" ContentType="application/vnd.openxmlformats-officedocument.drawingml.chart+xml"/>
  <Override PartName="/xl/theme/themeOverride24.xml" ContentType="application/vnd.openxmlformats-officedocument.themeOverride+xml"/>
  <Override PartName="/xl/drawings/drawing27.xml" ContentType="application/vnd.openxmlformats-officedocument.drawing+xml"/>
  <Override PartName="/xl/charts/chart29.xml" ContentType="application/vnd.openxmlformats-officedocument.drawingml.chart+xml"/>
  <Override PartName="/xl/theme/themeOverride25.xml" ContentType="application/vnd.openxmlformats-officedocument.themeOverride+xml"/>
  <Override PartName="/xl/drawings/drawing28.xml" ContentType="application/vnd.openxmlformats-officedocument.drawing+xml"/>
  <Override PartName="/xl/charts/chart30.xml" ContentType="application/vnd.openxmlformats-officedocument.drawingml.chart+xml"/>
  <Override PartName="/xl/theme/themeOverride26.xml" ContentType="application/vnd.openxmlformats-officedocument.themeOverride+xml"/>
  <Override PartName="/xl/drawings/drawing29.xml" ContentType="application/vnd.openxmlformats-officedocument.drawing+xml"/>
  <Override PartName="/xl/charts/chart31.xml" ContentType="application/vnd.openxmlformats-officedocument.drawingml.chart+xml"/>
  <Override PartName="/xl/theme/themeOverride27.xml" ContentType="application/vnd.openxmlformats-officedocument.themeOverride+xml"/>
  <Override PartName="/xl/drawings/drawing30.xml" ContentType="application/vnd.openxmlformats-officedocument.drawing+xml"/>
  <Override PartName="/xl/charts/chart32.xml" ContentType="application/vnd.openxmlformats-officedocument.drawingml.chart+xml"/>
  <Override PartName="/xl/theme/themeOverride28.xml" ContentType="application/vnd.openxmlformats-officedocument.themeOverride+xml"/>
  <Override PartName="/xl/drawings/drawing31.xml" ContentType="application/vnd.openxmlformats-officedocument.drawing+xml"/>
  <Override PartName="/xl/charts/chart33.xml" ContentType="application/vnd.openxmlformats-officedocument.drawingml.chart+xml"/>
  <Override PartName="/xl/theme/themeOverride29.xml" ContentType="application/vnd.openxmlformats-officedocument.themeOverride+xml"/>
  <Override PartName="/xl/drawings/drawing32.xml" ContentType="application/vnd.openxmlformats-officedocument.drawing+xml"/>
  <Override PartName="/xl/charts/chart34.xml" ContentType="application/vnd.openxmlformats-officedocument.drawingml.chart+xml"/>
  <Override PartName="/xl/theme/themeOverride30.xml" ContentType="application/vnd.openxmlformats-officedocument.themeOverride+xml"/>
  <Override PartName="/xl/drawings/drawing33.xml" ContentType="application/vnd.openxmlformats-officedocument.drawing+xml"/>
  <Override PartName="/xl/charts/chart35.xml" ContentType="application/vnd.openxmlformats-officedocument.drawingml.chart+xml"/>
  <Override PartName="/xl/theme/themeOverride31.xml" ContentType="application/vnd.openxmlformats-officedocument.themeOverride+xml"/>
  <Override PartName="/xl/drawings/drawing34.xml" ContentType="application/vnd.openxmlformats-officedocument.drawing+xml"/>
  <Override PartName="/xl/charts/chart36.xml" ContentType="application/vnd.openxmlformats-officedocument.drawingml.chart+xml"/>
  <Override PartName="/xl/theme/themeOverride32.xml" ContentType="application/vnd.openxmlformats-officedocument.themeOverride+xml"/>
  <Override PartName="/xl/drawings/drawing35.xml" ContentType="application/vnd.openxmlformats-officedocument.drawing+xml"/>
  <Override PartName="/xl/charts/chart37.xml" ContentType="application/vnd.openxmlformats-officedocument.drawingml.chart+xml"/>
  <Override PartName="/xl/theme/themeOverride33.xml" ContentType="application/vnd.openxmlformats-officedocument.themeOverride+xml"/>
  <Override PartName="/xl/drawings/drawing36.xml" ContentType="application/vnd.openxmlformats-officedocument.drawing+xml"/>
  <Override PartName="/xl/charts/chart38.xml" ContentType="application/vnd.openxmlformats-officedocument.drawingml.chart+xml"/>
  <Override PartName="/xl/theme/themeOverride34.xml" ContentType="application/vnd.openxmlformats-officedocument.themeOverride+xml"/>
  <Override PartName="/xl/drawings/drawing37.xml" ContentType="application/vnd.openxmlformats-officedocument.drawing+xml"/>
  <Override PartName="/xl/charts/chart39.xml" ContentType="application/vnd.openxmlformats-officedocument.drawingml.chart+xml"/>
  <Override PartName="/xl/theme/themeOverride35.xml" ContentType="application/vnd.openxmlformats-officedocument.themeOverride+xml"/>
  <Override PartName="/xl/drawings/drawing38.xml" ContentType="application/vnd.openxmlformats-officedocument.drawing+xml"/>
  <Override PartName="/xl/charts/chart40.xml" ContentType="application/vnd.openxmlformats-officedocument.drawingml.chart+xml"/>
  <Override PartName="/xl/theme/themeOverride36.xml" ContentType="application/vnd.openxmlformats-officedocument.themeOverride+xml"/>
  <Override PartName="/xl/drawings/drawing39.xml" ContentType="application/vnd.openxmlformats-officedocument.drawing+xml"/>
  <Override PartName="/xl/charts/chart41.xml" ContentType="application/vnd.openxmlformats-officedocument.drawingml.chart+xml"/>
  <Override PartName="/xl/theme/themeOverride37.xml" ContentType="application/vnd.openxmlformats-officedocument.themeOverride+xml"/>
  <Override PartName="/xl/drawings/drawing40.xml" ContentType="application/vnd.openxmlformats-officedocument.drawing+xml"/>
  <Override PartName="/xl/charts/chart42.xml" ContentType="application/vnd.openxmlformats-officedocument.drawingml.chart+xml"/>
  <Override PartName="/xl/theme/themeOverride38.xml" ContentType="application/vnd.openxmlformats-officedocument.themeOverride+xml"/>
  <Override PartName="/xl/drawings/drawing41.xml" ContentType="application/vnd.openxmlformats-officedocument.drawing+xml"/>
  <Override PartName="/xl/charts/chart43.xml" ContentType="application/vnd.openxmlformats-officedocument.drawingml.chart+xml"/>
  <Override PartName="/xl/theme/themeOverride39.xml" ContentType="application/vnd.openxmlformats-officedocument.themeOverride+xml"/>
  <Override PartName="/xl/drawings/drawing42.xml" ContentType="application/vnd.openxmlformats-officedocument.drawing+xml"/>
  <Override PartName="/xl/charts/chart44.xml" ContentType="application/vnd.openxmlformats-officedocument.drawingml.chart+xml"/>
  <Override PartName="/xl/theme/themeOverride40.xml" ContentType="application/vnd.openxmlformats-officedocument.themeOverride+xml"/>
  <Override PartName="/xl/drawings/drawing43.xml" ContentType="application/vnd.openxmlformats-officedocument.drawing+xml"/>
  <Override PartName="/xl/charts/chart45.xml" ContentType="application/vnd.openxmlformats-officedocument.drawingml.chart+xml"/>
  <Override PartName="/xl/theme/themeOverride41.xml" ContentType="application/vnd.openxmlformats-officedocument.themeOverride+xml"/>
  <Override PartName="/xl/drawings/drawing44.xml" ContentType="application/vnd.openxmlformats-officedocument.drawing+xml"/>
  <Override PartName="/xl/charts/chart46.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42.xml" ContentType="application/vnd.openxmlformats-officedocument.themeOverride+xml"/>
  <Override PartName="/xl/drawings/drawing45.xml" ContentType="application/vnd.openxmlformats-officedocument.drawing+xml"/>
  <Override PartName="/xl/charts/chart47.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43.xml" ContentType="application/vnd.openxmlformats-officedocument.themeOverride+xml"/>
  <Override PartName="/xl/drawings/drawing46.xml" ContentType="application/vnd.openxmlformats-officedocument.drawing+xml"/>
  <Override PartName="/xl/charts/chart48.xml" ContentType="application/vnd.openxmlformats-officedocument.drawingml.chart+xml"/>
  <Override PartName="/xl/theme/themeOverride44.xml" ContentType="application/vnd.openxmlformats-officedocument.themeOverride+xml"/>
  <Override PartName="/xl/charts/chart49.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45.xml" ContentType="application/vnd.openxmlformats-officedocument.themeOverride+xml"/>
  <Override PartName="/xl/drawings/drawing47.xml" ContentType="application/vnd.openxmlformats-officedocument.drawing+xml"/>
  <Override PartName="/xl/charts/chart50.xml" ContentType="application/vnd.openxmlformats-officedocument.drawingml.chart+xml"/>
  <Override PartName="/xl/theme/themeOverride46.xml" ContentType="application/vnd.openxmlformats-officedocument.themeOverride+xml"/>
  <Override PartName="/xl/charts/chart51.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47.xml" ContentType="application/vnd.openxmlformats-officedocument.themeOverride+xml"/>
  <Override PartName="/xl/charts/chart52.xml" ContentType="application/vnd.openxmlformats-officedocument.drawingml.chart+xml"/>
  <Override PartName="/xl/theme/themeOverride48.xml" ContentType="application/vnd.openxmlformats-officedocument.themeOverride+xml"/>
  <Override PartName="/xl/charts/chart53.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49.xml" ContentType="application/vnd.openxmlformats-officedocument.themeOverride+xml"/>
  <Override PartName="/xl/drawings/drawing48.xml" ContentType="application/vnd.openxmlformats-officedocument.drawing+xml"/>
  <Override PartName="/xl/charts/chart54.xml" ContentType="application/vnd.openxmlformats-officedocument.drawingml.chart+xml"/>
  <Override PartName="/xl/theme/themeOverride50.xml" ContentType="application/vnd.openxmlformats-officedocument.themeOverride+xml"/>
  <Override PartName="/xl/drawings/drawing49.xml" ContentType="application/vnd.openxmlformats-officedocument.drawing+xml"/>
  <Override PartName="/xl/charts/chart55.xml" ContentType="application/vnd.openxmlformats-officedocument.drawingml.chart+xml"/>
  <Override PartName="/xl/theme/themeOverride51.xml" ContentType="application/vnd.openxmlformats-officedocument.themeOverride+xml"/>
  <Override PartName="/xl/drawings/drawing50.xml" ContentType="application/vnd.openxmlformats-officedocument.drawing+xml"/>
  <Override PartName="/xl/charts/chart56.xml" ContentType="application/vnd.openxmlformats-officedocument.drawingml.chart+xml"/>
  <Override PartName="/xl/theme/themeOverride52.xml" ContentType="application/vnd.openxmlformats-officedocument.themeOverride+xml"/>
  <Override PartName="/xl/drawings/drawing51.xml" ContentType="application/vnd.openxmlformats-officedocument.drawing+xml"/>
  <Override PartName="/xl/charts/chart57.xml" ContentType="application/vnd.openxmlformats-officedocument.drawingml.chart+xml"/>
  <Override PartName="/xl/theme/themeOverride53.xml" ContentType="application/vnd.openxmlformats-officedocument.themeOverride+xml"/>
  <Override PartName="/xl/drawings/drawing52.xml" ContentType="application/vnd.openxmlformats-officedocument.drawing+xml"/>
  <Override PartName="/xl/charts/chart58.xml" ContentType="application/vnd.openxmlformats-officedocument.drawingml.chart+xml"/>
  <Override PartName="/xl/theme/themeOverride54.xml" ContentType="application/vnd.openxmlformats-officedocument.themeOverride+xml"/>
  <Override PartName="/xl/drawings/drawing53.xml" ContentType="application/vnd.openxmlformats-officedocument.drawing+xml"/>
  <Override PartName="/xl/charts/chart59.xml" ContentType="application/vnd.openxmlformats-officedocument.drawingml.chart+xml"/>
  <Override PartName="/xl/theme/themeOverride55.xml" ContentType="application/vnd.openxmlformats-officedocument.themeOverride+xml"/>
  <Override PartName="/xl/drawings/drawing54.xml" ContentType="application/vnd.openxmlformats-officedocument.drawing+xml"/>
  <Override PartName="/xl/charts/chart60.xml" ContentType="application/vnd.openxmlformats-officedocument.drawingml.chart+xml"/>
  <Override PartName="/xl/theme/themeOverride56.xml" ContentType="application/vnd.openxmlformats-officedocument.themeOverride+xml"/>
  <Override PartName="/xl/drawings/drawing55.xml" ContentType="application/vnd.openxmlformats-officedocument.drawing+xml"/>
  <Override PartName="/xl/charts/chart61.xml" ContentType="application/vnd.openxmlformats-officedocument.drawingml.chart+xml"/>
  <Override PartName="/xl/theme/themeOverride57.xml" ContentType="application/vnd.openxmlformats-officedocument.themeOverride+xml"/>
  <Override PartName="/xl/drawings/drawing56.xml" ContentType="application/vnd.openxmlformats-officedocument.drawing+xml"/>
  <Override PartName="/xl/charts/chart62.xml" ContentType="application/vnd.openxmlformats-officedocument.drawingml.chart+xml"/>
  <Override PartName="/xl/theme/themeOverride58.xml" ContentType="application/vnd.openxmlformats-officedocument.themeOverride+xml"/>
  <Override PartName="/xl/drawings/drawing57.xml" ContentType="application/vnd.openxmlformats-officedocument.drawing+xml"/>
  <Override PartName="/xl/charts/chart63.xml" ContentType="application/vnd.openxmlformats-officedocument.drawingml.chart+xml"/>
  <Override PartName="/xl/theme/themeOverride59.xml" ContentType="application/vnd.openxmlformats-officedocument.themeOverride+xml"/>
  <Override PartName="/xl/drawings/drawing58.xml" ContentType="application/vnd.openxmlformats-officedocument.drawing+xml"/>
  <Override PartName="/xl/charts/chart64.xml" ContentType="application/vnd.openxmlformats-officedocument.drawingml.chart+xml"/>
  <Override PartName="/xl/theme/themeOverride60.xml" ContentType="application/vnd.openxmlformats-officedocument.themeOverride+xml"/>
  <Override PartName="/xl/drawings/drawing59.xml" ContentType="application/vnd.openxmlformats-officedocument.drawing+xml"/>
  <Override PartName="/xl/charts/chart65.xml" ContentType="application/vnd.openxmlformats-officedocument.drawingml.chart+xml"/>
  <Override PartName="/xl/theme/themeOverride61.xml" ContentType="application/vnd.openxmlformats-officedocument.themeOverride+xml"/>
  <Override PartName="/xl/drawings/drawing60.xml" ContentType="application/vnd.openxmlformats-officedocument.drawing+xml"/>
  <Override PartName="/xl/charts/chart66.xml" ContentType="application/vnd.openxmlformats-officedocument.drawingml.chart+xml"/>
  <Override PartName="/xl/drawings/drawing61.xml" ContentType="application/vnd.openxmlformats-officedocument.drawing+xml"/>
  <Override PartName="/xl/charts/chart67.xml" ContentType="application/vnd.openxmlformats-officedocument.drawingml.chart+xml"/>
  <Override PartName="/xl/drawings/drawing62.xml" ContentType="application/vnd.openxmlformats-officedocument.drawing+xml"/>
  <Override PartName="/xl/charts/chart68.xml" ContentType="application/vnd.openxmlformats-officedocument.drawingml.chart+xml"/>
  <Override PartName="/xl/drawings/drawing63.xml" ContentType="application/vnd.openxmlformats-officedocument.drawing+xml"/>
  <Override PartName="/xl/charts/chart69.xml" ContentType="application/vnd.openxmlformats-officedocument.drawingml.chart+xml"/>
  <Override PartName="/xl/drawings/drawing64.xml" ContentType="application/vnd.openxmlformats-officedocument.drawing+xml"/>
  <Override PartName="/xl/charts/chart70.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62.xml" ContentType="application/vnd.openxmlformats-officedocument.themeOverride+xml"/>
  <Override PartName="/xl/drawings/drawing65.xml" ContentType="application/vnd.openxmlformats-officedocument.drawing+xml"/>
  <Override PartName="/xl/charts/chart71.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63.xml" ContentType="application/vnd.openxmlformats-officedocument.themeOverride+xml"/>
  <Override PartName="/xl/drawings/drawing66.xml" ContentType="application/vnd.openxmlformats-officedocument.drawing+xml"/>
  <Override PartName="/xl/charts/chart72.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64.xml" ContentType="application/vnd.openxmlformats-officedocument.themeOverride+xml"/>
  <Override PartName="/xl/drawings/drawing67.xml" ContentType="application/vnd.openxmlformats-officedocument.drawing+xml"/>
  <Override PartName="/xl/charts/chart73.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65.xml" ContentType="application/vnd.openxmlformats-officedocument.themeOverride+xml"/>
  <Override PartName="/xl/drawings/drawing68.xml" ContentType="application/vnd.openxmlformats-officedocument.drawing+xml"/>
  <Override PartName="/xl/charts/chart74.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66.xml" ContentType="application/vnd.openxmlformats-officedocument.themeOverride+xml"/>
  <Override PartName="/xl/drawings/drawing69.xml" ContentType="application/vnd.openxmlformats-officedocument.drawing+xml"/>
  <Override PartName="/xl/charts/chart75.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67.xml" ContentType="application/vnd.openxmlformats-officedocument.themeOverride+xml"/>
  <Override PartName="/xl/drawings/drawing70.xml" ContentType="application/vnd.openxmlformats-officedocument.drawing+xml"/>
  <Override PartName="/xl/charts/chart76.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68.xml" ContentType="application/vnd.openxmlformats-officedocument.themeOverride+xml"/>
  <Override PartName="/xl/drawings/drawing71.xml" ContentType="application/vnd.openxmlformats-officedocument.drawing+xml"/>
  <Override PartName="/xl/charts/chart77.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69.xml" ContentType="application/vnd.openxmlformats-officedocument.themeOverride+xml"/>
  <Override PartName="/xl/drawings/drawing72.xml" ContentType="application/vnd.openxmlformats-officedocument.drawing+xml"/>
  <Override PartName="/xl/charts/chart78.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70.xml" ContentType="application/vnd.openxmlformats-officedocument.themeOverride+xml"/>
  <Override PartName="/xl/drawings/drawing73.xml" ContentType="application/vnd.openxmlformats-officedocument.drawing+xml"/>
  <Override PartName="/xl/charts/chart79.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71.xml" ContentType="application/vnd.openxmlformats-officedocument.themeOverride+xml"/>
  <Override PartName="/xl/drawings/drawing74.xml" ContentType="application/vnd.openxmlformats-officedocument.drawing+xml"/>
  <Override PartName="/xl/charts/chart80.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72.xml" ContentType="application/vnd.openxmlformats-officedocument.themeOverride+xml"/>
  <Override PartName="/xl/drawings/drawing75.xml" ContentType="application/vnd.openxmlformats-officedocument.drawing+xml"/>
  <Override PartName="/xl/charts/chart81.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73.xml" ContentType="application/vnd.openxmlformats-officedocument.themeOverride+xml"/>
  <Override PartName="/xl/drawings/drawing76.xml" ContentType="application/vnd.openxmlformats-officedocument.drawing+xml"/>
  <Override PartName="/xl/charts/chart82.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74.xml" ContentType="application/vnd.openxmlformats-officedocument.themeOverride+xml"/>
  <Override PartName="/xl/drawings/drawing77.xml" ContentType="application/vnd.openxmlformats-officedocument.drawing+xml"/>
  <Override PartName="/xl/charts/chart83.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75.xml" ContentType="application/vnd.openxmlformats-officedocument.themeOverride+xml"/>
  <Override PartName="/xl/drawings/drawing78.xml" ContentType="application/vnd.openxmlformats-officedocument.drawing+xml"/>
  <Override PartName="/xl/charts/chart84.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76.xml" ContentType="application/vnd.openxmlformats-officedocument.themeOverride+xml"/>
  <Override PartName="/xl/drawings/drawing79.xml" ContentType="application/vnd.openxmlformats-officedocument.drawing+xml"/>
  <Override PartName="/xl/charts/chart85.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77.xml" ContentType="application/vnd.openxmlformats-officedocument.themeOverride+xml"/>
  <Override PartName="/xl/drawings/drawing80.xml" ContentType="application/vnd.openxmlformats-officedocument.drawing+xml"/>
  <Override PartName="/xl/charts/chart86.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78.xml" ContentType="application/vnd.openxmlformats-officedocument.themeOverride+xml"/>
  <Override PartName="/xl/drawings/drawing81.xml" ContentType="application/vnd.openxmlformats-officedocument.drawing+xml"/>
  <Override PartName="/xl/charts/chart87.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79.xml" ContentType="application/vnd.openxmlformats-officedocument.themeOverride+xml"/>
  <Override PartName="/xl/drawings/drawing82.xml" ContentType="application/vnd.openxmlformats-officedocument.drawing+xml"/>
  <Override PartName="/xl/charts/chart88.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80.xml" ContentType="application/vnd.openxmlformats-officedocument.themeOverride+xml"/>
  <Override PartName="/xl/drawings/drawing83.xml" ContentType="application/vnd.openxmlformats-officedocument.drawing+xml"/>
  <Override PartName="/xl/charts/chart89.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81.xml" ContentType="application/vnd.openxmlformats-officedocument.themeOverride+xml"/>
  <Override PartName="/xl/drawings/drawing84.xml" ContentType="application/vnd.openxmlformats-officedocument.drawing+xml"/>
  <Override PartName="/xl/charts/chart90.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82.xml" ContentType="application/vnd.openxmlformats-officedocument.themeOverride+xml"/>
  <Override PartName="/xl/drawings/drawing85.xml" ContentType="application/vnd.openxmlformats-officedocument.drawing+xml"/>
  <Override PartName="/xl/charts/chart91.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83.xml" ContentType="application/vnd.openxmlformats-officedocument.themeOverride+xml"/>
  <Override PartName="/xl/drawings/drawing86.xml" ContentType="application/vnd.openxmlformats-officedocument.drawing+xml"/>
  <Override PartName="/xl/charts/chart92.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84.xml" ContentType="application/vnd.openxmlformats-officedocument.themeOverride+xml"/>
  <Override PartName="/xl/drawings/drawing87.xml" ContentType="application/vnd.openxmlformats-officedocument.drawing+xml"/>
  <Override PartName="/xl/charts/chart93.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85.xml" ContentType="application/vnd.openxmlformats-officedocument.themeOverride+xml"/>
  <Override PartName="/xl/drawings/drawing88.xml" ContentType="application/vnd.openxmlformats-officedocument.drawing+xml"/>
  <Override PartName="/xl/charts/chart94.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86.xml" ContentType="application/vnd.openxmlformats-officedocument.themeOverride+xml"/>
  <Override PartName="/xl/drawings/drawing89.xml" ContentType="application/vnd.openxmlformats-officedocument.drawing+xml"/>
  <Override PartName="/xl/charts/chart95.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87.xml" ContentType="application/vnd.openxmlformats-officedocument.themeOverride+xml"/>
  <Override PartName="/xl/drawings/drawing90.xml" ContentType="application/vnd.openxmlformats-officedocument.drawing+xml"/>
  <Override PartName="/xl/charts/chart96.xml" ContentType="application/vnd.openxmlformats-officedocument.drawingml.chart+xml"/>
  <Override PartName="/xl/theme/themeOverride88.xml" ContentType="application/vnd.openxmlformats-officedocument.themeOverride+xml"/>
  <Override PartName="/xl/drawings/drawing91.xml" ContentType="application/vnd.openxmlformats-officedocument.drawing+xml"/>
  <Override PartName="/xl/charts/chart97.xml" ContentType="application/vnd.openxmlformats-officedocument.drawingml.chart+xml"/>
  <Override PartName="/xl/theme/themeOverride89.xml" ContentType="application/vnd.openxmlformats-officedocument.themeOverride+xml"/>
  <Override PartName="/xl/drawings/drawing92.xml" ContentType="application/vnd.openxmlformats-officedocument.drawing+xml"/>
  <Override PartName="/xl/charts/chart98.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90.xml" ContentType="application/vnd.openxmlformats-officedocument.themeOverride+xml"/>
  <Override PartName="/xl/drawings/drawing93.xml" ContentType="application/vnd.openxmlformats-officedocument.drawing+xml"/>
  <Override PartName="/xl/charts/chart99.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91.xml" ContentType="application/vnd.openxmlformats-officedocument.themeOverride+xml"/>
  <Override PartName="/xl/charts/chart100.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92.xml" ContentType="application/vnd.openxmlformats-officedocument.themeOverride+xml"/>
  <Override PartName="/xl/charts/chart101.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93.xml" ContentType="application/vnd.openxmlformats-officedocument.themeOverride+xml"/>
  <Override PartName="/xl/charts/chart102.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94.xml" ContentType="application/vnd.openxmlformats-officedocument.themeOverride+xml"/>
  <Override PartName="/xl/charts/chart103.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95.xml" ContentType="application/vnd.openxmlformats-officedocument.themeOverride+xml"/>
  <Override PartName="/xl/charts/chart104.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96.xml" ContentType="application/vnd.openxmlformats-officedocument.themeOverride+xml"/>
  <Override PartName="/xl/charts/chart105.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97.xml" ContentType="application/vnd.openxmlformats-officedocument.themeOverride+xml"/>
  <Override PartName="/xl/drawings/drawing94.xml" ContentType="application/vnd.openxmlformats-officedocument.drawing+xml"/>
  <Override PartName="/xl/charts/chart106.xml" ContentType="application/vnd.openxmlformats-officedocument.drawingml.chart+xml"/>
  <Override PartName="/xl/drawings/drawing95.xml" ContentType="application/vnd.openxmlformats-officedocument.drawing+xml"/>
  <Override PartName="/xl/charts/chart107.xml" ContentType="application/vnd.openxmlformats-officedocument.drawingml.chart+xml"/>
  <Override PartName="/xl/drawings/drawing96.xml" ContentType="application/vnd.openxmlformats-officedocument.drawing+xml"/>
  <Override PartName="/xl/charts/chart108.xml" ContentType="application/vnd.openxmlformats-officedocument.drawingml.chart+xml"/>
  <Override PartName="/xl/drawings/drawing97.xml" ContentType="application/vnd.openxmlformats-officedocument.drawing+xml"/>
  <Override PartName="/xl/charts/chart109.xml" ContentType="application/vnd.openxmlformats-officedocument.drawingml.chart+xml"/>
  <Override PartName="/xl/drawings/drawing98.xml" ContentType="application/vnd.openxmlformats-officedocument.drawing+xml"/>
  <Override PartName="/xl/charts/chart110.xml" ContentType="application/vnd.openxmlformats-officedocument.drawingml.chart+xml"/>
  <Override PartName="/xl/drawings/drawing99.xml" ContentType="application/vnd.openxmlformats-officedocument.drawing+xml"/>
  <Override PartName="/xl/charts/chart111.xml" ContentType="application/vnd.openxmlformats-officedocument.drawingml.chart+xml"/>
  <Override PartName="/xl/drawings/drawing100.xml" ContentType="application/vnd.openxmlformats-officedocument.drawing+xml"/>
  <Override PartName="/xl/charts/chart112.xml" ContentType="application/vnd.openxmlformats-officedocument.drawingml.chart+xml"/>
  <Override PartName="/xl/drawings/drawing101.xml" ContentType="application/vnd.openxmlformats-officedocument.drawing+xml"/>
  <Override PartName="/xl/charts/chart113.xml" ContentType="application/vnd.openxmlformats-officedocument.drawingml.chart+xml"/>
  <Override PartName="/xl/drawings/drawing102.xml" ContentType="application/vnd.openxmlformats-officedocument.drawing+xml"/>
  <Override PartName="/xl/charts/chart114.xml" ContentType="application/vnd.openxmlformats-officedocument.drawingml.chart+xml"/>
  <Override PartName="/xl/drawings/drawing103.xml" ContentType="application/vnd.openxmlformats-officedocument.drawing+xml"/>
  <Override PartName="/xl/charts/chart115.xml" ContentType="application/vnd.openxmlformats-officedocument.drawingml.chart+xml"/>
  <Override PartName="/xl/drawings/drawing104.xml" ContentType="application/vnd.openxmlformats-officedocument.drawing+xml"/>
  <Override PartName="/xl/charts/chart116.xml" ContentType="application/vnd.openxmlformats-officedocument.drawingml.chart+xml"/>
  <Override PartName="/xl/drawings/drawing105.xml" ContentType="application/vnd.openxmlformats-officedocument.drawing+xml"/>
  <Override PartName="/xl/charts/chart1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4"/>
  <workbookPr updateLinks="never" codeName="ThisWorkbook"/>
  <mc:AlternateContent xmlns:mc="http://schemas.openxmlformats.org/markup-compatibility/2006">
    <mc:Choice Requires="x15">
      <x15ac:absPath xmlns:x15ac="http://schemas.microsoft.com/office/spreadsheetml/2010/11/ac" url="L:\UEF\Boletín_Económico\2020\1_Enero\"/>
    </mc:Choice>
  </mc:AlternateContent>
  <xr:revisionPtr revIDLastSave="0" documentId="13_ncr:1_{25500A66-28AA-49BA-AEA0-7FFC042E21D9}" xr6:coauthVersionLast="36" xr6:coauthVersionMax="36" xr10:uidLastSave="{00000000-0000-0000-0000-000000000000}"/>
  <bookViews>
    <workbookView xWindow="0" yWindow="0" windowWidth="23040" windowHeight="9060" tabRatio="917" activeTab="2" xr2:uid="{00000000-000D-0000-FFFF-FFFF00000000}"/>
  </bookViews>
  <sheets>
    <sheet name="Index" sheetId="422" r:id="rId1"/>
    <sheet name="T1" sheetId="266" r:id="rId2"/>
    <sheet name="T2" sheetId="423" r:id="rId3"/>
    <sheet name="T3" sheetId="424" r:id="rId4"/>
    <sheet name="T4" sheetId="425" r:id="rId5"/>
    <sheet name="T5" sheetId="426" r:id="rId6"/>
    <sheet name="T6" sheetId="267" r:id="rId7"/>
    <sheet name="T7" sheetId="268" r:id="rId8"/>
    <sheet name="T8" sheetId="259" r:id="rId9"/>
    <sheet name="T9" sheetId="260" r:id="rId10"/>
    <sheet name="T10" sheetId="215" r:id="rId11"/>
    <sheet name="T11" sheetId="216" r:id="rId12"/>
    <sheet name="T12" sheetId="362" r:id="rId13"/>
    <sheet name="T13" sheetId="71" r:id="rId14"/>
    <sheet name="T14" sheetId="72" r:id="rId15"/>
    <sheet name="T15" sheetId="341" r:id="rId16"/>
    <sheet name="T16" sheetId="342" r:id="rId17"/>
    <sheet name="T17" sheetId="300" r:id="rId18"/>
    <sheet name="T18" sheetId="294" r:id="rId19"/>
    <sheet name="T19" sheetId="295" r:id="rId20"/>
    <sheet name="T20" sheetId="296" r:id="rId21"/>
    <sheet name="T21" sheetId="137" r:id="rId22"/>
    <sheet name="F1" sheetId="363" r:id="rId23"/>
    <sheet name="F2" sheetId="364" r:id="rId24"/>
    <sheet name="F3" sheetId="365" r:id="rId25"/>
    <sheet name="F4" sheetId="366" r:id="rId26"/>
    <sheet name="F5" sheetId="367" r:id="rId27"/>
    <sheet name="F6" sheetId="368" r:id="rId28"/>
    <sheet name="F7" sheetId="369" r:id="rId29"/>
    <sheet name="F8" sheetId="370" r:id="rId30"/>
    <sheet name="F9" sheetId="371" r:id="rId31"/>
    <sheet name="F10" sheetId="372" r:id="rId32"/>
    <sheet name="F11" sheetId="373" r:id="rId33"/>
    <sheet name="F12" sheetId="374" r:id="rId34"/>
    <sheet name="F13" sheetId="375" r:id="rId35"/>
    <sheet name="F14" sheetId="376" r:id="rId36"/>
    <sheet name="F15" sheetId="377" r:id="rId37"/>
    <sheet name="F16" sheetId="378" r:id="rId38"/>
    <sheet name="F17" sheetId="379" r:id="rId39"/>
    <sheet name="F18" sheetId="380" r:id="rId40"/>
    <sheet name="F19" sheetId="381" r:id="rId41"/>
    <sheet name="F20" sheetId="382" r:id="rId42"/>
    <sheet name="F21" sheetId="383" r:id="rId43"/>
    <sheet name="F22" sheetId="384" r:id="rId44"/>
    <sheet name="F23" sheetId="333" r:id="rId45"/>
    <sheet name="F24" sheetId="334" r:id="rId46"/>
    <sheet name="F25" sheetId="385" r:id="rId47"/>
    <sheet name="F26" sheetId="386" r:id="rId48"/>
    <sheet name="F27" sheetId="387" r:id="rId49"/>
    <sheet name="F28" sheetId="388" r:id="rId50"/>
    <sheet name="F29" sheetId="389" r:id="rId51"/>
    <sheet name="F30" sheetId="390" r:id="rId52"/>
    <sheet name="F31" sheetId="391" r:id="rId53"/>
    <sheet name="F32" sheetId="392" r:id="rId54"/>
    <sheet name="F33" sheetId="393" r:id="rId55"/>
    <sheet name="F34" sheetId="394" r:id="rId56"/>
    <sheet name="F35" sheetId="343" r:id="rId57"/>
    <sheet name="F36" sheetId="344" r:id="rId58"/>
    <sheet name="F37" sheetId="345" r:id="rId59"/>
    <sheet name="F38" sheetId="346" r:id="rId60"/>
    <sheet name="F39" sheetId="347" r:id="rId61"/>
    <sheet name="F40" sheetId="49" r:id="rId62"/>
    <sheet name="F41" sheetId="50" r:id="rId63"/>
    <sheet name="F42" sheetId="51" r:id="rId64"/>
    <sheet name="F43" sheetId="52" r:id="rId65"/>
    <sheet name="F44" sheetId="53" r:id="rId66"/>
    <sheet name="F45" sheetId="54" r:id="rId67"/>
    <sheet name="F46" sheetId="348" r:id="rId68"/>
    <sheet name="F47-50" sheetId="349" r:id="rId69"/>
    <sheet name="F51" sheetId="58" r:id="rId70"/>
    <sheet name="F52" sheetId="59" r:id="rId71"/>
    <sheet name="F53" sheetId="60" r:id="rId72"/>
    <sheet name="F54" sheetId="61" r:id="rId73"/>
    <sheet name="F55" sheetId="62" r:id="rId74"/>
    <sheet name="F56" sheetId="63" r:id="rId75"/>
    <sheet name="F57" sheetId="64" r:id="rId76"/>
    <sheet name="F58" sheetId="65" r:id="rId77"/>
    <sheet name="F59" sheetId="66" r:id="rId78"/>
    <sheet name="F60" sheetId="67" r:id="rId79"/>
    <sheet name="F61" sheetId="68" r:id="rId80"/>
    <sheet name="F62" sheetId="69" r:id="rId81"/>
    <sheet name="F63" sheetId="70" r:id="rId82"/>
    <sheet name="F64" sheetId="395" r:id="rId83"/>
    <sheet name="F65" sheetId="396" r:id="rId84"/>
    <sheet name="F66" sheetId="397" r:id="rId85"/>
    <sheet name="F67" sheetId="350" r:id="rId86"/>
    <sheet name="F68" sheetId="351" r:id="rId87"/>
    <sheet name="F69" sheetId="352" r:id="rId88"/>
    <sheet name="F70" sheetId="353" r:id="rId89"/>
    <sheet name="F71" sheetId="354" r:id="rId90"/>
    <sheet name="F72" sheetId="355" r:id="rId91"/>
    <sheet name="F73" sheetId="356" r:id="rId92"/>
    <sheet name="F74" sheetId="357" r:id="rId93"/>
    <sheet name="F75" sheetId="358" r:id="rId94"/>
    <sheet name="F76" sheetId="359" r:id="rId95"/>
    <sheet name="F77" sheetId="360" r:id="rId96"/>
    <sheet name="F78" sheetId="361" r:id="rId97"/>
    <sheet name="F79" sheetId="339" r:id="rId98"/>
    <sheet name="F80" sheetId="340" r:id="rId99"/>
    <sheet name="F81" sheetId="398" r:id="rId100"/>
    <sheet name="F82" sheetId="399" r:id="rId101"/>
    <sheet name="F83" sheetId="400" r:id="rId102"/>
    <sheet name="F84" sheetId="401" r:id="rId103"/>
    <sheet name="F85" sheetId="402" r:id="rId104"/>
    <sheet name="F86" sheetId="403" r:id="rId105"/>
    <sheet name="F87" sheetId="404" r:id="rId106"/>
    <sheet name="F88" sheetId="405" r:id="rId107"/>
    <sheet name="F89" sheetId="406" r:id="rId108"/>
    <sheet name="F90" sheetId="407" r:id="rId109"/>
    <sheet name="F91" sheetId="408" r:id="rId110"/>
    <sheet name="F92" sheetId="409" r:id="rId111"/>
    <sheet name="F93" sheetId="335" r:id="rId112"/>
    <sheet name="F94" sheetId="336" r:id="rId113"/>
    <sheet name="F95" sheetId="337" r:id="rId114"/>
    <sheet name="F96" sheetId="338" r:id="rId115"/>
    <sheet name="F97" sheetId="410" r:id="rId116"/>
    <sheet name="F98" sheetId="411" r:id="rId117"/>
    <sheet name="F99" sheetId="412" r:id="rId118"/>
    <sheet name="F100" sheetId="413" r:id="rId119"/>
    <sheet name="F101" sheetId="414" r:id="rId120"/>
    <sheet name="F102" sheetId="415" r:id="rId121"/>
    <sheet name="F103" sheetId="416" r:id="rId122"/>
    <sheet name="F104" sheetId="417" r:id="rId123"/>
    <sheet name="F105 bovino" sheetId="418" r:id="rId124"/>
    <sheet name="F105 caprino" sheetId="419" r:id="rId125"/>
    <sheet name="F105 ovino" sheetId="420" r:id="rId126"/>
    <sheet name="F105 porcino" sheetId="421" r:id="rId127"/>
    <sheet name="F106-115" sheetId="297" r:id="rId128"/>
  </sheets>
  <externalReferences>
    <externalReference r:id="rId129"/>
    <externalReference r:id="rId130"/>
  </externalReferences>
  <definedNames>
    <definedName name="_xlnm._FilterDatabase" localSheetId="31" hidden="1">'F10'!$A$5:$B$38</definedName>
    <definedName name="_xlnm._FilterDatabase" localSheetId="45" hidden="1">'F24'!$A$6:$E$6</definedName>
    <definedName name="_xlnm._FilterDatabase" localSheetId="47" hidden="1">'F26'!$A$6:$D$38</definedName>
    <definedName name="_xlnm._FilterDatabase" localSheetId="48" hidden="1">'F27'!$A$6:$D$6</definedName>
    <definedName name="_xlnm._FilterDatabase" localSheetId="49" hidden="1">'F28'!$A$6:$D$38</definedName>
    <definedName name="_xlnm._FilterDatabase" localSheetId="50" hidden="1">'F29'!$A$6:$D$38</definedName>
    <definedName name="_xlnm._FilterDatabase" localSheetId="24" hidden="1">'F3'!#REF!</definedName>
    <definedName name="_xlnm._FilterDatabase" localSheetId="51" hidden="1">'F30'!$A$6:$D$38</definedName>
    <definedName name="_xlnm._FilterDatabase" localSheetId="52" hidden="1">'F31'!$A$6:$D$38</definedName>
    <definedName name="_xlnm._FilterDatabase" localSheetId="53" hidden="1">'F32'!$A$6:$D$38</definedName>
    <definedName name="_xlnm._FilterDatabase" localSheetId="54" hidden="1">'F33'!$A$6:$D$38</definedName>
    <definedName name="_xlnm._FilterDatabase" localSheetId="55" hidden="1">'F34'!$A$6:$D$38</definedName>
    <definedName name="_xlnm._FilterDatabase" localSheetId="60" hidden="1">'F39'!$A$9:$J$9</definedName>
    <definedName name="_xlnm._FilterDatabase" localSheetId="61" hidden="1">'F40'!$A$6:$E$6</definedName>
    <definedName name="_xlnm._FilterDatabase" localSheetId="62" hidden="1">'F41'!$A$6:$F$6</definedName>
    <definedName name="_xlnm._FilterDatabase" localSheetId="63" hidden="1">'F42'!$A$7:$F$7</definedName>
    <definedName name="_xlnm._FilterDatabase" localSheetId="65" hidden="1">'F44'!$A$8:$F$8</definedName>
    <definedName name="_xlnm._FilterDatabase" localSheetId="66" hidden="1">'F45'!$A$6:$F$6</definedName>
    <definedName name="_xlnm._FilterDatabase" localSheetId="68" hidden="1">'F47-50'!$A$6:$I$131</definedName>
    <definedName name="_xlnm._FilterDatabase" localSheetId="69" hidden="1">'F51'!#REF!</definedName>
    <definedName name="_xlnm._FilterDatabase" localSheetId="86" hidden="1">'F68'!$A$5:$B$38</definedName>
    <definedName name="_xlnm._FilterDatabase" localSheetId="28" hidden="1">'F7'!$A$12:$C$18</definedName>
    <definedName name="_xlnm._FilterDatabase" localSheetId="89" hidden="1">'F71'!$A$5:$B$38</definedName>
    <definedName name="_xlnm._FilterDatabase" localSheetId="91" hidden="1">'F73'!$A$5:$B$38</definedName>
    <definedName name="_xlnm._FilterDatabase" localSheetId="95" hidden="1">'F77'!$A$5:$B$37</definedName>
    <definedName name="_xlnm._FilterDatabase" localSheetId="96" hidden="1">'F78'!$A$5:$B$38</definedName>
    <definedName name="_xlnm._FilterDatabase" localSheetId="97" hidden="1">'F79'!$A$5:$B$38</definedName>
    <definedName name="_xlnm._FilterDatabase" localSheetId="29" hidden="1">'F8'!$A$12:$C$18</definedName>
    <definedName name="_xlnm._FilterDatabase" localSheetId="98" hidden="1">'F80'!$A$5:$B$38</definedName>
    <definedName name="_xlnm._FilterDatabase" localSheetId="103" hidden="1">'F85'!$A$5:$B$24</definedName>
    <definedName name="_xlnm._FilterDatabase" localSheetId="106" hidden="1">'F88'!$A$5:$B$24</definedName>
    <definedName name="_xlnm._FilterDatabase" localSheetId="112" hidden="1">'F94'!$A$6:$E$6</definedName>
    <definedName name="_xlnm._FilterDatabase" localSheetId="113" hidden="1">'F95'!$A$6:$E$38</definedName>
    <definedName name="_xlnm._FilterDatabase" localSheetId="114" hidden="1">'F96'!$A$6:$D$6</definedName>
    <definedName name="A_impresión_IM" localSheetId="81">#REF!</definedName>
    <definedName name="A_impresión_IM">#REF!</definedName>
    <definedName name="A_impresión_IM2" localSheetId="81">#REF!</definedName>
    <definedName name="A_impresión_IM2">#REF!</definedName>
    <definedName name="AA" localSheetId="81">#REF!</definedName>
    <definedName name="AA">#REF!</definedName>
    <definedName name="clase" localSheetId="81">#REF!</definedName>
    <definedName name="clase">#REF!</definedName>
    <definedName name="clases">#REF!</definedName>
    <definedName name="Clasificación" localSheetId="81">#REF!</definedName>
    <definedName name="Clasificación">#REF!</definedName>
    <definedName name="d" localSheetId="81">#REF!</definedName>
    <definedName name="d">#REF!</definedName>
    <definedName name="F_34">#REF!</definedName>
    <definedName name="flujos" localSheetId="81">#REF!</definedName>
    <definedName name="flujos">#REF!</definedName>
    <definedName name="HTML_CodePage" hidden="1">1252</definedName>
    <definedName name="HTML_Control" localSheetId="81" hidden="1">{"'III15-0095'!$A$1:$N$151"}</definedName>
    <definedName name="HTML_Control" hidden="1">{"'III15-0095'!$A$1:$N$151"}</definedName>
    <definedName name="HTML_Description" hidden="1">""</definedName>
    <definedName name="HTML_Email" hidden="1">""</definedName>
    <definedName name="HTML_Header" hidden="1">""</definedName>
    <definedName name="HTML_LastUpdate" hidden="1">"07/02/2007"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"G:\EstadInternet\Cap-3\0095.htm"</definedName>
    <definedName name="HTML_Title" hidden="1">""</definedName>
    <definedName name="Index" localSheetId="81">#REF!</definedName>
    <definedName name="Index">#REF!</definedName>
    <definedName name="ju203d" localSheetId="81">#REF!</definedName>
    <definedName name="ju203d">#REF!</definedName>
    <definedName name="kk">#REF!</definedName>
    <definedName name="kkkkkk">#REF!</definedName>
    <definedName name="loniojo" localSheetId="81">#REF!</definedName>
    <definedName name="loniojo">#REF!</definedName>
    <definedName name="MAT" localSheetId="81">#REF!</definedName>
    <definedName name="MAT">#REF!</definedName>
    <definedName name="matriz" localSheetId="81">#REF!</definedName>
    <definedName name="matriz">#REF!</definedName>
    <definedName name="matrizs">#REF!</definedName>
    <definedName name="rama" localSheetId="81">#REF!</definedName>
    <definedName name="rama">#REF!</definedName>
    <definedName name="ramas">#REF!</definedName>
    <definedName name="rrr" localSheetId="81">#REF!</definedName>
    <definedName name="rrr">#REF!</definedName>
    <definedName name="sec" localSheetId="81">#REF!</definedName>
    <definedName name="sec">#REF!</definedName>
    <definedName name="sector" localSheetId="81">#REF!</definedName>
    <definedName name="sector">#REF!</definedName>
    <definedName name="sectorr" localSheetId="81">#REF!</definedName>
    <definedName name="sectorr">#REF!</definedName>
    <definedName name="sectors">#REF!</definedName>
    <definedName name="SectorTrimAnual">#REF!</definedName>
    <definedName name="Start1" localSheetId="81">#REF!</definedName>
    <definedName name="Start1">#REF!</definedName>
    <definedName name="Start10" localSheetId="81">#REF!</definedName>
    <definedName name="Start10">'T13'!$H$1:$I$1</definedName>
    <definedName name="Start100" localSheetId="81">#REF!</definedName>
    <definedName name="Start100">'F85'!$H$1:$I$1</definedName>
    <definedName name="Start101" localSheetId="81">#REF!</definedName>
    <definedName name="Start101">'F86'!$H$1:$I$1</definedName>
    <definedName name="Start102" localSheetId="81">#REF!</definedName>
    <definedName name="Start102">'F87'!$H$1:$I$1</definedName>
    <definedName name="Start103" localSheetId="81">#REF!</definedName>
    <definedName name="Start103">'F88'!$H$1:$I$1</definedName>
    <definedName name="Start104">'F89'!$H$1:$I$1</definedName>
    <definedName name="Start105">'F90'!$H$1:$I$1</definedName>
    <definedName name="Start106">'F91'!$H$1:$I$1</definedName>
    <definedName name="Start107">'F92'!$H$1:$I$1</definedName>
    <definedName name="Start108">'F93'!$H$1:$I$1</definedName>
    <definedName name="Start109">'F94'!$H$1:$I$1</definedName>
    <definedName name="Start11" localSheetId="81">#REF!</definedName>
    <definedName name="Start11">'T14'!$H$1:$I$1</definedName>
    <definedName name="Start110">'F95'!$H$1:$I$1</definedName>
    <definedName name="Start111">'F96'!$H$1:$I$1</definedName>
    <definedName name="Start112">'F97'!$H$1:$I$1</definedName>
    <definedName name="Start113">'F98'!$H$1:$I$1</definedName>
    <definedName name="Start114">'F99'!$H$1:$I$1</definedName>
    <definedName name="Start115">'F100'!$H$1:$I$1</definedName>
    <definedName name="Start116">'F101'!$H$1:$I$1</definedName>
    <definedName name="Start117">'F102'!$H$1:$I$1</definedName>
    <definedName name="Start118">'F103'!$H$1:$I$1</definedName>
    <definedName name="Start119">'F104'!$H$1:$I$1</definedName>
    <definedName name="Start12" localSheetId="81">#REF!</definedName>
    <definedName name="Start12">'T15'!$H$1:$I$1</definedName>
    <definedName name="Start120">'F105 bovino'!$H$1:$I$1</definedName>
    <definedName name="Start121">'F105 caprino'!$H$1:$I$1</definedName>
    <definedName name="Start122">'F105 ovino'!$H$1:$I$1</definedName>
    <definedName name="Start123">'F105 porcino'!$H$1:$I$1</definedName>
    <definedName name="Start124">'F106-115'!$H$1:$I$1</definedName>
    <definedName name="Start13" localSheetId="81">#REF!</definedName>
    <definedName name="Start13">'T16'!$H$1:$I$1</definedName>
    <definedName name="Start14" localSheetId="81">#REF!</definedName>
    <definedName name="Start14">'T17'!$H$1:$I$1</definedName>
    <definedName name="Start15" localSheetId="81">#REF!</definedName>
    <definedName name="Start15">'T18'!$H$1:$I$1</definedName>
    <definedName name="Start16" localSheetId="81">#REF!</definedName>
    <definedName name="Start16">'T19'!$H$1:$I$1</definedName>
    <definedName name="Start17" localSheetId="81">#REF!</definedName>
    <definedName name="Start17">'T20'!$H$1:$I$1</definedName>
    <definedName name="Start18" localSheetId="81">#REF!</definedName>
    <definedName name="Start18">'T21'!$H$1:$I$1</definedName>
    <definedName name="Start19" localSheetId="81">#REF!</definedName>
    <definedName name="Start19">'F1'!$H$1:$I$1</definedName>
    <definedName name="Start2" localSheetId="81">#REF!</definedName>
    <definedName name="Start2">'T1'!$H$1:$I$1</definedName>
    <definedName name="Start20" localSheetId="81">#REF!</definedName>
    <definedName name="Start20">'F2'!$H$1:$I$1</definedName>
    <definedName name="Start21" localSheetId="81">#REF!</definedName>
    <definedName name="Start21">'F3'!$H$1:$I$1</definedName>
    <definedName name="Start22" localSheetId="81">#REF!</definedName>
    <definedName name="Start22">'F4'!$H$1:$I$1</definedName>
    <definedName name="Start23" localSheetId="81">#REF!</definedName>
    <definedName name="Start23">'F5'!$H$1:$I$1</definedName>
    <definedName name="Start24" localSheetId="81">#REF!</definedName>
    <definedName name="Start24">'F6'!$H$1:$I$1</definedName>
    <definedName name="Start25" localSheetId="81">#REF!</definedName>
    <definedName name="Start25">'F7'!$H$1:$I$1</definedName>
    <definedName name="Start26" localSheetId="81">#REF!</definedName>
    <definedName name="Start26">'F8'!$H$1:$I$1</definedName>
    <definedName name="Start27" localSheetId="81">#REF!</definedName>
    <definedName name="Start27">'F9'!$H$1:$I$1</definedName>
    <definedName name="Start28" localSheetId="81">#REF!</definedName>
    <definedName name="Start28">'F10'!$H$1:$I$1</definedName>
    <definedName name="Start29" localSheetId="81">#REF!</definedName>
    <definedName name="Start29">'F11'!$H$1:$I$1</definedName>
    <definedName name="Start3">'T6'!$H$1:$I$1</definedName>
    <definedName name="Start30" localSheetId="81">#REF!</definedName>
    <definedName name="Start30">'F12'!$H$1:$I$1</definedName>
    <definedName name="Start31" localSheetId="81">#REF!</definedName>
    <definedName name="Start31">'F13'!$H$1:$I$1</definedName>
    <definedName name="Start32" localSheetId="81">#REF!</definedName>
    <definedName name="Start32">'F14'!$H$1:$I$1</definedName>
    <definedName name="Start33" localSheetId="81">#REF!</definedName>
    <definedName name="Start33">'F15'!$H$1:$I$1</definedName>
    <definedName name="Start34" localSheetId="81">#REF!</definedName>
    <definedName name="Start34">'F16'!$H$1:$I$1</definedName>
    <definedName name="Start35" localSheetId="81">#REF!</definedName>
    <definedName name="Start35">'F17'!$H$1:$I$1</definedName>
    <definedName name="Start36" localSheetId="81">#REF!</definedName>
    <definedName name="Start36">'F18'!$H$1:$I$1</definedName>
    <definedName name="Start37" localSheetId="81">#REF!</definedName>
    <definedName name="Start37">'F19'!$H$1:$I$1</definedName>
    <definedName name="Start38">'F20'!$H$1:$I$1</definedName>
    <definedName name="Start39">'F21'!$H$1:$I$1</definedName>
    <definedName name="Start4">'T7'!$H$1:$I$1</definedName>
    <definedName name="Start40">'F22'!$H$1:$I$1</definedName>
    <definedName name="Start41">'F23'!$H$1:$I$1</definedName>
    <definedName name="Start42">'F24'!$H$1:$I$1</definedName>
    <definedName name="start422" localSheetId="81">[1]F45!#REF!</definedName>
    <definedName name="start422">#REF!</definedName>
    <definedName name="Start43">'F25'!$H$1:$I$1</definedName>
    <definedName name="Start44">'F26'!$H$1:$I$1</definedName>
    <definedName name="Start45">'F27'!$H$1:$I$1</definedName>
    <definedName name="Start46">'F28'!$H$1:$I$1</definedName>
    <definedName name="Start47">'F29'!$H$1:$I$1</definedName>
    <definedName name="Start477">'F61'!$H$1</definedName>
    <definedName name="Start48">'F30'!$H$1:$I$1</definedName>
    <definedName name="Start489">'F62'!$H$1</definedName>
    <definedName name="Start49">'F31'!$H$1:$I$1</definedName>
    <definedName name="Start5" localSheetId="81">#REF!</definedName>
    <definedName name="Start5">'T8'!$H$1:$I$1</definedName>
    <definedName name="Start50">'F32'!$H$1:$I$1</definedName>
    <definedName name="Start51">'F33'!$H$1:$I$1</definedName>
    <definedName name="Start52">'F34'!$H$1:$I$1</definedName>
    <definedName name="Start53">'F35'!$H$1:$I$1</definedName>
    <definedName name="Start54">'F36'!$H$1:$I$1</definedName>
    <definedName name="Start55">'F37'!$H$1:$I$1</definedName>
    <definedName name="Start56">'F38'!$H$1:$I$1</definedName>
    <definedName name="Start57">'F39'!$H$1:$I$1</definedName>
    <definedName name="Start58">'F40'!$H$1:$I$1</definedName>
    <definedName name="Start59">'F41'!$H$1:$I$1</definedName>
    <definedName name="Start6" localSheetId="81">#REF!</definedName>
    <definedName name="Start6">'T9'!$H$1:$I$1</definedName>
    <definedName name="Start60" localSheetId="81">#REF!</definedName>
    <definedName name="Start60">'F42'!$H$1:$I$1</definedName>
    <definedName name="Start61" localSheetId="81">#REF!</definedName>
    <definedName name="Start61">'F43'!$H$1:$I$1</definedName>
    <definedName name="Start62" localSheetId="81">#REF!</definedName>
    <definedName name="Start62">'F44'!$H$1:$I$1</definedName>
    <definedName name="Start63" localSheetId="81">#REF!</definedName>
    <definedName name="Start63">'F45'!$H$1:$I$1</definedName>
    <definedName name="Start64" localSheetId="81">#REF!</definedName>
    <definedName name="Start64">'F46'!$H$1:$I$1</definedName>
    <definedName name="Start65" localSheetId="81">#REF!</definedName>
    <definedName name="Start65">'F47-50'!$H$1:$I$1</definedName>
    <definedName name="Start66" localSheetId="81">#REF!</definedName>
    <definedName name="Start66">'F51'!$H$1:$I$1</definedName>
    <definedName name="Start67" localSheetId="81">#REF!</definedName>
    <definedName name="Start67">'F52'!$H$1:$I$1</definedName>
    <definedName name="Start68" localSheetId="81">#REF!</definedName>
    <definedName name="Start68">'F53'!$H$1:$I$1</definedName>
    <definedName name="Start69" localSheetId="81">#REF!</definedName>
    <definedName name="Start69">'F54'!$H$1:$I$1</definedName>
    <definedName name="Start7" localSheetId="81">#REF!</definedName>
    <definedName name="Start7">'T10'!$H$1:$I$1</definedName>
    <definedName name="Start70" localSheetId="81">#REF!</definedName>
    <definedName name="Start70">'F55'!$H$1:$I$1</definedName>
    <definedName name="Start71" localSheetId="81">#REF!</definedName>
    <definedName name="Start71">'F56'!$H$1:$I$1</definedName>
    <definedName name="Start72" localSheetId="81">#REF!</definedName>
    <definedName name="Start72">'F57'!$H$1:$I$1</definedName>
    <definedName name="Start73" localSheetId="81">#REF!</definedName>
    <definedName name="Start73">'F58'!$H$1:$I$1</definedName>
    <definedName name="Start74" localSheetId="81">#REF!</definedName>
    <definedName name="Start74">'F59'!$H$1:$I$1</definedName>
    <definedName name="Start75" localSheetId="81">#REF!</definedName>
    <definedName name="Start75">'F60'!$H$1:$I$1</definedName>
    <definedName name="Start76" localSheetId="81">#REF!</definedName>
    <definedName name="Start76">'F61'!$H$1:$I$1</definedName>
    <definedName name="Start77" localSheetId="81">#REF!</definedName>
    <definedName name="Start77">'F62'!$H$1:$I$1</definedName>
    <definedName name="Start78" localSheetId="81">#REF!</definedName>
    <definedName name="Start78">'F63'!$H$1:$I$1</definedName>
    <definedName name="Start79" localSheetId="81">#REF!</definedName>
    <definedName name="Start79">'F64'!$H$1:$I$1</definedName>
    <definedName name="Start8" localSheetId="81">#REF!</definedName>
    <definedName name="Start8">'T11'!$H$1:$I$1</definedName>
    <definedName name="Start80" localSheetId="81">#REF!</definedName>
    <definedName name="Start80">'F65'!$H$1:$I$1</definedName>
    <definedName name="Start81" localSheetId="81">#REF!</definedName>
    <definedName name="Start81">'F66'!$H$1:$I$1</definedName>
    <definedName name="Start82" localSheetId="81">#REF!</definedName>
    <definedName name="Start82">'F67'!$H$1:$I$1</definedName>
    <definedName name="Start83" localSheetId="81">#REF!</definedName>
    <definedName name="Start83">'F68'!$H$1:$I$1</definedName>
    <definedName name="Start84" localSheetId="81">#REF!</definedName>
    <definedName name="Start84">'F69'!$H$1:$I$1</definedName>
    <definedName name="Start85" localSheetId="81">#REF!</definedName>
    <definedName name="Start85">'F70'!$H$1:$I$1</definedName>
    <definedName name="Start86" localSheetId="81">#REF!</definedName>
    <definedName name="Start86">'F71'!$H$1:$I$1</definedName>
    <definedName name="Start87" localSheetId="81">#REF!</definedName>
    <definedName name="Start87">'F72'!$H$1:$I$1</definedName>
    <definedName name="Start88" localSheetId="81">#REF!</definedName>
    <definedName name="Start88">'F73'!$H$1:$I$1</definedName>
    <definedName name="Start89" localSheetId="81">#REF!</definedName>
    <definedName name="Start89">'F74'!$H$1:$I$1</definedName>
    <definedName name="Start9" localSheetId="81">#REF!</definedName>
    <definedName name="Start9">'T12'!$H$1:$I$1</definedName>
    <definedName name="Start90" localSheetId="81">#REF!</definedName>
    <definedName name="Start90">'F75'!$H$1:$I$1</definedName>
    <definedName name="Start91" localSheetId="81">#REF!</definedName>
    <definedName name="Start91">'F76'!$H$1:$I$1</definedName>
    <definedName name="Start92" localSheetId="81">#REF!</definedName>
    <definedName name="Start92">'F77'!$H$1:$I$1</definedName>
    <definedName name="Start93" localSheetId="81">#REF!</definedName>
    <definedName name="Start93">'F78'!$H$1:$I$1</definedName>
    <definedName name="Start94" localSheetId="81">#REF!</definedName>
    <definedName name="Start94">'F79'!$H$1:$I$1</definedName>
    <definedName name="Start95" localSheetId="81">#REF!</definedName>
    <definedName name="Start95">'F80'!$H$1:$I$1</definedName>
    <definedName name="Start96" localSheetId="81">#REF!</definedName>
    <definedName name="Start96">'F81'!$H$1:$I$1</definedName>
    <definedName name="Start97" localSheetId="81">#REF!</definedName>
    <definedName name="Start97">'F82'!$H$1:$I$1</definedName>
    <definedName name="Start98" localSheetId="81">#REF!</definedName>
    <definedName name="Start98">'F83'!$H$1:$I$1</definedName>
    <definedName name="Start99" localSheetId="81">#REF!</definedName>
    <definedName name="Start99">'F84'!$H$1:$I$1</definedName>
    <definedName name="subrama" localSheetId="81">#REF!</definedName>
    <definedName name="subrama">#REF!</definedName>
    <definedName name="subramas">#REF!</definedName>
    <definedName name="subsector" localSheetId="81">#REF!</definedName>
    <definedName name="subsector">#REF!</definedName>
    <definedName name="subsectors">#REF!</definedName>
    <definedName name="todo" localSheetId="81">#REF!</definedName>
    <definedName name="todo">#REF!</definedName>
    <definedName name="todos" localSheetId="81">#REF!</definedName>
    <definedName name="todos">#REF!</definedName>
    <definedName name="todoss">#REF!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8" i="294" l="1"/>
  <c r="H9" i="294"/>
  <c r="H10" i="294"/>
  <c r="H11" i="294"/>
  <c r="B12" i="294"/>
  <c r="C12" i="294"/>
  <c r="D12" i="294"/>
  <c r="E12" i="294"/>
  <c r="F12" i="294"/>
  <c r="G12" i="294"/>
  <c r="H12" i="294"/>
  <c r="J42" i="421" l="1"/>
  <c r="I42" i="421"/>
  <c r="J41" i="421"/>
  <c r="I41" i="421"/>
  <c r="J40" i="421"/>
  <c r="I40" i="421"/>
  <c r="J39" i="421"/>
  <c r="I39" i="421"/>
  <c r="J38" i="421"/>
  <c r="I38" i="421"/>
  <c r="J37" i="421"/>
  <c r="I37" i="421"/>
  <c r="J36" i="421"/>
  <c r="I36" i="421"/>
  <c r="J35" i="421"/>
  <c r="I35" i="421"/>
  <c r="J34" i="421"/>
  <c r="I34" i="421"/>
  <c r="J33" i="421"/>
  <c r="I33" i="421"/>
  <c r="J32" i="421"/>
  <c r="I32" i="421"/>
  <c r="J31" i="421"/>
  <c r="I31" i="421"/>
  <c r="J30" i="421"/>
  <c r="I30" i="421"/>
  <c r="J29" i="421"/>
  <c r="I29" i="421"/>
  <c r="J28" i="421"/>
  <c r="I28" i="421"/>
  <c r="J27" i="421"/>
  <c r="I27" i="421"/>
  <c r="J26" i="421"/>
  <c r="I26" i="421"/>
  <c r="J25" i="421"/>
  <c r="I25" i="421"/>
  <c r="J24" i="421"/>
  <c r="I24" i="421"/>
  <c r="J23" i="421"/>
  <c r="I23" i="421"/>
  <c r="J22" i="421"/>
  <c r="I22" i="421"/>
  <c r="J21" i="421"/>
  <c r="I21" i="421"/>
  <c r="J20" i="421"/>
  <c r="I20" i="421"/>
  <c r="J42" i="420"/>
  <c r="I42" i="420"/>
  <c r="J41" i="420"/>
  <c r="I41" i="420"/>
  <c r="J40" i="420"/>
  <c r="I40" i="420"/>
  <c r="J39" i="420"/>
  <c r="I39" i="420"/>
  <c r="J38" i="420"/>
  <c r="I38" i="420"/>
  <c r="J37" i="420"/>
  <c r="I37" i="420"/>
  <c r="J36" i="420"/>
  <c r="I36" i="420"/>
  <c r="J35" i="420"/>
  <c r="I35" i="420"/>
  <c r="J34" i="420"/>
  <c r="I34" i="420"/>
  <c r="J33" i="420"/>
  <c r="I33" i="420"/>
  <c r="J32" i="420"/>
  <c r="I32" i="420"/>
  <c r="J31" i="420"/>
  <c r="I31" i="420"/>
  <c r="J30" i="420"/>
  <c r="I30" i="420"/>
  <c r="J29" i="420"/>
  <c r="I29" i="420"/>
  <c r="J28" i="420"/>
  <c r="I28" i="420"/>
  <c r="J27" i="420"/>
  <c r="I27" i="420"/>
  <c r="J26" i="420"/>
  <c r="I26" i="420"/>
  <c r="J25" i="420"/>
  <c r="I25" i="420"/>
  <c r="J24" i="420"/>
  <c r="I24" i="420"/>
  <c r="J23" i="420"/>
  <c r="I23" i="420"/>
  <c r="J22" i="420"/>
  <c r="I22" i="420"/>
  <c r="J21" i="420"/>
  <c r="I21" i="420"/>
  <c r="J20" i="420"/>
  <c r="I20" i="420"/>
  <c r="J46" i="419"/>
  <c r="I46" i="419"/>
  <c r="J45" i="419"/>
  <c r="I45" i="419"/>
  <c r="J44" i="419"/>
  <c r="I44" i="419"/>
  <c r="J43" i="419"/>
  <c r="I43" i="419"/>
  <c r="J42" i="419"/>
  <c r="I42" i="419"/>
  <c r="J41" i="419"/>
  <c r="I41" i="419"/>
  <c r="J40" i="419"/>
  <c r="I40" i="419"/>
  <c r="J39" i="419"/>
  <c r="I39" i="419"/>
  <c r="J38" i="419"/>
  <c r="I38" i="419"/>
  <c r="J37" i="419"/>
  <c r="I37" i="419"/>
  <c r="J36" i="419"/>
  <c r="I36" i="419"/>
  <c r="J35" i="419"/>
  <c r="I35" i="419"/>
  <c r="J34" i="419"/>
  <c r="I34" i="419"/>
  <c r="J33" i="419"/>
  <c r="I33" i="419"/>
  <c r="J32" i="419"/>
  <c r="I32" i="419"/>
  <c r="J31" i="419"/>
  <c r="I31" i="419"/>
  <c r="J30" i="419"/>
  <c r="I30" i="419"/>
  <c r="J29" i="419"/>
  <c r="I29" i="419"/>
  <c r="J28" i="419"/>
  <c r="I28" i="419"/>
  <c r="J27" i="419"/>
  <c r="I27" i="419"/>
  <c r="J26" i="419"/>
  <c r="I26" i="419"/>
  <c r="J25" i="419"/>
  <c r="I25" i="419"/>
  <c r="J24" i="419"/>
  <c r="I24" i="419"/>
  <c r="J45" i="418"/>
  <c r="I45" i="418"/>
  <c r="J44" i="418"/>
  <c r="I44" i="418"/>
  <c r="J43" i="418"/>
  <c r="I43" i="418"/>
  <c r="J42" i="418"/>
  <c r="I42" i="418"/>
  <c r="J41" i="418"/>
  <c r="I41" i="418"/>
  <c r="J40" i="418"/>
  <c r="I40" i="418"/>
  <c r="J39" i="418"/>
  <c r="I39" i="418"/>
  <c r="J38" i="418"/>
  <c r="I38" i="418"/>
  <c r="J37" i="418"/>
  <c r="I37" i="418"/>
  <c r="J36" i="418"/>
  <c r="I36" i="418"/>
  <c r="J35" i="418"/>
  <c r="I35" i="418"/>
  <c r="J34" i="418"/>
  <c r="I34" i="418"/>
  <c r="J33" i="418"/>
  <c r="I33" i="418"/>
  <c r="J32" i="418"/>
  <c r="I32" i="418"/>
  <c r="J31" i="418"/>
  <c r="I31" i="418"/>
  <c r="J30" i="418"/>
  <c r="I30" i="418"/>
  <c r="J29" i="418"/>
  <c r="I29" i="418"/>
  <c r="J28" i="418"/>
  <c r="I28" i="418"/>
  <c r="J27" i="418"/>
  <c r="I27" i="418"/>
  <c r="J26" i="418"/>
  <c r="I26" i="418"/>
  <c r="J25" i="418"/>
  <c r="I25" i="418"/>
  <c r="J24" i="418"/>
  <c r="I24" i="418"/>
  <c r="J23" i="418"/>
  <c r="I23" i="418"/>
  <c r="B41" i="417"/>
  <c r="D40" i="417"/>
  <c r="C40" i="417"/>
  <c r="D39" i="417"/>
  <c r="C39" i="417"/>
  <c r="D38" i="417"/>
  <c r="C38" i="417"/>
  <c r="D37" i="417"/>
  <c r="C37" i="417"/>
  <c r="D36" i="417"/>
  <c r="C36" i="417"/>
  <c r="D35" i="417"/>
  <c r="C35" i="417"/>
  <c r="D34" i="417"/>
  <c r="C34" i="417"/>
  <c r="D33" i="417"/>
  <c r="C33" i="417"/>
  <c r="D32" i="417"/>
  <c r="C32" i="417"/>
  <c r="D31" i="417"/>
  <c r="C31" i="417"/>
  <c r="D30" i="417"/>
  <c r="C30" i="417"/>
  <c r="D29" i="417"/>
  <c r="C29" i="417"/>
  <c r="D28" i="417"/>
  <c r="C28" i="417"/>
  <c r="D27" i="417"/>
  <c r="C27" i="417"/>
  <c r="D26" i="417"/>
  <c r="C26" i="417"/>
  <c r="D25" i="417"/>
  <c r="C25" i="417"/>
  <c r="D24" i="417"/>
  <c r="C24" i="417"/>
  <c r="D23" i="417"/>
  <c r="C23" i="417"/>
  <c r="D22" i="417"/>
  <c r="C22" i="417"/>
  <c r="D21" i="417"/>
  <c r="C21" i="417"/>
  <c r="D20" i="417"/>
  <c r="C20" i="417"/>
  <c r="D19" i="417"/>
  <c r="C19" i="417"/>
  <c r="D18" i="417"/>
  <c r="C18" i="417"/>
  <c r="D17" i="417"/>
  <c r="C17" i="417"/>
  <c r="D16" i="417"/>
  <c r="C16" i="417"/>
  <c r="D15" i="417"/>
  <c r="C15" i="417"/>
  <c r="D14" i="417"/>
  <c r="C14" i="417"/>
  <c r="D13" i="417"/>
  <c r="C13" i="417"/>
  <c r="D12" i="417"/>
  <c r="C12" i="417"/>
  <c r="D11" i="417"/>
  <c r="C11" i="417"/>
  <c r="D10" i="417"/>
  <c r="C10" i="417"/>
  <c r="C41" i="417" s="1"/>
  <c r="B41" i="416"/>
  <c r="D40" i="416"/>
  <c r="C40" i="416"/>
  <c r="D39" i="416"/>
  <c r="C39" i="416"/>
  <c r="D38" i="416"/>
  <c r="C38" i="416"/>
  <c r="D37" i="416"/>
  <c r="C37" i="416"/>
  <c r="D36" i="416"/>
  <c r="C36" i="416"/>
  <c r="D35" i="416"/>
  <c r="C35" i="416"/>
  <c r="D34" i="416"/>
  <c r="C34" i="416"/>
  <c r="D33" i="416"/>
  <c r="C33" i="416"/>
  <c r="D32" i="416"/>
  <c r="C32" i="416"/>
  <c r="D31" i="416"/>
  <c r="C31" i="416"/>
  <c r="D30" i="416"/>
  <c r="C30" i="416"/>
  <c r="D29" i="416"/>
  <c r="C29" i="416"/>
  <c r="D28" i="416"/>
  <c r="C28" i="416"/>
  <c r="D27" i="416"/>
  <c r="C27" i="416"/>
  <c r="D26" i="416"/>
  <c r="C26" i="416"/>
  <c r="D25" i="416"/>
  <c r="C25" i="416"/>
  <c r="D24" i="416"/>
  <c r="C24" i="416"/>
  <c r="D23" i="416"/>
  <c r="C23" i="416"/>
  <c r="D22" i="416"/>
  <c r="C22" i="416"/>
  <c r="D21" i="416"/>
  <c r="C21" i="416"/>
  <c r="D20" i="416"/>
  <c r="C20" i="416"/>
  <c r="D19" i="416"/>
  <c r="C19" i="416"/>
  <c r="D18" i="416"/>
  <c r="C18" i="416"/>
  <c r="D17" i="416"/>
  <c r="C17" i="416"/>
  <c r="D16" i="416"/>
  <c r="C16" i="416"/>
  <c r="D15" i="416"/>
  <c r="C15" i="416"/>
  <c r="D14" i="416"/>
  <c r="C14" i="416"/>
  <c r="D13" i="416"/>
  <c r="C13" i="416"/>
  <c r="D12" i="416"/>
  <c r="C12" i="416"/>
  <c r="D11" i="416"/>
  <c r="C11" i="416"/>
  <c r="D10" i="416"/>
  <c r="C10" i="416"/>
  <c r="C41" i="416" s="1"/>
  <c r="B41" i="415"/>
  <c r="D40" i="415"/>
  <c r="C40" i="415"/>
  <c r="D39" i="415"/>
  <c r="C39" i="415"/>
  <c r="D38" i="415"/>
  <c r="C38" i="415"/>
  <c r="D37" i="415"/>
  <c r="C37" i="415"/>
  <c r="D36" i="415"/>
  <c r="C36" i="415"/>
  <c r="D35" i="415"/>
  <c r="C35" i="415"/>
  <c r="D34" i="415"/>
  <c r="C34" i="415"/>
  <c r="D33" i="415"/>
  <c r="C33" i="415"/>
  <c r="D32" i="415"/>
  <c r="C32" i="415"/>
  <c r="D31" i="415"/>
  <c r="C31" i="415"/>
  <c r="D30" i="415"/>
  <c r="C30" i="415"/>
  <c r="D29" i="415"/>
  <c r="C29" i="415"/>
  <c r="D28" i="415"/>
  <c r="C28" i="415"/>
  <c r="D27" i="415"/>
  <c r="C27" i="415"/>
  <c r="D26" i="415"/>
  <c r="C26" i="415"/>
  <c r="D25" i="415"/>
  <c r="C25" i="415"/>
  <c r="D24" i="415"/>
  <c r="C24" i="415"/>
  <c r="D23" i="415"/>
  <c r="C23" i="415"/>
  <c r="D22" i="415"/>
  <c r="C22" i="415"/>
  <c r="D21" i="415"/>
  <c r="C21" i="415"/>
  <c r="D20" i="415"/>
  <c r="C20" i="415"/>
  <c r="D19" i="415"/>
  <c r="C19" i="415"/>
  <c r="D18" i="415"/>
  <c r="C18" i="415"/>
  <c r="D17" i="415"/>
  <c r="C17" i="415"/>
  <c r="D16" i="415"/>
  <c r="C16" i="415"/>
  <c r="D15" i="415"/>
  <c r="C15" i="415"/>
  <c r="D14" i="415"/>
  <c r="C14" i="415"/>
  <c r="D13" i="415"/>
  <c r="C13" i="415"/>
  <c r="D12" i="415"/>
  <c r="C12" i="415"/>
  <c r="D11" i="415"/>
  <c r="C11" i="415"/>
  <c r="D10" i="415"/>
  <c r="C10" i="415"/>
  <c r="C41" i="415" s="1"/>
  <c r="B40" i="414"/>
  <c r="C38" i="414" s="1"/>
  <c r="C40" i="414" s="1"/>
  <c r="D39" i="414"/>
  <c r="C39" i="414"/>
  <c r="D38" i="414"/>
  <c r="D37" i="414"/>
  <c r="C37" i="414"/>
  <c r="D36" i="414"/>
  <c r="C36" i="414"/>
  <c r="D35" i="414"/>
  <c r="C35" i="414"/>
  <c r="D34" i="414"/>
  <c r="C34" i="414"/>
  <c r="D33" i="414"/>
  <c r="C33" i="414"/>
  <c r="D32" i="414"/>
  <c r="C32" i="414"/>
  <c r="D31" i="414"/>
  <c r="C31" i="414"/>
  <c r="D30" i="414"/>
  <c r="C30" i="414"/>
  <c r="D29" i="414"/>
  <c r="C29" i="414"/>
  <c r="D28" i="414"/>
  <c r="C28" i="414"/>
  <c r="D27" i="414"/>
  <c r="C27" i="414"/>
  <c r="D26" i="414"/>
  <c r="C26" i="414"/>
  <c r="D25" i="414"/>
  <c r="C25" i="414"/>
  <c r="D24" i="414"/>
  <c r="C24" i="414"/>
  <c r="D23" i="414"/>
  <c r="C23" i="414"/>
  <c r="D22" i="414"/>
  <c r="C22" i="414"/>
  <c r="D21" i="414"/>
  <c r="C21" i="414"/>
  <c r="D20" i="414"/>
  <c r="C20" i="414"/>
  <c r="D19" i="414"/>
  <c r="C19" i="414"/>
  <c r="D18" i="414"/>
  <c r="C18" i="414"/>
  <c r="D17" i="414"/>
  <c r="C17" i="414"/>
  <c r="D16" i="414"/>
  <c r="C16" i="414"/>
  <c r="D15" i="414"/>
  <c r="C15" i="414"/>
  <c r="D14" i="414"/>
  <c r="C14" i="414"/>
  <c r="D13" i="414"/>
  <c r="C13" i="414"/>
  <c r="D12" i="414"/>
  <c r="C12" i="414"/>
  <c r="D11" i="414"/>
  <c r="C11" i="414"/>
  <c r="D10" i="414"/>
  <c r="C10" i="414"/>
  <c r="D9" i="414"/>
  <c r="C9" i="414"/>
  <c r="D17" i="413"/>
  <c r="D16" i="412"/>
  <c r="C20" i="411"/>
  <c r="D17" i="411"/>
  <c r="C20" i="410"/>
  <c r="C19" i="410"/>
  <c r="D40" i="394"/>
  <c r="D41" i="394" s="1"/>
  <c r="D40" i="393"/>
  <c r="D41" i="393" s="1"/>
  <c r="D40" i="392"/>
  <c r="D41" i="392" s="1"/>
  <c r="D40" i="391"/>
  <c r="D41" i="391" s="1"/>
  <c r="D40" i="390"/>
  <c r="D41" i="390" s="1"/>
  <c r="D40" i="389"/>
  <c r="D41" i="389" s="1"/>
  <c r="D40" i="388"/>
  <c r="D41" i="388" s="1"/>
  <c r="D40" i="387"/>
  <c r="D41" i="387" s="1"/>
  <c r="F18" i="370" l="1"/>
  <c r="F17" i="370"/>
  <c r="C17" i="370"/>
  <c r="C16" i="370"/>
  <c r="C15" i="370"/>
  <c r="C14" i="370"/>
  <c r="C13" i="370"/>
  <c r="C19" i="370" s="1"/>
  <c r="F18" i="369"/>
  <c r="F17" i="369"/>
  <c r="C17" i="369"/>
  <c r="C16" i="369"/>
  <c r="C15" i="369"/>
  <c r="C14" i="369"/>
  <c r="C13" i="369"/>
  <c r="C19" i="369" s="1"/>
  <c r="C11" i="368"/>
  <c r="E9" i="368" s="1"/>
  <c r="E29" i="367"/>
  <c r="D29" i="367"/>
  <c r="C29" i="367"/>
  <c r="B29" i="367"/>
  <c r="E28" i="367"/>
  <c r="D28" i="367"/>
  <c r="C28" i="367"/>
  <c r="B28" i="367"/>
  <c r="E27" i="367"/>
  <c r="D27" i="367"/>
  <c r="C27" i="367"/>
  <c r="B27" i="367"/>
  <c r="E26" i="367"/>
  <c r="D26" i="367"/>
  <c r="C26" i="367"/>
  <c r="B26" i="367"/>
  <c r="E25" i="367"/>
  <c r="D25" i="367"/>
  <c r="C25" i="367"/>
  <c r="B25" i="367"/>
  <c r="E24" i="367"/>
  <c r="D24" i="367"/>
  <c r="C24" i="367"/>
  <c r="B24" i="367"/>
  <c r="E23" i="367"/>
  <c r="D23" i="367"/>
  <c r="C23" i="367"/>
  <c r="B23" i="367"/>
  <c r="E22" i="367"/>
  <c r="D22" i="367"/>
  <c r="C22" i="367"/>
  <c r="B22" i="367"/>
  <c r="E21" i="367"/>
  <c r="D21" i="367"/>
  <c r="C21" i="367"/>
  <c r="B21" i="367"/>
  <c r="E20" i="367"/>
  <c r="D20" i="367"/>
  <c r="C20" i="367"/>
  <c r="B20" i="367"/>
  <c r="E19" i="367"/>
  <c r="D19" i="367"/>
  <c r="C19" i="367"/>
  <c r="B19" i="367"/>
  <c r="E18" i="367"/>
  <c r="D18" i="367"/>
  <c r="C18" i="367"/>
  <c r="B18" i="367"/>
  <c r="E17" i="367"/>
  <c r="D17" i="367"/>
  <c r="C17" i="367"/>
  <c r="B17" i="367"/>
  <c r="E16" i="367"/>
  <c r="D16" i="367"/>
  <c r="C16" i="367"/>
  <c r="B16" i="367"/>
  <c r="E15" i="367"/>
  <c r="D15" i="367"/>
  <c r="C15" i="367"/>
  <c r="B15" i="367"/>
  <c r="E14" i="367"/>
  <c r="D14" i="367"/>
  <c r="C14" i="367"/>
  <c r="B14" i="367"/>
  <c r="E13" i="367"/>
  <c r="D13" i="367"/>
  <c r="C13" i="367"/>
  <c r="B13" i="367"/>
  <c r="E12" i="367"/>
  <c r="D12" i="367"/>
  <c r="C12" i="367"/>
  <c r="B12" i="367"/>
  <c r="E11" i="367"/>
  <c r="D11" i="367"/>
  <c r="C11" i="367"/>
  <c r="B11" i="367"/>
  <c r="E10" i="367"/>
  <c r="D10" i="367"/>
  <c r="C10" i="367"/>
  <c r="B10" i="367"/>
  <c r="E9" i="367"/>
  <c r="D9" i="367"/>
  <c r="C9" i="367"/>
  <c r="B9" i="367"/>
  <c r="E8" i="367"/>
  <c r="D8" i="367"/>
  <c r="C8" i="367"/>
  <c r="B8" i="367"/>
  <c r="E7" i="367"/>
  <c r="D7" i="367"/>
  <c r="C7" i="367"/>
  <c r="B7" i="367"/>
  <c r="F15" i="370" l="1"/>
  <c r="F14" i="370"/>
  <c r="F14" i="369"/>
  <c r="F15" i="369"/>
  <c r="E6" i="368"/>
  <c r="D13" i="368"/>
  <c r="E7" i="368"/>
  <c r="C17" i="368"/>
  <c r="E8" i="368"/>
  <c r="D9" i="368" l="1"/>
  <c r="D7" i="368"/>
  <c r="D8" i="368"/>
  <c r="C16" i="368"/>
  <c r="D6" i="368"/>
  <c r="C31" i="365" l="1"/>
  <c r="D31" i="365" s="1"/>
  <c r="D27" i="365"/>
  <c r="D26" i="365"/>
  <c r="D25" i="365"/>
  <c r="C15" i="365"/>
  <c r="D15" i="365" s="1"/>
  <c r="D12" i="365"/>
  <c r="D11" i="365"/>
  <c r="D10" i="365"/>
  <c r="D9" i="365"/>
  <c r="F121" i="364"/>
  <c r="G121" i="364" s="1"/>
  <c r="E121" i="364"/>
  <c r="H121" i="363"/>
  <c r="I121" i="363" s="1"/>
  <c r="G121" i="363"/>
  <c r="D28" i="365" l="1"/>
  <c r="D13" i="365"/>
  <c r="D29" i="365"/>
  <c r="D14" i="365"/>
  <c r="D30" i="365"/>
  <c r="G13" i="296" l="1"/>
  <c r="F13" i="296"/>
  <c r="E13" i="296"/>
  <c r="D13" i="296"/>
  <c r="C13" i="296"/>
  <c r="B13" i="296"/>
  <c r="J12" i="296"/>
  <c r="I12" i="296"/>
  <c r="H12" i="296"/>
  <c r="J11" i="296"/>
  <c r="I11" i="296"/>
  <c r="H11" i="296"/>
  <c r="J10" i="296"/>
  <c r="I10" i="296"/>
  <c r="H10" i="296"/>
  <c r="J9" i="296"/>
  <c r="I9" i="296"/>
  <c r="H9" i="296"/>
  <c r="G12" i="295"/>
  <c r="F12" i="295"/>
  <c r="E12" i="295"/>
  <c r="D12" i="295"/>
  <c r="C12" i="295"/>
  <c r="B12" i="295"/>
  <c r="J11" i="295"/>
  <c r="I11" i="295"/>
  <c r="H11" i="295"/>
  <c r="J10" i="295"/>
  <c r="I10" i="295"/>
  <c r="H10" i="295"/>
  <c r="J9" i="295"/>
  <c r="I9" i="295"/>
  <c r="H9" i="295"/>
  <c r="J8" i="295"/>
  <c r="I8" i="295"/>
  <c r="H8" i="295"/>
  <c r="J11" i="294"/>
  <c r="I11" i="294"/>
  <c r="J10" i="294"/>
  <c r="I10" i="294"/>
  <c r="J9" i="294"/>
  <c r="I9" i="294"/>
  <c r="J8" i="294"/>
  <c r="I8" i="294"/>
  <c r="H13" i="296" l="1"/>
  <c r="H12" i="295"/>
  <c r="I13" i="296"/>
  <c r="J13" i="296"/>
  <c r="I12" i="295"/>
  <c r="K12" i="295"/>
  <c r="J12" i="295"/>
  <c r="I12" i="294"/>
  <c r="J12" i="294"/>
  <c r="J39" i="348" l="1"/>
  <c r="I39" i="348"/>
  <c r="H39" i="348"/>
  <c r="D51" i="347" l="1"/>
  <c r="A51" i="347" s="1"/>
  <c r="C50" i="347"/>
  <c r="A50" i="347" s="1"/>
  <c r="B49" i="347"/>
  <c r="A49" i="347" s="1"/>
  <c r="D47" i="347"/>
  <c r="A47" i="347" s="1"/>
  <c r="C46" i="347"/>
  <c r="A46" i="347" s="1"/>
  <c r="B45" i="347"/>
  <c r="A45" i="347" s="1"/>
  <c r="G42" i="347"/>
  <c r="J42" i="347" s="1"/>
  <c r="F42" i="347"/>
  <c r="I42" i="347" s="1"/>
  <c r="E42" i="347"/>
  <c r="H42" i="347" s="1"/>
  <c r="G41" i="347"/>
  <c r="J41" i="347" s="1"/>
  <c r="F41" i="347"/>
  <c r="I41" i="347" s="1"/>
  <c r="E41" i="347"/>
  <c r="H41" i="347" s="1"/>
  <c r="J40" i="347"/>
  <c r="H40" i="347"/>
  <c r="G40" i="347"/>
  <c r="F40" i="347"/>
  <c r="I40" i="347" s="1"/>
  <c r="E40" i="347"/>
  <c r="J39" i="347"/>
  <c r="G39" i="347"/>
  <c r="F39" i="347"/>
  <c r="I39" i="347" s="1"/>
  <c r="E39" i="347"/>
  <c r="H39" i="347" s="1"/>
  <c r="J38" i="347"/>
  <c r="G38" i="347"/>
  <c r="F38" i="347"/>
  <c r="I38" i="347" s="1"/>
  <c r="E38" i="347"/>
  <c r="H38" i="347" s="1"/>
  <c r="H37" i="347"/>
  <c r="G37" i="347"/>
  <c r="J37" i="347" s="1"/>
  <c r="F37" i="347"/>
  <c r="I37" i="347" s="1"/>
  <c r="E37" i="347"/>
  <c r="G36" i="347"/>
  <c r="J36" i="347" s="1"/>
  <c r="F36" i="347"/>
  <c r="I36" i="347" s="1"/>
  <c r="E36" i="347"/>
  <c r="H36" i="347" s="1"/>
  <c r="J35" i="347"/>
  <c r="G35" i="347"/>
  <c r="F35" i="347"/>
  <c r="I35" i="347" s="1"/>
  <c r="E35" i="347"/>
  <c r="H35" i="347" s="1"/>
  <c r="G34" i="347"/>
  <c r="J34" i="347" s="1"/>
  <c r="F34" i="347"/>
  <c r="I34" i="347" s="1"/>
  <c r="E34" i="347"/>
  <c r="H34" i="347" s="1"/>
  <c r="G33" i="347"/>
  <c r="J33" i="347" s="1"/>
  <c r="F33" i="347"/>
  <c r="I33" i="347" s="1"/>
  <c r="E33" i="347"/>
  <c r="H33" i="347" s="1"/>
  <c r="J32" i="347"/>
  <c r="H32" i="347"/>
  <c r="G32" i="347"/>
  <c r="F32" i="347"/>
  <c r="I32" i="347" s="1"/>
  <c r="E32" i="347"/>
  <c r="J31" i="347"/>
  <c r="H31" i="347"/>
  <c r="G31" i="347"/>
  <c r="F31" i="347"/>
  <c r="I31" i="347" s="1"/>
  <c r="E31" i="347"/>
  <c r="J30" i="347"/>
  <c r="G30" i="347"/>
  <c r="F30" i="347"/>
  <c r="I30" i="347" s="1"/>
  <c r="E30" i="347"/>
  <c r="H30" i="347" s="1"/>
  <c r="H29" i="347"/>
  <c r="G29" i="347"/>
  <c r="J29" i="347" s="1"/>
  <c r="F29" i="347"/>
  <c r="I29" i="347" s="1"/>
  <c r="E29" i="347"/>
  <c r="G28" i="347"/>
  <c r="J28" i="347" s="1"/>
  <c r="F28" i="347"/>
  <c r="I28" i="347" s="1"/>
  <c r="E28" i="347"/>
  <c r="H28" i="347" s="1"/>
  <c r="J27" i="347"/>
  <c r="G27" i="347"/>
  <c r="F27" i="347"/>
  <c r="I27" i="347" s="1"/>
  <c r="E27" i="347"/>
  <c r="H27" i="347" s="1"/>
  <c r="G26" i="347"/>
  <c r="J26" i="347" s="1"/>
  <c r="F26" i="347"/>
  <c r="I26" i="347" s="1"/>
  <c r="E26" i="347"/>
  <c r="H26" i="347" s="1"/>
  <c r="G25" i="347"/>
  <c r="J25" i="347" s="1"/>
  <c r="F25" i="347"/>
  <c r="I25" i="347" s="1"/>
  <c r="E25" i="347"/>
  <c r="H25" i="347" s="1"/>
  <c r="J24" i="347"/>
  <c r="H24" i="347"/>
  <c r="G24" i="347"/>
  <c r="F24" i="347"/>
  <c r="I24" i="347" s="1"/>
  <c r="E24" i="347"/>
  <c r="J23" i="347"/>
  <c r="H23" i="347"/>
  <c r="G23" i="347"/>
  <c r="F23" i="347"/>
  <c r="I23" i="347" s="1"/>
  <c r="E23" i="347"/>
  <c r="J22" i="347"/>
  <c r="G22" i="347"/>
  <c r="F22" i="347"/>
  <c r="I22" i="347" s="1"/>
  <c r="E22" i="347"/>
  <c r="H22" i="347" s="1"/>
  <c r="H21" i="347"/>
  <c r="G21" i="347"/>
  <c r="J21" i="347" s="1"/>
  <c r="F21" i="347"/>
  <c r="I21" i="347" s="1"/>
  <c r="E21" i="347"/>
  <c r="H20" i="347"/>
  <c r="G20" i="347"/>
  <c r="J20" i="347" s="1"/>
  <c r="F20" i="347"/>
  <c r="I20" i="347" s="1"/>
  <c r="E20" i="347"/>
  <c r="J19" i="347"/>
  <c r="G19" i="347"/>
  <c r="F19" i="347"/>
  <c r="I19" i="347" s="1"/>
  <c r="E19" i="347"/>
  <c r="H19" i="347" s="1"/>
  <c r="G18" i="347"/>
  <c r="J18" i="347" s="1"/>
  <c r="F18" i="347"/>
  <c r="I18" i="347" s="1"/>
  <c r="E18" i="347"/>
  <c r="H18" i="347" s="1"/>
  <c r="G17" i="347"/>
  <c r="J17" i="347" s="1"/>
  <c r="F17" i="347"/>
  <c r="I17" i="347" s="1"/>
  <c r="E17" i="347"/>
  <c r="H17" i="347" s="1"/>
  <c r="J16" i="347"/>
  <c r="H16" i="347"/>
  <c r="G16" i="347"/>
  <c r="F16" i="347"/>
  <c r="I16" i="347" s="1"/>
  <c r="E16" i="347"/>
  <c r="J15" i="347"/>
  <c r="H15" i="347"/>
  <c r="G15" i="347"/>
  <c r="F15" i="347"/>
  <c r="I15" i="347" s="1"/>
  <c r="E15" i="347"/>
  <c r="J14" i="347"/>
  <c r="G14" i="347"/>
  <c r="F14" i="347"/>
  <c r="I14" i="347" s="1"/>
  <c r="E14" i="347"/>
  <c r="H14" i="347" s="1"/>
  <c r="H13" i="347"/>
  <c r="G13" i="347"/>
  <c r="J13" i="347" s="1"/>
  <c r="F13" i="347"/>
  <c r="I13" i="347" s="1"/>
  <c r="E13" i="347"/>
  <c r="G12" i="347"/>
  <c r="J12" i="347" s="1"/>
  <c r="F12" i="347"/>
  <c r="I12" i="347" s="1"/>
  <c r="E12" i="347"/>
  <c r="H12" i="347" s="1"/>
  <c r="J11" i="347"/>
  <c r="G11" i="347"/>
  <c r="F11" i="347"/>
  <c r="I11" i="347" s="1"/>
  <c r="E11" i="347"/>
  <c r="H11" i="347" s="1"/>
  <c r="G10" i="347"/>
  <c r="J10" i="347" s="1"/>
  <c r="F10" i="347"/>
  <c r="I10" i="347" s="1"/>
  <c r="E10" i="347"/>
  <c r="H10" i="347" s="1"/>
  <c r="G43" i="346"/>
  <c r="F43" i="346"/>
  <c r="C43" i="346"/>
  <c r="D43" i="346" s="1"/>
  <c r="G42" i="346"/>
  <c r="F42" i="346"/>
  <c r="C42" i="346"/>
  <c r="D42" i="346" s="1"/>
  <c r="G41" i="346"/>
  <c r="F41" i="346"/>
  <c r="C41" i="346"/>
  <c r="G40" i="346"/>
  <c r="F40" i="346"/>
  <c r="C40" i="346"/>
  <c r="D40" i="346" s="1"/>
  <c r="G39" i="346"/>
  <c r="F39" i="346"/>
  <c r="I39" i="346" s="1"/>
  <c r="C39" i="346"/>
  <c r="D39" i="346" s="1"/>
  <c r="J39" i="346" s="1"/>
  <c r="G38" i="346"/>
  <c r="F38" i="346"/>
  <c r="C38" i="346"/>
  <c r="G37" i="346"/>
  <c r="F37" i="346"/>
  <c r="C37" i="346"/>
  <c r="G36" i="346"/>
  <c r="F36" i="346"/>
  <c r="C36" i="346"/>
  <c r="G35" i="346"/>
  <c r="F35" i="346"/>
  <c r="C35" i="346"/>
  <c r="D35" i="346" s="1"/>
  <c r="J35" i="346" s="1"/>
  <c r="G34" i="346"/>
  <c r="F34" i="346"/>
  <c r="C34" i="346"/>
  <c r="D34" i="346" s="1"/>
  <c r="G33" i="346"/>
  <c r="F33" i="346"/>
  <c r="C33" i="346"/>
  <c r="G32" i="346"/>
  <c r="F32" i="346"/>
  <c r="I32" i="346" s="1"/>
  <c r="C32" i="346"/>
  <c r="D32" i="346" s="1"/>
  <c r="G31" i="346"/>
  <c r="F31" i="346"/>
  <c r="I31" i="346" s="1"/>
  <c r="C31" i="346"/>
  <c r="D31" i="346" s="1"/>
  <c r="J31" i="346" s="1"/>
  <c r="G30" i="346"/>
  <c r="F30" i="346"/>
  <c r="C30" i="346"/>
  <c r="G29" i="346"/>
  <c r="F29" i="346"/>
  <c r="C29" i="346"/>
  <c r="G28" i="346"/>
  <c r="F28" i="346"/>
  <c r="C28" i="346"/>
  <c r="G27" i="346"/>
  <c r="F27" i="346"/>
  <c r="C27" i="346"/>
  <c r="D27" i="346" s="1"/>
  <c r="J27" i="346" s="1"/>
  <c r="G26" i="346"/>
  <c r="F26" i="346"/>
  <c r="C26" i="346"/>
  <c r="D26" i="346" s="1"/>
  <c r="G25" i="346"/>
  <c r="F25" i="346"/>
  <c r="C25" i="346"/>
  <c r="G24" i="346"/>
  <c r="F24" i="346"/>
  <c r="C24" i="346"/>
  <c r="D24" i="346" s="1"/>
  <c r="G23" i="346"/>
  <c r="F23" i="346"/>
  <c r="I23" i="346" s="1"/>
  <c r="C23" i="346"/>
  <c r="D23" i="346" s="1"/>
  <c r="G22" i="346"/>
  <c r="F22" i="346"/>
  <c r="C22" i="346"/>
  <c r="D22" i="346" s="1"/>
  <c r="G21" i="346"/>
  <c r="F21" i="346"/>
  <c r="I21" i="346" s="1"/>
  <c r="C21" i="346"/>
  <c r="D21" i="346" s="1"/>
  <c r="G20" i="346"/>
  <c r="J20" i="346" s="1"/>
  <c r="F20" i="346"/>
  <c r="I20" i="346" s="1"/>
  <c r="C20" i="346"/>
  <c r="D20" i="346" s="1"/>
  <c r="G19" i="346"/>
  <c r="F19" i="346"/>
  <c r="C19" i="346"/>
  <c r="D19" i="346" s="1"/>
  <c r="G18" i="346"/>
  <c r="F18" i="346"/>
  <c r="C18" i="346"/>
  <c r="D18" i="346" s="1"/>
  <c r="G17" i="346"/>
  <c r="J17" i="346" s="1"/>
  <c r="F17" i="346"/>
  <c r="C17" i="346"/>
  <c r="D17" i="346" s="1"/>
  <c r="G16" i="346"/>
  <c r="F16" i="346"/>
  <c r="C16" i="346"/>
  <c r="D16" i="346" s="1"/>
  <c r="G15" i="346"/>
  <c r="F15" i="346"/>
  <c r="I15" i="346" s="1"/>
  <c r="C15" i="346"/>
  <c r="D15" i="346" s="1"/>
  <c r="G14" i="346"/>
  <c r="F14" i="346"/>
  <c r="C14" i="346"/>
  <c r="D14" i="346" s="1"/>
  <c r="J14" i="346" s="1"/>
  <c r="G13" i="346"/>
  <c r="J13" i="346" s="1"/>
  <c r="F13" i="346"/>
  <c r="I13" i="346" s="1"/>
  <c r="C13" i="346"/>
  <c r="D13" i="346" s="1"/>
  <c r="G12" i="346"/>
  <c r="F12" i="346"/>
  <c r="I12" i="346" s="1"/>
  <c r="C12" i="346"/>
  <c r="D12" i="346" s="1"/>
  <c r="G11" i="346"/>
  <c r="F11" i="346"/>
  <c r="C11" i="346"/>
  <c r="D11" i="346" s="1"/>
  <c r="G10" i="346"/>
  <c r="F10" i="346"/>
  <c r="C10" i="346"/>
  <c r="D10" i="346" s="1"/>
  <c r="J10" i="346" s="1"/>
  <c r="G9" i="346"/>
  <c r="J9" i="346" s="1"/>
  <c r="F9" i="346"/>
  <c r="C9" i="346"/>
  <c r="D9" i="346" s="1"/>
  <c r="G8" i="346"/>
  <c r="F8" i="346"/>
  <c r="I8" i="346" s="1"/>
  <c r="C8" i="346"/>
  <c r="D8" i="346" s="1"/>
  <c r="J8" i="346" s="1"/>
  <c r="G43" i="345"/>
  <c r="J43" i="345" s="1"/>
  <c r="F43" i="345"/>
  <c r="I43" i="345" s="1"/>
  <c r="D8" i="343" s="1"/>
  <c r="D43" i="345"/>
  <c r="C43" i="345"/>
  <c r="G42" i="345"/>
  <c r="F42" i="345"/>
  <c r="D42" i="345"/>
  <c r="C42" i="345"/>
  <c r="J41" i="345"/>
  <c r="G41" i="345"/>
  <c r="F41" i="345"/>
  <c r="D41" i="345"/>
  <c r="I41" i="345" s="1"/>
  <c r="C41" i="345"/>
  <c r="G40" i="345"/>
  <c r="F40" i="345"/>
  <c r="C40" i="345"/>
  <c r="D40" i="345" s="1"/>
  <c r="G39" i="345"/>
  <c r="F39" i="345"/>
  <c r="C39" i="345"/>
  <c r="D39" i="345" s="1"/>
  <c r="G38" i="345"/>
  <c r="F38" i="345"/>
  <c r="D38" i="345"/>
  <c r="C38" i="345"/>
  <c r="G37" i="345"/>
  <c r="F37" i="345"/>
  <c r="D37" i="345"/>
  <c r="I37" i="345" s="1"/>
  <c r="C37" i="345"/>
  <c r="G36" i="345"/>
  <c r="F36" i="345"/>
  <c r="D36" i="345"/>
  <c r="C36" i="345"/>
  <c r="G35" i="345"/>
  <c r="F35" i="345"/>
  <c r="D35" i="345"/>
  <c r="C35" i="345"/>
  <c r="G34" i="345"/>
  <c r="F34" i="345"/>
  <c r="C34" i="345"/>
  <c r="D34" i="345" s="1"/>
  <c r="G33" i="345"/>
  <c r="J33" i="345" s="1"/>
  <c r="F33" i="345"/>
  <c r="C33" i="345"/>
  <c r="D33" i="345" s="1"/>
  <c r="I33" i="345" s="1"/>
  <c r="G32" i="345"/>
  <c r="J32" i="345" s="1"/>
  <c r="F32" i="345"/>
  <c r="D32" i="345"/>
  <c r="C32" i="345"/>
  <c r="G31" i="345"/>
  <c r="F31" i="345"/>
  <c r="D31" i="345"/>
  <c r="I31" i="345" s="1"/>
  <c r="C31" i="345"/>
  <c r="G30" i="345"/>
  <c r="F30" i="345"/>
  <c r="C30" i="345"/>
  <c r="D30" i="345" s="1"/>
  <c r="G29" i="345"/>
  <c r="F29" i="345"/>
  <c r="D29" i="345"/>
  <c r="J29" i="345" s="1"/>
  <c r="C29" i="345"/>
  <c r="G28" i="345"/>
  <c r="F28" i="345"/>
  <c r="C28" i="345"/>
  <c r="D28" i="345" s="1"/>
  <c r="G27" i="345"/>
  <c r="F27" i="345"/>
  <c r="C27" i="345"/>
  <c r="D27" i="345" s="1"/>
  <c r="I27" i="345" s="1"/>
  <c r="G26" i="345"/>
  <c r="F26" i="345"/>
  <c r="D26" i="345"/>
  <c r="C26" i="345"/>
  <c r="G25" i="345"/>
  <c r="F25" i="345"/>
  <c r="C25" i="345"/>
  <c r="D25" i="345" s="1"/>
  <c r="G24" i="345"/>
  <c r="F24" i="345"/>
  <c r="C24" i="345"/>
  <c r="D24" i="345" s="1"/>
  <c r="G23" i="345"/>
  <c r="F23" i="345"/>
  <c r="C23" i="345"/>
  <c r="D23" i="345" s="1"/>
  <c r="G22" i="345"/>
  <c r="F22" i="345"/>
  <c r="D22" i="345"/>
  <c r="C22" i="345"/>
  <c r="G21" i="345"/>
  <c r="F21" i="345"/>
  <c r="C21" i="345"/>
  <c r="D21" i="345" s="1"/>
  <c r="I21" i="345" s="1"/>
  <c r="G20" i="345"/>
  <c r="F20" i="345"/>
  <c r="D20" i="345"/>
  <c r="C20" i="345"/>
  <c r="G19" i="345"/>
  <c r="J19" i="345" s="1"/>
  <c r="F19" i="345"/>
  <c r="D19" i="345"/>
  <c r="C19" i="345"/>
  <c r="G18" i="345"/>
  <c r="F18" i="345"/>
  <c r="C18" i="345"/>
  <c r="D18" i="345" s="1"/>
  <c r="G17" i="345"/>
  <c r="J17" i="345" s="1"/>
  <c r="F17" i="345"/>
  <c r="C17" i="345"/>
  <c r="D17" i="345" s="1"/>
  <c r="I17" i="345" s="1"/>
  <c r="G16" i="345"/>
  <c r="J16" i="345" s="1"/>
  <c r="F16" i="345"/>
  <c r="D16" i="345"/>
  <c r="C16" i="345"/>
  <c r="G15" i="345"/>
  <c r="J15" i="345" s="1"/>
  <c r="F15" i="345"/>
  <c r="D15" i="345"/>
  <c r="C15" i="345"/>
  <c r="G14" i="345"/>
  <c r="F14" i="345"/>
  <c r="C14" i="345"/>
  <c r="D14" i="345" s="1"/>
  <c r="G13" i="345"/>
  <c r="F13" i="345"/>
  <c r="I13" i="345" s="1"/>
  <c r="D13" i="345"/>
  <c r="J13" i="345" s="1"/>
  <c r="C13" i="345"/>
  <c r="G12" i="345"/>
  <c r="F12" i="345"/>
  <c r="C12" i="345"/>
  <c r="D12" i="345" s="1"/>
  <c r="G11" i="345"/>
  <c r="J11" i="345" s="1"/>
  <c r="F11" i="345"/>
  <c r="C11" i="345"/>
  <c r="D11" i="345" s="1"/>
  <c r="G10" i="345"/>
  <c r="F10" i="345"/>
  <c r="D10" i="345"/>
  <c r="C10" i="345"/>
  <c r="J9" i="345"/>
  <c r="G9" i="345"/>
  <c r="F9" i="345"/>
  <c r="I9" i="345" s="1"/>
  <c r="D9" i="345"/>
  <c r="C9" i="345"/>
  <c r="G8" i="345"/>
  <c r="F8" i="345"/>
  <c r="C8" i="345"/>
  <c r="D8" i="345" s="1"/>
  <c r="G43" i="344"/>
  <c r="F43" i="344"/>
  <c r="D43" i="344"/>
  <c r="I43" i="344" s="1"/>
  <c r="G42" i="344"/>
  <c r="F42" i="344"/>
  <c r="D42" i="344"/>
  <c r="I41" i="344"/>
  <c r="G41" i="344"/>
  <c r="J41" i="344" s="1"/>
  <c r="F41" i="344"/>
  <c r="D41" i="344"/>
  <c r="G40" i="344"/>
  <c r="J40" i="344" s="1"/>
  <c r="F40" i="344"/>
  <c r="D40" i="344"/>
  <c r="I39" i="344"/>
  <c r="G39" i="344"/>
  <c r="J39" i="344" s="1"/>
  <c r="F39" i="344"/>
  <c r="D39" i="344"/>
  <c r="G38" i="344"/>
  <c r="F38" i="344"/>
  <c r="D38" i="344"/>
  <c r="G37" i="344"/>
  <c r="J37" i="344" s="1"/>
  <c r="F37" i="344"/>
  <c r="I37" i="344" s="1"/>
  <c r="D37" i="344"/>
  <c r="G36" i="344"/>
  <c r="F36" i="344"/>
  <c r="D36" i="344"/>
  <c r="G35" i="344"/>
  <c r="F35" i="344"/>
  <c r="I35" i="344" s="1"/>
  <c r="D35" i="344"/>
  <c r="G34" i="344"/>
  <c r="F34" i="344"/>
  <c r="D34" i="344"/>
  <c r="G33" i="344"/>
  <c r="F33" i="344"/>
  <c r="D33" i="344"/>
  <c r="I33" i="344" s="1"/>
  <c r="G32" i="344"/>
  <c r="J32" i="344" s="1"/>
  <c r="F32" i="344"/>
  <c r="D32" i="344"/>
  <c r="G31" i="344"/>
  <c r="J31" i="344" s="1"/>
  <c r="F31" i="344"/>
  <c r="I31" i="344" s="1"/>
  <c r="D31" i="344"/>
  <c r="G30" i="344"/>
  <c r="J30" i="344" s="1"/>
  <c r="F30" i="344"/>
  <c r="D30" i="344"/>
  <c r="G29" i="344"/>
  <c r="F29" i="344"/>
  <c r="D29" i="344"/>
  <c r="I29" i="344" s="1"/>
  <c r="G28" i="344"/>
  <c r="F28" i="344"/>
  <c r="I28" i="344" s="1"/>
  <c r="D28" i="344"/>
  <c r="J28" i="344" s="1"/>
  <c r="G27" i="344"/>
  <c r="F27" i="344"/>
  <c r="D27" i="344"/>
  <c r="G26" i="344"/>
  <c r="J26" i="344" s="1"/>
  <c r="F26" i="344"/>
  <c r="I26" i="344" s="1"/>
  <c r="D26" i="344"/>
  <c r="G25" i="344"/>
  <c r="J25" i="344" s="1"/>
  <c r="F25" i="344"/>
  <c r="D25" i="344"/>
  <c r="G24" i="344"/>
  <c r="F24" i="344"/>
  <c r="I24" i="344" s="1"/>
  <c r="D24" i="344"/>
  <c r="J24" i="344" s="1"/>
  <c r="G23" i="344"/>
  <c r="F23" i="344"/>
  <c r="D23" i="344"/>
  <c r="J23" i="344" s="1"/>
  <c r="G22" i="344"/>
  <c r="J22" i="344" s="1"/>
  <c r="F22" i="344"/>
  <c r="I22" i="344" s="1"/>
  <c r="D22" i="344"/>
  <c r="G21" i="344"/>
  <c r="J21" i="344" s="1"/>
  <c r="F21" i="344"/>
  <c r="D21" i="344"/>
  <c r="I20" i="344"/>
  <c r="G20" i="344"/>
  <c r="F20" i="344"/>
  <c r="D20" i="344"/>
  <c r="G19" i="344"/>
  <c r="F19" i="344"/>
  <c r="D19" i="344"/>
  <c r="J19" i="344" s="1"/>
  <c r="G18" i="344"/>
  <c r="F18" i="344"/>
  <c r="I18" i="344" s="1"/>
  <c r="D18" i="344"/>
  <c r="G17" i="344"/>
  <c r="J17" i="344" s="1"/>
  <c r="F17" i="344"/>
  <c r="D17" i="344"/>
  <c r="G16" i="344"/>
  <c r="F16" i="344"/>
  <c r="D16" i="344"/>
  <c r="J16" i="344" s="1"/>
  <c r="G15" i="344"/>
  <c r="F15" i="344"/>
  <c r="D15" i="344"/>
  <c r="G14" i="344"/>
  <c r="F14" i="344"/>
  <c r="I14" i="344" s="1"/>
  <c r="D14" i="344"/>
  <c r="G13" i="344"/>
  <c r="F13" i="344"/>
  <c r="D13" i="344"/>
  <c r="G12" i="344"/>
  <c r="F12" i="344"/>
  <c r="I12" i="344" s="1"/>
  <c r="D12" i="344"/>
  <c r="J12" i="344" s="1"/>
  <c r="G11" i="344"/>
  <c r="F11" i="344"/>
  <c r="D11" i="344"/>
  <c r="G10" i="344"/>
  <c r="J10" i="344" s="1"/>
  <c r="F10" i="344"/>
  <c r="D10" i="344"/>
  <c r="G9" i="344"/>
  <c r="J9" i="344" s="1"/>
  <c r="F9" i="344"/>
  <c r="D9" i="344"/>
  <c r="G8" i="344"/>
  <c r="F8" i="344"/>
  <c r="I8" i="344" s="1"/>
  <c r="D8" i="344"/>
  <c r="I25" i="345" l="1"/>
  <c r="J25" i="345"/>
  <c r="I47" i="344"/>
  <c r="I46" i="344"/>
  <c r="C8" i="343"/>
  <c r="J27" i="345"/>
  <c r="I23" i="345"/>
  <c r="J23" i="345"/>
  <c r="I39" i="345"/>
  <c r="J39" i="345"/>
  <c r="J21" i="345"/>
  <c r="I9" i="344"/>
  <c r="J13" i="344"/>
  <c r="J18" i="344"/>
  <c r="I21" i="344"/>
  <c r="J35" i="344"/>
  <c r="I15" i="345"/>
  <c r="J20" i="345"/>
  <c r="J36" i="345"/>
  <c r="I10" i="346"/>
  <c r="J15" i="346"/>
  <c r="I18" i="346"/>
  <c r="J21" i="346"/>
  <c r="J23" i="346"/>
  <c r="I26" i="346"/>
  <c r="D29" i="346"/>
  <c r="J29" i="346" s="1"/>
  <c r="I34" i="346"/>
  <c r="D37" i="346"/>
  <c r="J37" i="346" s="1"/>
  <c r="I42" i="346"/>
  <c r="E7" i="343" s="1"/>
  <c r="J33" i="344"/>
  <c r="I38" i="344"/>
  <c r="J42" i="344"/>
  <c r="I19" i="345"/>
  <c r="I35" i="345"/>
  <c r="J18" i="346"/>
  <c r="J26" i="346"/>
  <c r="I29" i="346"/>
  <c r="J34" i="346"/>
  <c r="I37" i="346"/>
  <c r="J42" i="346"/>
  <c r="J8" i="345"/>
  <c r="J24" i="345"/>
  <c r="J31" i="345"/>
  <c r="J40" i="345"/>
  <c r="I16" i="346"/>
  <c r="I24" i="346"/>
  <c r="I40" i="346"/>
  <c r="I16" i="344"/>
  <c r="J14" i="344"/>
  <c r="I17" i="344"/>
  <c r="J27" i="344"/>
  <c r="J38" i="344"/>
  <c r="J10" i="345"/>
  <c r="J26" i="345"/>
  <c r="J42" i="345"/>
  <c r="I11" i="346"/>
  <c r="J16" i="346"/>
  <c r="I19" i="346"/>
  <c r="J24" i="346"/>
  <c r="I27" i="346"/>
  <c r="D30" i="346"/>
  <c r="I30" i="346" s="1"/>
  <c r="J32" i="346"/>
  <c r="I35" i="346"/>
  <c r="D38" i="346"/>
  <c r="J40" i="346"/>
  <c r="I43" i="346"/>
  <c r="J11" i="344"/>
  <c r="J15" i="344"/>
  <c r="J20" i="344"/>
  <c r="J29" i="344"/>
  <c r="J36" i="344"/>
  <c r="J43" i="344"/>
  <c r="J12" i="345"/>
  <c r="J28" i="345"/>
  <c r="J35" i="345"/>
  <c r="J11" i="346"/>
  <c r="I14" i="346"/>
  <c r="J19" i="346"/>
  <c r="I22" i="346"/>
  <c r="D25" i="346"/>
  <c r="D33" i="346"/>
  <c r="J33" i="346" s="1"/>
  <c r="I38" i="346"/>
  <c r="D41" i="346"/>
  <c r="J41" i="346" s="1"/>
  <c r="J43" i="346"/>
  <c r="J47" i="346" s="1"/>
  <c r="J34" i="345"/>
  <c r="J8" i="344"/>
  <c r="I10" i="344"/>
  <c r="I25" i="344"/>
  <c r="J34" i="344"/>
  <c r="J37" i="345"/>
  <c r="I9" i="346"/>
  <c r="J12" i="346"/>
  <c r="I17" i="346"/>
  <c r="J22" i="346"/>
  <c r="I25" i="346"/>
  <c r="D28" i="346"/>
  <c r="J28" i="346" s="1"/>
  <c r="I33" i="346"/>
  <c r="D36" i="346"/>
  <c r="J36" i="346" s="1"/>
  <c r="J38" i="346"/>
  <c r="I41" i="346"/>
  <c r="J18" i="345"/>
  <c r="I13" i="344"/>
  <c r="I11" i="345"/>
  <c r="I29" i="345"/>
  <c r="J25" i="346"/>
  <c r="I28" i="346"/>
  <c r="I36" i="346"/>
  <c r="J47" i="344"/>
  <c r="J46" i="344"/>
  <c r="I46" i="346"/>
  <c r="I47" i="346"/>
  <c r="I15" i="344"/>
  <c r="I23" i="344"/>
  <c r="J47" i="345"/>
  <c r="J46" i="345"/>
  <c r="J14" i="345"/>
  <c r="J22" i="345"/>
  <c r="J30" i="345"/>
  <c r="J38" i="345"/>
  <c r="E8" i="343"/>
  <c r="I11" i="344"/>
  <c r="I19" i="344"/>
  <c r="I27" i="344"/>
  <c r="I48" i="344"/>
  <c r="I10" i="345"/>
  <c r="I14" i="345"/>
  <c r="I18" i="345"/>
  <c r="I22" i="345"/>
  <c r="I26" i="345"/>
  <c r="I30" i="345"/>
  <c r="I34" i="345"/>
  <c r="I38" i="345"/>
  <c r="I42" i="345"/>
  <c r="D7" i="343" s="1"/>
  <c r="D9" i="343" s="1"/>
  <c r="I47" i="345"/>
  <c r="I48" i="345"/>
  <c r="I46" i="345"/>
  <c r="I30" i="344"/>
  <c r="I32" i="344"/>
  <c r="I34" i="344"/>
  <c r="I36" i="344"/>
  <c r="I40" i="344"/>
  <c r="I42" i="344"/>
  <c r="C7" i="343" s="1"/>
  <c r="C10" i="343" s="1"/>
  <c r="I8" i="345"/>
  <c r="I12" i="345"/>
  <c r="I16" i="345"/>
  <c r="I20" i="345"/>
  <c r="I24" i="345"/>
  <c r="I28" i="345"/>
  <c r="I32" i="345"/>
  <c r="I36" i="345"/>
  <c r="I40" i="345"/>
  <c r="J46" i="346" l="1"/>
  <c r="I48" i="346"/>
  <c r="J30" i="346"/>
  <c r="E9" i="343"/>
  <c r="E10" i="343"/>
  <c r="C9" i="343"/>
  <c r="D10" i="343"/>
  <c r="C5" i="70" l="1"/>
  <c r="B6" i="69"/>
  <c r="B25" i="68"/>
  <c r="B24" i="68"/>
  <c r="B23" i="68"/>
  <c r="B22" i="68"/>
  <c r="C12" i="68"/>
  <c r="B22" i="64" l="1"/>
  <c r="B21" i="64"/>
  <c r="B26" i="64"/>
  <c r="B25" i="64"/>
  <c r="B30" i="60"/>
  <c r="B29" i="60"/>
  <c r="B15" i="67" l="1"/>
  <c r="B14" i="67"/>
  <c r="B13" i="67"/>
  <c r="B12" i="67"/>
  <c r="B11" i="67"/>
  <c r="B10" i="67"/>
  <c r="B9" i="67"/>
  <c r="B8" i="67"/>
  <c r="B7" i="67"/>
  <c r="B6" i="67"/>
  <c r="B22" i="66"/>
  <c r="B21" i="66"/>
  <c r="C12" i="66"/>
  <c r="B14" i="65"/>
  <c r="B13" i="65"/>
  <c r="B12" i="65"/>
  <c r="B11" i="65"/>
  <c r="B10" i="65"/>
  <c r="B9" i="65"/>
  <c r="B8" i="65"/>
  <c r="B7" i="65"/>
  <c r="B6" i="65"/>
  <c r="B15" i="63"/>
  <c r="B14" i="63"/>
  <c r="B13" i="63"/>
  <c r="B12" i="63"/>
  <c r="B11" i="63"/>
  <c r="B10" i="63"/>
  <c r="B9" i="63"/>
  <c r="B8" i="63"/>
  <c r="B7" i="63"/>
  <c r="B16" i="62"/>
  <c r="B15" i="62"/>
  <c r="B6" i="61"/>
  <c r="B8" i="61"/>
  <c r="B33" i="60"/>
  <c r="B32" i="60"/>
  <c r="C13" i="59"/>
  <c r="C12" i="59"/>
  <c r="C11" i="59"/>
  <c r="C10" i="59"/>
  <c r="C9" i="59"/>
  <c r="C8" i="59"/>
  <c r="C7" i="59"/>
  <c r="C6" i="59"/>
  <c r="C14" i="58"/>
  <c r="B14" i="58"/>
  <c r="I13" i="58"/>
  <c r="G13" i="58"/>
  <c r="E13" i="58"/>
  <c r="C13" i="58"/>
  <c r="B13" i="58"/>
  <c r="D52" i="58"/>
  <c r="D51" i="58"/>
  <c r="D50" i="58"/>
  <c r="D49" i="58"/>
  <c r="D48" i="58"/>
  <c r="D47" i="58"/>
  <c r="D46" i="58"/>
  <c r="D45" i="58"/>
  <c r="B15" i="65" l="1"/>
  <c r="C14" i="59"/>
  <c r="D53" i="58"/>
  <c r="E7" i="338" l="1"/>
  <c r="E8" i="338"/>
  <c r="E9" i="338"/>
  <c r="E10" i="338"/>
  <c r="E11" i="338"/>
  <c r="E12" i="338"/>
  <c r="E13" i="338"/>
  <c r="E14" i="338"/>
  <c r="E15" i="338"/>
  <c r="E16" i="338"/>
  <c r="E17" i="338"/>
  <c r="E18" i="338"/>
  <c r="E19" i="338"/>
  <c r="E20" i="338"/>
  <c r="E21" i="338"/>
  <c r="E22" i="338"/>
  <c r="E23" i="338"/>
  <c r="E24" i="338"/>
  <c r="E25" i="338"/>
  <c r="E26" i="338"/>
  <c r="E27" i="338"/>
  <c r="E28" i="338"/>
  <c r="E29" i="338"/>
  <c r="E30" i="338"/>
  <c r="E31" i="338"/>
  <c r="E32" i="338"/>
  <c r="E33" i="338"/>
  <c r="E34" i="338"/>
  <c r="E35" i="338"/>
  <c r="E36" i="338"/>
  <c r="E37" i="338"/>
  <c r="E38" i="338"/>
  <c r="E39" i="338"/>
  <c r="F11" i="50"/>
  <c r="F22" i="50"/>
  <c r="F7" i="50"/>
  <c r="F31" i="50"/>
  <c r="F33" i="50"/>
  <c r="F14" i="50"/>
  <c r="F13" i="50"/>
  <c r="F35" i="50"/>
  <c r="F24" i="50"/>
  <c r="F12" i="50"/>
  <c r="F37" i="50"/>
  <c r="F20" i="50"/>
  <c r="F10" i="50"/>
  <c r="F26" i="50"/>
  <c r="F36" i="50"/>
  <c r="F9" i="50"/>
  <c r="F28" i="50"/>
  <c r="F8" i="50"/>
  <c r="F34" i="50"/>
  <c r="F19" i="50"/>
  <c r="F18" i="50"/>
  <c r="F17" i="50"/>
  <c r="F23" i="50"/>
  <c r="F38" i="50"/>
  <c r="F16" i="50"/>
  <c r="F27" i="50"/>
  <c r="F15" i="50"/>
  <c r="F29" i="50"/>
  <c r="F30" i="50"/>
  <c r="F25" i="50"/>
  <c r="F32" i="50"/>
  <c r="F39" i="50"/>
  <c r="F21" i="50"/>
  <c r="D11" i="50"/>
  <c r="D22" i="50"/>
  <c r="D7" i="50"/>
  <c r="D31" i="50"/>
  <c r="D33" i="50"/>
  <c r="D14" i="50"/>
  <c r="D13" i="50"/>
  <c r="D35" i="50"/>
  <c r="D24" i="50"/>
  <c r="D12" i="50"/>
  <c r="D37" i="50"/>
  <c r="D20" i="50"/>
  <c r="D10" i="50"/>
  <c r="D26" i="50"/>
  <c r="D36" i="50"/>
  <c r="D9" i="50"/>
  <c r="D28" i="50"/>
  <c r="D8" i="50"/>
  <c r="D34" i="50"/>
  <c r="D19" i="50"/>
  <c r="D18" i="50"/>
  <c r="D17" i="50"/>
  <c r="D23" i="50"/>
  <c r="D38" i="50"/>
  <c r="D16" i="50"/>
  <c r="D27" i="50"/>
  <c r="D15" i="50"/>
  <c r="D29" i="50"/>
  <c r="D30" i="50"/>
  <c r="D25" i="50"/>
  <c r="D32" i="50"/>
  <c r="D39" i="50"/>
  <c r="D21" i="50"/>
  <c r="E35" i="50" l="1"/>
  <c r="E29" i="50"/>
  <c r="E19" i="50"/>
  <c r="E20" i="50"/>
  <c r="E15" i="50"/>
  <c r="E34" i="50"/>
  <c r="E37" i="50"/>
  <c r="E13" i="50"/>
  <c r="E25" i="50"/>
  <c r="E27" i="50"/>
  <c r="E17" i="50"/>
  <c r="E8" i="50"/>
  <c r="E12" i="50"/>
  <c r="E9" i="50"/>
  <c r="E32" i="50"/>
  <c r="E23" i="50"/>
  <c r="E36" i="50"/>
  <c r="E21" i="50"/>
  <c r="E16" i="50"/>
  <c r="E28" i="50"/>
  <c r="E24" i="50"/>
  <c r="E33" i="50"/>
  <c r="E11" i="50"/>
  <c r="E31" i="50"/>
  <c r="E7" i="50"/>
  <c r="E22" i="50"/>
  <c r="E26" i="50"/>
  <c r="E10" i="50"/>
  <c r="E18" i="50"/>
  <c r="E38" i="50"/>
  <c r="E30" i="50"/>
  <c r="E14" i="50"/>
  <c r="B11" i="69" l="1"/>
  <c r="B13" i="69" l="1"/>
  <c r="B7" i="69"/>
  <c r="B9" i="69"/>
  <c r="B12" i="69"/>
  <c r="B9" i="61"/>
  <c r="B7" i="61"/>
  <c r="B10" i="61"/>
  <c r="B16" i="67" l="1"/>
  <c r="B11" i="61"/>
  <c r="I14" i="58"/>
  <c r="H14" i="58"/>
  <c r="G14" i="58"/>
  <c r="F14" i="58"/>
  <c r="E14" i="58"/>
  <c r="D14" i="58"/>
  <c r="H13" i="58"/>
  <c r="F13" i="58"/>
  <c r="D13" i="58"/>
  <c r="C10" i="137" l="1"/>
  <c r="A10" i="137"/>
  <c r="C41" i="53" l="1"/>
  <c r="F12" i="53"/>
  <c r="D40" i="53"/>
  <c r="D39" i="53"/>
  <c r="D37" i="53"/>
  <c r="D38" i="53"/>
  <c r="D36" i="53"/>
  <c r="D33" i="53"/>
  <c r="D10" i="53"/>
  <c r="D35" i="53"/>
  <c r="D31" i="53"/>
  <c r="D25" i="53"/>
  <c r="D28" i="53"/>
  <c r="D23" i="53"/>
  <c r="D15" i="53"/>
  <c r="D32" i="53"/>
  <c r="D30" i="53"/>
  <c r="D9" i="53"/>
  <c r="D24" i="53"/>
  <c r="D29" i="53"/>
  <c r="D18" i="53"/>
  <c r="D13" i="53"/>
  <c r="D34" i="53"/>
  <c r="D27" i="53"/>
  <c r="D26" i="53"/>
  <c r="D22" i="53"/>
  <c r="D20" i="53"/>
  <c r="D21" i="53"/>
  <c r="D11" i="53"/>
  <c r="D14" i="53"/>
  <c r="D19" i="53"/>
  <c r="D17" i="53"/>
  <c r="D16" i="53"/>
  <c r="D12" i="53"/>
  <c r="F16" i="53" l="1"/>
  <c r="F17" i="53"/>
  <c r="F19" i="53"/>
  <c r="F14" i="53"/>
  <c r="F11" i="53"/>
  <c r="F21" i="53"/>
  <c r="F22" i="53"/>
  <c r="F20" i="53"/>
  <c r="F26" i="53"/>
  <c r="F27" i="53"/>
  <c r="F34" i="53"/>
  <c r="F13" i="53"/>
  <c r="F18" i="53"/>
  <c r="F24" i="53"/>
  <c r="F29" i="53"/>
  <c r="F9" i="53"/>
  <c r="F30" i="53"/>
  <c r="F32" i="53"/>
  <c r="F23" i="53"/>
  <c r="F15" i="53"/>
  <c r="F28" i="53"/>
  <c r="F25" i="53"/>
  <c r="F31" i="53"/>
  <c r="F35" i="53"/>
  <c r="F33" i="53"/>
  <c r="F10" i="53"/>
  <c r="F36" i="53"/>
  <c r="F38" i="53"/>
  <c r="F37" i="53"/>
  <c r="F39" i="53"/>
  <c r="F40" i="53"/>
  <c r="F41" i="53"/>
  <c r="D41" i="53"/>
  <c r="C11" i="70" l="1"/>
  <c r="C10" i="70"/>
  <c r="C9" i="70"/>
  <c r="C8" i="70"/>
  <c r="C7" i="70"/>
  <c r="C6" i="70"/>
  <c r="B10" i="69" l="1"/>
  <c r="B8" i="69" l="1"/>
  <c r="C12" i="64"/>
  <c r="B36" i="62"/>
  <c r="B35" i="62"/>
  <c r="B79" i="53"/>
  <c r="B14" i="69" l="1"/>
  <c r="C12" i="70"/>
  <c r="B16" i="63"/>
</calcChain>
</file>

<file path=xl/sharedStrings.xml><?xml version="1.0" encoding="utf-8"?>
<sst xmlns="http://schemas.openxmlformats.org/spreadsheetml/2006/main" count="8255" uniqueCount="1285">
  <si>
    <t>Índice de tablas, figuras y base de datos</t>
  </si>
  <si>
    <t>Número</t>
  </si>
  <si>
    <t>Título</t>
  </si>
  <si>
    <t>Tabla 1</t>
  </si>
  <si>
    <t>Tabla 2</t>
  </si>
  <si>
    <t>Tabla 3</t>
  </si>
  <si>
    <t>Tabla 4</t>
  </si>
  <si>
    <t>Tabla 5</t>
  </si>
  <si>
    <t>Tabla 6</t>
  </si>
  <si>
    <t>Tabla 7</t>
  </si>
  <si>
    <t>Tabla 8</t>
  </si>
  <si>
    <t>Tabla 9</t>
  </si>
  <si>
    <t>Tabla 10</t>
  </si>
  <si>
    <t>Tabla 11</t>
  </si>
  <si>
    <t>Figura 1</t>
  </si>
  <si>
    <t>Figura 2</t>
  </si>
  <si>
    <t>Figura 3</t>
  </si>
  <si>
    <t>Figura 4</t>
  </si>
  <si>
    <t>Figura 5</t>
  </si>
  <si>
    <t>Figura 6</t>
  </si>
  <si>
    <t>Figura 7</t>
  </si>
  <si>
    <t>Figura 8</t>
  </si>
  <si>
    <t>Figura 9</t>
  </si>
  <si>
    <t>Figura 10</t>
  </si>
  <si>
    <t>Figura 11</t>
  </si>
  <si>
    <t>Figura 12</t>
  </si>
  <si>
    <t>Figura 13</t>
  </si>
  <si>
    <t>Figura 14</t>
  </si>
  <si>
    <t>Figura 15</t>
  </si>
  <si>
    <t>Figura 16</t>
  </si>
  <si>
    <t>Figura 17</t>
  </si>
  <si>
    <t>Figura 18</t>
  </si>
  <si>
    <t>Figura 19</t>
  </si>
  <si>
    <t>Figura 20</t>
  </si>
  <si>
    <t>Figura 21</t>
  </si>
  <si>
    <t>Figura 22</t>
  </si>
  <si>
    <t>Figura 23</t>
  </si>
  <si>
    <t>Figura 24</t>
  </si>
  <si>
    <t>Figura 25</t>
  </si>
  <si>
    <t>Figura 26</t>
  </si>
  <si>
    <t>Figura 27</t>
  </si>
  <si>
    <t>Figura 28</t>
  </si>
  <si>
    <t>Figura 29</t>
  </si>
  <si>
    <t>Figura 30</t>
  </si>
  <si>
    <t>Figura 31</t>
  </si>
  <si>
    <t>Figura 32</t>
  </si>
  <si>
    <t>Figura 33</t>
  </si>
  <si>
    <t>Figura 34</t>
  </si>
  <si>
    <t>Figura 35</t>
  </si>
  <si>
    <t>Figura 36</t>
  </si>
  <si>
    <t>Figura 37</t>
  </si>
  <si>
    <t>Figura 38</t>
  </si>
  <si>
    <t>Figura 39</t>
  </si>
  <si>
    <t>Figura 40</t>
  </si>
  <si>
    <t>Figura 41</t>
  </si>
  <si>
    <t>Figura 42</t>
  </si>
  <si>
    <t>Figura 43</t>
  </si>
  <si>
    <t>Figura 44</t>
  </si>
  <si>
    <t>Figura 45</t>
  </si>
  <si>
    <t>Figura 46</t>
  </si>
  <si>
    <t>Figura 53</t>
  </si>
  <si>
    <t>Figura 54</t>
  </si>
  <si>
    <t>Figura 55</t>
  </si>
  <si>
    <t>Figura 56</t>
  </si>
  <si>
    <t>Figura 57</t>
  </si>
  <si>
    <t>Figura 58</t>
  </si>
  <si>
    <t>Figura 59</t>
  </si>
  <si>
    <t>Figura 60</t>
  </si>
  <si>
    <t>Figura 61</t>
  </si>
  <si>
    <t>Figura 62</t>
  </si>
  <si>
    <t>Figura 63</t>
  </si>
  <si>
    <t>Figura 64</t>
  </si>
  <si>
    <t>Figura 65</t>
  </si>
  <si>
    <t>Figura 66</t>
  </si>
  <si>
    <t>Figura 67</t>
  </si>
  <si>
    <t>Figura 68</t>
  </si>
  <si>
    <t>Figura 69</t>
  </si>
  <si>
    <t>Figura 70</t>
  </si>
  <si>
    <t>Figura 71</t>
  </si>
  <si>
    <t>Figura 72</t>
  </si>
  <si>
    <t>Figura 73</t>
  </si>
  <si>
    <t>Figura 74</t>
  </si>
  <si>
    <t>Figura 75</t>
  </si>
  <si>
    <t>Figura 76</t>
  </si>
  <si>
    <t>Figura 77</t>
  </si>
  <si>
    <t>Figura 78</t>
  </si>
  <si>
    <t>Figura 79</t>
  </si>
  <si>
    <t>Figura 80</t>
  </si>
  <si>
    <t>Figura 81</t>
  </si>
  <si>
    <t>Tabasco</t>
  </si>
  <si>
    <t>Zacatecas</t>
  </si>
  <si>
    <t>Chiapas</t>
  </si>
  <si>
    <t>Campeche</t>
  </si>
  <si>
    <t>Estado de México</t>
  </si>
  <si>
    <t>Oaxaca</t>
  </si>
  <si>
    <t>Aguascalientes</t>
  </si>
  <si>
    <t>Guanajuato</t>
  </si>
  <si>
    <t>San Luis Potosí</t>
  </si>
  <si>
    <t>Sonora</t>
  </si>
  <si>
    <t>Jalisco</t>
  </si>
  <si>
    <t>Hidalgo</t>
  </si>
  <si>
    <t>Ciudad de México</t>
  </si>
  <si>
    <t>Promedio Nacional</t>
  </si>
  <si>
    <t>Morelos</t>
  </si>
  <si>
    <t>Guerrero</t>
  </si>
  <si>
    <t>Puebla</t>
  </si>
  <si>
    <t>Nayarit</t>
  </si>
  <si>
    <t>Tamaulipas</t>
  </si>
  <si>
    <t>Durango</t>
  </si>
  <si>
    <t>Quintana Roo</t>
  </si>
  <si>
    <t xml:space="preserve">Veracruz </t>
  </si>
  <si>
    <t>Baja California Sur</t>
  </si>
  <si>
    <t>Tlaxcala</t>
  </si>
  <si>
    <t>Baja California</t>
  </si>
  <si>
    <t>Chihuahua</t>
  </si>
  <si>
    <t>Colima</t>
  </si>
  <si>
    <t>Yucatán</t>
  </si>
  <si>
    <t>Nuevo León</t>
  </si>
  <si>
    <t>Sinaloa</t>
  </si>
  <si>
    <t>Estado</t>
  </si>
  <si>
    <t>Michoacán</t>
  </si>
  <si>
    <t>Nacional</t>
  </si>
  <si>
    <t>Querétaro</t>
  </si>
  <si>
    <t>Coahuila</t>
  </si>
  <si>
    <t>Veracruz</t>
  </si>
  <si>
    <t>Actividades secundarias</t>
  </si>
  <si>
    <t>Total</t>
  </si>
  <si>
    <t/>
  </si>
  <si>
    <t>Fuente: IIEG, con información de INEGI, Cuentas Nacionales.</t>
  </si>
  <si>
    <t>Edo</t>
  </si>
  <si>
    <t>var</t>
  </si>
  <si>
    <t>Regresar al Índice</t>
  </si>
  <si>
    <t>2018</t>
  </si>
  <si>
    <t>ENE</t>
  </si>
  <si>
    <t>FEB</t>
  </si>
  <si>
    <t>MAR</t>
  </si>
  <si>
    <t>ABR</t>
  </si>
  <si>
    <t>MAY</t>
  </si>
  <si>
    <t>JUN</t>
  </si>
  <si>
    <t>JUL</t>
  </si>
  <si>
    <t>AGO</t>
  </si>
  <si>
    <t>SEP</t>
  </si>
  <si>
    <t>OCT</t>
  </si>
  <si>
    <t>NOV</t>
  </si>
  <si>
    <t>DIC</t>
  </si>
  <si>
    <t>2019</t>
  </si>
  <si>
    <t>Mes</t>
  </si>
  <si>
    <t>Enero</t>
  </si>
  <si>
    <t>Febrero</t>
  </si>
  <si>
    <t>Marzo</t>
  </si>
  <si>
    <t>Abril</t>
  </si>
  <si>
    <t>Mayo</t>
  </si>
  <si>
    <t>Junio</t>
  </si>
  <si>
    <t>Julio</t>
  </si>
  <si>
    <t>2013</t>
  </si>
  <si>
    <t>2014</t>
  </si>
  <si>
    <t>2015</t>
  </si>
  <si>
    <t>2016</t>
  </si>
  <si>
    <t>2017</t>
  </si>
  <si>
    <t>Año</t>
  </si>
  <si>
    <t>Exportaciones</t>
  </si>
  <si>
    <t>San Luis Potosí</t>
  </si>
  <si>
    <t>Ciudad de México</t>
  </si>
  <si>
    <t>Baja California</t>
  </si>
  <si>
    <t>Quintana Roo</t>
  </si>
  <si>
    <t>Baja California Sur</t>
  </si>
  <si>
    <t>Nuevo León</t>
  </si>
  <si>
    <t>Entidad Federativa</t>
  </si>
  <si>
    <t>México</t>
  </si>
  <si>
    <t>Alimento</t>
  </si>
  <si>
    <t>Variación</t>
  </si>
  <si>
    <t>Garbanzo chico</t>
  </si>
  <si>
    <t>Frijol Bayo berrendo</t>
  </si>
  <si>
    <t>Frijol Negro</t>
  </si>
  <si>
    <t>Frijol Negro bola</t>
  </si>
  <si>
    <t>Frijol Canario</t>
  </si>
  <si>
    <t>Frijol Flor de mayo</t>
  </si>
  <si>
    <t>Frijol Peruano</t>
  </si>
  <si>
    <t>Arroz pulido Morelos</t>
  </si>
  <si>
    <t>Frijol Bayo</t>
  </si>
  <si>
    <t>Frijol Pinto</t>
  </si>
  <si>
    <t>Arroz pulido sin especificar</t>
  </si>
  <si>
    <t>Frijol Mayocoba</t>
  </si>
  <si>
    <t>Frijol Azufrado</t>
  </si>
  <si>
    <t>Garbanzo grande</t>
  </si>
  <si>
    <t>Frijol Flor de junio</t>
  </si>
  <si>
    <t>Precio</t>
  </si>
  <si>
    <t>Mínimo</t>
  </si>
  <si>
    <t>Máximo</t>
  </si>
  <si>
    <t>Fuente: IIEG, con información de la Comisión Reguladora de Energía (CRE).</t>
  </si>
  <si>
    <t>Regular</t>
  </si>
  <si>
    <t>Premium</t>
  </si>
  <si>
    <t>Diesel</t>
  </si>
  <si>
    <t>abs</t>
  </si>
  <si>
    <t>Regular deflactado</t>
  </si>
  <si>
    <t>INPC, deflactor, julio 2008=100</t>
  </si>
  <si>
    <t>jun 2019=100</t>
  </si>
  <si>
    <t>var anual %</t>
  </si>
  <si>
    <t>var abs anual</t>
  </si>
  <si>
    <t>dif jal-nac</t>
  </si>
  <si>
    <t>Premium deflactado</t>
  </si>
  <si>
    <t>var anual</t>
  </si>
  <si>
    <t>Diesel deflactada</t>
  </si>
  <si>
    <t>COMISIÓN REGULADORA DE ENERGÍA</t>
  </si>
  <si>
    <t>https://www.gob.mx/cre/articulos/precios-vigentes-de-gasolinas-y-diesel</t>
  </si>
  <si>
    <t>Pesos por litro</t>
  </si>
  <si>
    <t>Entidad</t>
  </si>
  <si>
    <t>Lugar R</t>
  </si>
  <si>
    <t>Lugar P</t>
  </si>
  <si>
    <t>Lugar D</t>
  </si>
  <si>
    <t>Max</t>
  </si>
  <si>
    <t>Min</t>
  </si>
  <si>
    <t>Fuente: IIEG con información del IMSS.</t>
  </si>
  <si>
    <t>JALISCO</t>
  </si>
  <si>
    <t>Variación mensual absoluta</t>
  </si>
  <si>
    <t>Jalisco Variación mensual %</t>
  </si>
  <si>
    <t>Variación anual</t>
  </si>
  <si>
    <t>Acumulado</t>
  </si>
  <si>
    <t xml:space="preserve">Fuente: IIEG con información del IMSS. </t>
  </si>
  <si>
    <t>Nota: La información presentada es con base en la información por entidad federativa del IMSS, la cual difiere para algunos estados con la que publica el IMSS en su plataforma donde se presenta por delegaciones. Para Baja California, Baja California Sur, Coahuila, Colima, Guanajuato, Michoacán, Nuevo León, Oaxaca, Sonora, Tamaulipas y Veracruz, las cifras por delegación y por entidad tienen pequeñas diferencias debido a que las cifras por delegación contienen trabajadores de otras entidades, ya que una clínica que se encuentre en el límite estatal registra y atiende a comunidades de entidades colindantes. Estas diferencias se corrigen cuando el IMSS envía la base de datos por entidad federativa al IIEG días después de liberar la cifra por delegación en su cubo interactivo</t>
  </si>
  <si>
    <t>Agosto</t>
  </si>
  <si>
    <t>Septiembre</t>
  </si>
  <si>
    <t>Nuevos</t>
  </si>
  <si>
    <t>Rank</t>
  </si>
  <si>
    <t>Variación %</t>
  </si>
  <si>
    <t>Nota: La información presentada es con base en la información por entidad federativa del IMSS, la cual difiere para algunos estados con la que publica el IMSS en su plataforma donde se presenta por delegaciones. Para Baja California, Baja California Sur, Coahuila, Colima, Guanajuato, Michoacán, Nuevo León, Oaxaca, Sonora, Tamaulipas y Veracruz, las cifras por delegación y por entidad tienen pequeñas diferencias debido a que las cifras por delegación contienen trabajadores de otras entidades, ya que una clínica que se encuentre en el límite estatal registra y atiende a comunidades de entidades colindantes. Estas diferencias se corrigen cuando el IMSS envía la base de datos por entidad federativa al IIEG días después de liberar la cifra por delegación en su cubo interactivo.</t>
  </si>
  <si>
    <t>No. Mes</t>
  </si>
  <si>
    <t>Diciembre 2018</t>
  </si>
  <si>
    <t>Diferencia</t>
  </si>
  <si>
    <t>Diciembre anterior</t>
  </si>
  <si>
    <t>Nombres correctos</t>
  </si>
  <si>
    <t>Diciembre</t>
  </si>
  <si>
    <t>AGUASCALIENTES</t>
  </si>
  <si>
    <t>BAJA CALIFORNIA</t>
  </si>
  <si>
    <t>BAJA CALIFORNIA SUR</t>
  </si>
  <si>
    <t>CAMPECHE</t>
  </si>
  <si>
    <t>CHIAPAS</t>
  </si>
  <si>
    <t>CHIHUAHUA</t>
  </si>
  <si>
    <t>COAHUILA</t>
  </si>
  <si>
    <t>COLIMA</t>
  </si>
  <si>
    <t>DISTRITO FEDERAL</t>
  </si>
  <si>
    <t>DURANGO</t>
  </si>
  <si>
    <t>ESTADO DE MEXICO</t>
  </si>
  <si>
    <t>GUANAJUATO</t>
  </si>
  <si>
    <t>GUERRERO</t>
  </si>
  <si>
    <t>HIDALGO</t>
  </si>
  <si>
    <t>MICHOACAN</t>
  </si>
  <si>
    <t>MORELOS</t>
  </si>
  <si>
    <t>NAYARIT</t>
  </si>
  <si>
    <t>NUEVO LEON</t>
  </si>
  <si>
    <t>OAXACA</t>
  </si>
  <si>
    <t>PUEBLA</t>
  </si>
  <si>
    <t>QUERETARO</t>
  </si>
  <si>
    <t>QUINTANA ROO</t>
  </si>
  <si>
    <t>SAN LUIS POTOSI</t>
  </si>
  <si>
    <t>SINALOA</t>
  </si>
  <si>
    <t>SONORA</t>
  </si>
  <si>
    <t>TABASCO</t>
  </si>
  <si>
    <t>TAMAULIPAS</t>
  </si>
  <si>
    <t>TLAXCALA</t>
  </si>
  <si>
    <t>VERACRUZ</t>
  </si>
  <si>
    <t>YUCATAN</t>
  </si>
  <si>
    <t>ZACATECAS</t>
  </si>
  <si>
    <t xml:space="preserve">Nota: La información presentada es con base en la información por entidad federativa del IMSS, la cual difiere para algunos estados con la que publica el IMSS en su plataforma donde se presenta por delegaciones. Para Baja California, Baja California Sur, Coahuila, Colima, Guanajuato, Michoacán, Nuevo León, Oaxaca, Sonora, Tamaulipas y Veracruz, las cifras por delegación y por entidad tienen pequeñas diferencias debido a que las cifras por delegación contienen trabajadores de otras entidades, ya que una clínica que se encuentre en el límite estatal registra y atiende a comunidades de entidades colindantes. Estas diferencias se corrigen cuando el IMSS envía la base de datos por entidad federativa al IIEG días después de liberar la cifra por delegación en su cubo interactivo. </t>
  </si>
  <si>
    <t>Permanentes</t>
  </si>
  <si>
    <t>Eventuales</t>
  </si>
  <si>
    <t>Años/Mes</t>
  </si>
  <si>
    <t>Municipio</t>
  </si>
  <si>
    <t>Trabajadores permanentes</t>
  </si>
  <si>
    <t>Fuente: IIEG, con información del IMSS.</t>
  </si>
  <si>
    <t>Agricultura, ganadería, silvicultura, pesca y caza</t>
  </si>
  <si>
    <t>Comercio</t>
  </si>
  <si>
    <t>Industria de la construcción</t>
  </si>
  <si>
    <t>Industria eléctrica, captación y suministro de agua potable</t>
  </si>
  <si>
    <t>Industrias de transformación</t>
  </si>
  <si>
    <t>Industrias extractivas</t>
  </si>
  <si>
    <t>Servicios</t>
  </si>
  <si>
    <t>Transportes y comunicaciones</t>
  </si>
  <si>
    <t>Trabajadores Asegurados</t>
  </si>
  <si>
    <t>División Económica</t>
  </si>
  <si>
    <t>División económica</t>
  </si>
  <si>
    <t>%</t>
  </si>
  <si>
    <t>Empleos</t>
  </si>
  <si>
    <t>Agricultura.</t>
  </si>
  <si>
    <t>Caza.</t>
  </si>
  <si>
    <t>Agricultura</t>
  </si>
  <si>
    <t>Ganadería.</t>
  </si>
  <si>
    <t>Caza</t>
  </si>
  <si>
    <t>Pesca.</t>
  </si>
  <si>
    <t>Ganadería</t>
  </si>
  <si>
    <t>Silvicultura.</t>
  </si>
  <si>
    <t>Pesca</t>
  </si>
  <si>
    <t>Silvicultura</t>
  </si>
  <si>
    <t>var-ago/jul</t>
  </si>
  <si>
    <t>abs-ago/jul</t>
  </si>
  <si>
    <t>Grupo económico</t>
  </si>
  <si>
    <t>Elaboración de alimentos.</t>
  </si>
  <si>
    <t>Fabricación y ensamble de maquinaria, equipos, aparatos y accesorios y artículos eléctricos, electrónicos y sus partes.</t>
  </si>
  <si>
    <t>Fabricación de productos metálicos, excepto maquinaria y equipo.</t>
  </si>
  <si>
    <t>Industria química.</t>
  </si>
  <si>
    <t>Fabricación de productos de hule y plástico.</t>
  </si>
  <si>
    <t>Construcción, reconstrucción y ensamble de equipo de transporte y sus partes.</t>
  </si>
  <si>
    <t>Elaboración de bebidas.</t>
  </si>
  <si>
    <t>Fabricación y/o reparación de muebles de madera y sus partes; excepto de metal y de plástico moldeado.</t>
  </si>
  <si>
    <t>Otras</t>
  </si>
  <si>
    <t>Compraventa de alimentos, bebidas y productos del tabaco.</t>
  </si>
  <si>
    <t>Compraventa de artículos para el hogar.</t>
  </si>
  <si>
    <t>Compraventa de equipo de transporte; sus refacciones y accesorios.</t>
  </si>
  <si>
    <t>Compraventa de gases, combustibles y lubricantes.</t>
  </si>
  <si>
    <t>Compraventa de inmuebles y artículos diversos.</t>
  </si>
  <si>
    <t>Compraventa de maquinaria, equipo, instrumentos, aparatos, herramientas.</t>
  </si>
  <si>
    <t>Compraventa de materias primas, materiales y auxiliares.</t>
  </si>
  <si>
    <t>Compraventa de prendas de vestir y artículos de uso personal.</t>
  </si>
  <si>
    <t>Compraventa en tiendas de autoservicios y departamentos especializados.</t>
  </si>
  <si>
    <t>Servicios de administración pública y seguridad social.</t>
  </si>
  <si>
    <t>Servicios profesionales y técnicos.</t>
  </si>
  <si>
    <t>Preparación y servicio de alimentos y bebidas.</t>
  </si>
  <si>
    <t>Servicios de enseñanza, investigación científica y difusión cultural.</t>
  </si>
  <si>
    <t>Servicios personales para el hogar y diversos.</t>
  </si>
  <si>
    <t>Servicios de alojamiento temporal.</t>
  </si>
  <si>
    <t>Servicios médicos, asistencia social y veterinarios.</t>
  </si>
  <si>
    <t>Servicios recreativos y de esparcimiento.</t>
  </si>
  <si>
    <t>Servicios financieros y de seguros (bancos, financieras).</t>
  </si>
  <si>
    <t>Patrones</t>
  </si>
  <si>
    <t>Agricultura, Ganadería, Silvicultura y Pesca</t>
  </si>
  <si>
    <t>Industrias Extractivas</t>
  </si>
  <si>
    <t>Industria de Transformación</t>
  </si>
  <si>
    <t>Construcción</t>
  </si>
  <si>
    <t>Ind. Elec. Cap. Agua Potable</t>
  </si>
  <si>
    <t>Transporte y Comunicaciones</t>
  </si>
  <si>
    <t>Patrones con 1 asegurado</t>
  </si>
  <si>
    <t>Patrones con 2 hasta 5 asegurados</t>
  </si>
  <si>
    <t>Patrones con 6 hasta 50 asegurados</t>
  </si>
  <si>
    <t>Patrones con 51 hasta 250 asegurados</t>
  </si>
  <si>
    <t>Patrones con 251 hasta 500 asegurados</t>
  </si>
  <si>
    <t>Patrones con 501 hasta 1,000 asegurados</t>
  </si>
  <si>
    <t>Patrones con más de 1,000 asegurados</t>
  </si>
  <si>
    <t>Fuente: IIEG, con información del IMSS</t>
  </si>
  <si>
    <t>Sector de actividad económica</t>
  </si>
  <si>
    <t>Empleos nuevos</t>
  </si>
  <si>
    <t>Variación % mensual</t>
  </si>
  <si>
    <t>Ind. Elec. y Captación de Agua Potable</t>
  </si>
  <si>
    <t xml:space="preserve">       </t>
  </si>
  <si>
    <t xml:space="preserve"> Baja California</t>
  </si>
  <si>
    <t xml:space="preserve">Oaxaca </t>
  </si>
  <si>
    <t xml:space="preserve">Nuevo León </t>
  </si>
  <si>
    <t xml:space="preserve">Sinaloa </t>
  </si>
  <si>
    <t xml:space="preserve">Tamaulipas </t>
  </si>
  <si>
    <t xml:space="preserve">Sonora </t>
  </si>
  <si>
    <t xml:space="preserve">Tabasco </t>
  </si>
  <si>
    <t>Fuente: IIEG con información de la Encuesta Nacional de Ocupación y Empleo mensual de INEGI.</t>
  </si>
  <si>
    <t>Lugar</t>
  </si>
  <si>
    <t>Unidades Vehiculares Eléctricas</t>
  </si>
  <si>
    <t>Unidades Vehiculares Híbridas Plugin (conectables)</t>
  </si>
  <si>
    <t>Unidades Vehiculares Hibridas</t>
  </si>
  <si>
    <t>Total Jalisco</t>
  </si>
  <si>
    <t>Total Nacional</t>
  </si>
  <si>
    <t>Octubre</t>
  </si>
  <si>
    <t>Noviembre</t>
  </si>
  <si>
    <t>Fuente: IIEG con información de INEGI a partir de la Asociación Mexicana de la Industria Automotriz.</t>
  </si>
  <si>
    <t>Figura 82</t>
  </si>
  <si>
    <t>Figura 83</t>
  </si>
  <si>
    <t>Figura 84</t>
  </si>
  <si>
    <t>Figura 85</t>
  </si>
  <si>
    <t>Figura 86</t>
  </si>
  <si>
    <t>Figura 87</t>
  </si>
  <si>
    <t>Figura 88</t>
  </si>
  <si>
    <t>Figura 89</t>
  </si>
  <si>
    <t>Figura 90</t>
  </si>
  <si>
    <t>Figura 91</t>
  </si>
  <si>
    <t>Figura 92</t>
  </si>
  <si>
    <t>Figura 93</t>
  </si>
  <si>
    <t>Figura 94</t>
  </si>
  <si>
    <t>Figura 95</t>
  </si>
  <si>
    <t>Figura 96</t>
  </si>
  <si>
    <t>Fuente: IIEG, con información de INEGI, INPC.</t>
  </si>
  <si>
    <t>INPC Nacional</t>
  </si>
  <si>
    <t>INPC GDL</t>
  </si>
  <si>
    <t>INPC TEP</t>
  </si>
  <si>
    <t>Guadalajara</t>
  </si>
  <si>
    <t>Tepatitlán</t>
  </si>
  <si>
    <t>Inflación mes anterior Guadalajara</t>
  </si>
  <si>
    <t>Inflación promedio anual Guadalajara</t>
  </si>
  <si>
    <t>inf_acumulada_gdl</t>
  </si>
  <si>
    <t>Inflacián mes anterior Tepatitlán</t>
  </si>
  <si>
    <t>Inflacián promedio anual Tepatitlán</t>
  </si>
  <si>
    <t>Ene</t>
  </si>
  <si>
    <t>Feb</t>
  </si>
  <si>
    <t>Mar</t>
  </si>
  <si>
    <t>Abr</t>
  </si>
  <si>
    <t>May</t>
  </si>
  <si>
    <t>Jun</t>
  </si>
  <si>
    <t>Jul</t>
  </si>
  <si>
    <t>Ago</t>
  </si>
  <si>
    <t>Sep</t>
  </si>
  <si>
    <t>Oct</t>
  </si>
  <si>
    <t>Nov</t>
  </si>
  <si>
    <t>Dic</t>
  </si>
  <si>
    <t>posic</t>
  </si>
  <si>
    <t>Mexicali, B. C.</t>
  </si>
  <si>
    <t>Cd. Acuña, Coah.</t>
  </si>
  <si>
    <t>Cd. Juárez, Chih</t>
  </si>
  <si>
    <t>Matamoros, Tamps.</t>
  </si>
  <si>
    <t>Tampico, Tamps.</t>
  </si>
  <si>
    <t>Tijuana, B. C.</t>
  </si>
  <si>
    <t>Iguala, Gro.</t>
  </si>
  <si>
    <t>Toluca, Edo. de Méx.</t>
  </si>
  <si>
    <t>Esperanza, Son.</t>
  </si>
  <si>
    <t>Morelia, Mich</t>
  </si>
  <si>
    <t>Izúcar de Matamoros, Pue.</t>
  </si>
  <si>
    <t>Tuxtla Gutiérrez, Chis.</t>
  </si>
  <si>
    <t>Coatzacoalcos, Ver.</t>
  </si>
  <si>
    <t>Monclova, Coah.</t>
  </si>
  <si>
    <t>Cortazar, Gto.</t>
  </si>
  <si>
    <t>Tlaxcala, Tlax.</t>
  </si>
  <si>
    <t>Zacatecas, Zac.</t>
  </si>
  <si>
    <t>Atlacomulco, Méx.</t>
  </si>
  <si>
    <t>Tapachula, Chis.</t>
  </si>
  <si>
    <t>Fresnillo, Zac.</t>
  </si>
  <si>
    <t>Pachuca, Hgo.</t>
  </si>
  <si>
    <t>Veracruz, Ver.</t>
  </si>
  <si>
    <t>Culiacán, Sin.</t>
  </si>
  <si>
    <t>Hermosillo, Son.</t>
  </si>
  <si>
    <t>Tepic, Nay.</t>
  </si>
  <si>
    <t>Tulancingo, Hgo.</t>
  </si>
  <si>
    <t>Cuernavaca, Mor.</t>
  </si>
  <si>
    <t>Córdoba, Ver.</t>
  </si>
  <si>
    <t>Huatabampo, Son.</t>
  </si>
  <si>
    <t>Guadalajara, Jal.</t>
  </si>
  <si>
    <t>Oaxaca, Oax.</t>
  </si>
  <si>
    <t>San Luis Potosí, S. L. P.</t>
  </si>
  <si>
    <t>Cd. Jiménez, Chih.</t>
  </si>
  <si>
    <t>Aguascalientes, Ags.</t>
  </si>
  <si>
    <t>Monterrey, N. L.</t>
  </si>
  <si>
    <t>Saltillo, Coah.</t>
  </si>
  <si>
    <t>Colima, Col.</t>
  </si>
  <si>
    <t>CDMX</t>
  </si>
  <si>
    <t>Villahermosa, Tab.</t>
  </si>
  <si>
    <t>Mérida, Yuc.</t>
  </si>
  <si>
    <t>Jacona, Mich.</t>
  </si>
  <si>
    <t>Tepatitlán, Jal.</t>
  </si>
  <si>
    <t>Campeche, Camp.</t>
  </si>
  <si>
    <t>Chihuahua, Chih.</t>
  </si>
  <si>
    <t>Puebla, Pue.</t>
  </si>
  <si>
    <t>Durango, Dgo.</t>
  </si>
  <si>
    <t>Acapulco, Gro.</t>
  </si>
  <si>
    <t>Chetumal, Q. R.</t>
  </si>
  <si>
    <t>León, Gto.</t>
  </si>
  <si>
    <t>San Andrés Tuxtla, Ver.</t>
  </si>
  <si>
    <t>Torreón, Coah.</t>
  </si>
  <si>
    <t>Querétaro, Qro.</t>
  </si>
  <si>
    <t>Cancún, Q. Roo.</t>
  </si>
  <si>
    <t>Tehuantepec, Oax.</t>
  </si>
  <si>
    <t>Figura 97</t>
  </si>
  <si>
    <t>Figura 98</t>
  </si>
  <si>
    <t>Figura 99</t>
  </si>
  <si>
    <t>Figura 100</t>
  </si>
  <si>
    <t>Jesús María</t>
  </si>
  <si>
    <t>Gómez Farías</t>
  </si>
  <si>
    <t>Cocula</t>
  </si>
  <si>
    <t>San Marcos</t>
  </si>
  <si>
    <t>El Arenal</t>
  </si>
  <si>
    <t>Atemajac de Brizuela</t>
  </si>
  <si>
    <t>Atoyac</t>
  </si>
  <si>
    <t>Ayotlán</t>
  </si>
  <si>
    <t>Ayutla</t>
  </si>
  <si>
    <t>Cañadas de Obregón</t>
  </si>
  <si>
    <t>Chiquilistlán</t>
  </si>
  <si>
    <t>Cihuatlán</t>
  </si>
  <si>
    <t>Cuautla</t>
  </si>
  <si>
    <t>Degollado</t>
  </si>
  <si>
    <t>Ejutla</t>
  </si>
  <si>
    <t>El Grullo</t>
  </si>
  <si>
    <t>El Limón</t>
  </si>
  <si>
    <t>Encarnación de Díaz</t>
  </si>
  <si>
    <t>Etzatlán</t>
  </si>
  <si>
    <t>Hostotipaquillo</t>
  </si>
  <si>
    <t>Jilotlán de los Dolores</t>
  </si>
  <si>
    <t>Mexticacán</t>
  </si>
  <si>
    <t>Mixtlán</t>
  </si>
  <si>
    <t>Ojuelos de Jalisco</t>
  </si>
  <si>
    <t>San Diego de Alejandría</t>
  </si>
  <si>
    <t>San Juan de los Lagos</t>
  </si>
  <si>
    <t>Santa María de los Ángeles</t>
  </si>
  <si>
    <t>Santa María del Oro</t>
  </si>
  <si>
    <t>Tecalitlán</t>
  </si>
  <si>
    <t>Techaluta de Montenegro</t>
  </si>
  <si>
    <t>Valle de Guadalupe</t>
  </si>
  <si>
    <t>Valle de Juárez</t>
  </si>
  <si>
    <t>Villa Corona</t>
  </si>
  <si>
    <t>Zacoalco de Torres</t>
  </si>
  <si>
    <t>Zapotlán del Rey</t>
  </si>
  <si>
    <t>Villa Guerrero</t>
  </si>
  <si>
    <t>Tuxpan</t>
  </si>
  <si>
    <t>Villa Hidalgo</t>
  </si>
  <si>
    <t>Tolimán</t>
  </si>
  <si>
    <t>Amacueca</t>
  </si>
  <si>
    <t>Mascota</t>
  </si>
  <si>
    <t>Concepción de Buenos Aires</t>
  </si>
  <si>
    <t>Acatic</t>
  </si>
  <si>
    <t>Pihuamo</t>
  </si>
  <si>
    <t>Talpa de Allende</t>
  </si>
  <si>
    <t>Tenamaxtlán</t>
  </si>
  <si>
    <t>Huejuquilla el Alto</t>
  </si>
  <si>
    <t>San Ignacio Cerro Gordo</t>
  </si>
  <si>
    <t>Totatiche</t>
  </si>
  <si>
    <t>Bolaños</t>
  </si>
  <si>
    <t>Mazamitla</t>
  </si>
  <si>
    <t>Magdalena</t>
  </si>
  <si>
    <t>Guachinango</t>
  </si>
  <si>
    <t>San Martín de Bolaños</t>
  </si>
  <si>
    <t>Tequila</t>
  </si>
  <si>
    <t>Tuxcacuesco</t>
  </si>
  <si>
    <t>Atengo</t>
  </si>
  <si>
    <t>Amatitán</t>
  </si>
  <si>
    <t>Tomatlán</t>
  </si>
  <si>
    <t>Jalostotitlán</t>
  </si>
  <si>
    <t>San Cristóbal de la Barranca</t>
  </si>
  <si>
    <t>La Manzanilla de la Paz</t>
  </si>
  <si>
    <t>Juanacatlán</t>
  </si>
  <si>
    <t>Huejúcar</t>
  </si>
  <si>
    <t>Teuchitlán</t>
  </si>
  <si>
    <t>San Julián</t>
  </si>
  <si>
    <t>Zapotitlán de Vadillo</t>
  </si>
  <si>
    <t>Chimaltitán</t>
  </si>
  <si>
    <t>San Gabriel</t>
  </si>
  <si>
    <t>Quitupan</t>
  </si>
  <si>
    <t>Juchitlán</t>
  </si>
  <si>
    <t>San Miguel el Alto</t>
  </si>
  <si>
    <t>Teocuitatlán de Corona</t>
  </si>
  <si>
    <t>Tonila</t>
  </si>
  <si>
    <t>Tonaya</t>
  </si>
  <si>
    <t>Tecolotlán</t>
  </si>
  <si>
    <t>San Sebastián del Oeste</t>
  </si>
  <si>
    <t>Atenguillo</t>
  </si>
  <si>
    <t>Tonalá</t>
  </si>
  <si>
    <t>Mezquitic</t>
  </si>
  <si>
    <t>Tuxcueca</t>
  </si>
  <si>
    <t>Tizapán el Alto</t>
  </si>
  <si>
    <t>Atotonilco el Alto</t>
  </si>
  <si>
    <t>Cuautitlán de García Barragán</t>
  </si>
  <si>
    <t>Jamay</t>
  </si>
  <si>
    <t>Cuquío</t>
  </si>
  <si>
    <t>San Juanito de Escobedo</t>
  </si>
  <si>
    <t>Tototlán</t>
  </si>
  <si>
    <t>Villa Purificación</t>
  </si>
  <si>
    <t>Zapotiltic</t>
  </si>
  <si>
    <t>Unión de Tula</t>
  </si>
  <si>
    <t>Cabo Corrientes</t>
  </si>
  <si>
    <t>Casimiro Castillo</t>
  </si>
  <si>
    <t>Ixtlahuacán del Río</t>
  </si>
  <si>
    <t>Colotlán</t>
  </si>
  <si>
    <t>Teocaltiche</t>
  </si>
  <si>
    <t>Yahualica de González Gallo</t>
  </si>
  <si>
    <t>Arandas</t>
  </si>
  <si>
    <t>Unión de San Antonio</t>
  </si>
  <si>
    <t>Ameca</t>
  </si>
  <si>
    <t>Acatlán de Juárez</t>
  </si>
  <si>
    <t>Tamazula de Gordiano</t>
  </si>
  <si>
    <t>San Martín Hidalgo</t>
  </si>
  <si>
    <t>Tapalpa</t>
  </si>
  <si>
    <t>Zapotlanejo</t>
  </si>
  <si>
    <t>La Huerta</t>
  </si>
  <si>
    <t>Ixtlahuacán de los Membrillos</t>
  </si>
  <si>
    <t>Lagos de Moreno</t>
  </si>
  <si>
    <t>Poncitlán</t>
  </si>
  <si>
    <t>Sayula</t>
  </si>
  <si>
    <t>Ahualulco de Mercado</t>
  </si>
  <si>
    <t>Autlán de Navarro</t>
  </si>
  <si>
    <t>Tala</t>
  </si>
  <si>
    <t>Chapala</t>
  </si>
  <si>
    <t>Jocotepec</t>
  </si>
  <si>
    <t>La Barca</t>
  </si>
  <si>
    <t>Ocotlán</t>
  </si>
  <si>
    <t>El Salto</t>
  </si>
  <si>
    <t>Tepatitlán de Morelos</t>
  </si>
  <si>
    <t>Zapotlán el Grande</t>
  </si>
  <si>
    <t>Tlajomulco de Zúñiga</t>
  </si>
  <si>
    <t>Puerto Vallarta</t>
  </si>
  <si>
    <t>Tlaquepaque</t>
  </si>
  <si>
    <t>Zapopan</t>
  </si>
  <si>
    <t>Variación promedio</t>
  </si>
  <si>
    <t>Actividad</t>
  </si>
  <si>
    <t>Industrias manufactureras</t>
  </si>
  <si>
    <t>Fuente: IIEG, con información de INEGI, ENEC.</t>
  </si>
  <si>
    <t>Fecha</t>
  </si>
  <si>
    <t>Valor de la producción</t>
  </si>
  <si>
    <t>Promedio</t>
  </si>
  <si>
    <t>Variación Promedio</t>
  </si>
  <si>
    <t>Distribución porcentual</t>
  </si>
  <si>
    <t xml:space="preserve">Nota: La variación porcentual anual de se refiere a la variación de la producción mensual respecto al mismo mes del año anterior en pesos constantes con cifras originales. </t>
  </si>
  <si>
    <t>Fuente: IIEG, con información de INEGI, EMIM.</t>
  </si>
  <si>
    <t>Nota: La variación anual es la variación con respecto al mismo mes del año anterior. El personal ocupado total corresponde a la suma del personal dependiente de la razón social, del personal suministrado por otra razón social y del personal no remunerado.</t>
  </si>
  <si>
    <t>Nota: La variación anual es la variación con respecto al mismo mes del año anterior. Las horas trabajadas por el personal ocupado total son la suma de las horas normales y extraordinarias efectivamente trabajadas por el personal dependiente de la razón social, el personal suministrado por otra razón social y el personal no remunerado.</t>
  </si>
  <si>
    <t>Fuente: IIEG, con información de INEGI, IMMEX.</t>
  </si>
  <si>
    <t>Nota: Las cifras se refieren a la suma de los montos de los últimos 12 meses al mes de referencia.</t>
  </si>
  <si>
    <t>PROM %</t>
  </si>
  <si>
    <t>Establecimientos</t>
  </si>
  <si>
    <t>% 12M</t>
  </si>
  <si>
    <t>Personal ocupado</t>
  </si>
  <si>
    <t>Fuente: IIEG con información de INEGI, EMEC.</t>
  </si>
  <si>
    <t>Nota: Las variaciones se refieren al cambio porcentual respecto al mismo mes del año anterior.</t>
  </si>
  <si>
    <t>Estado de México</t>
  </si>
  <si>
    <t>Fuente: IIEG, con información de INEGI, Sacrificio de Ganado en Rastros Municipales.</t>
  </si>
  <si>
    <t>Cabezas Sacrificadas Total</t>
  </si>
  <si>
    <t>Producción de carne en canal</t>
  </si>
  <si>
    <t>Producción de Carne en Canal de Ganado Bovino</t>
  </si>
  <si>
    <t>Por Entidad Federativa</t>
  </si>
  <si>
    <t>Producción de Carne en Canal</t>
  </si>
  <si>
    <t>% Partic. Nacional</t>
  </si>
  <si>
    <t>TOTAL:</t>
  </si>
  <si>
    <t>Nota 1: Carne en canal se refiere al cuerpo del animal sacrificado, sangrado, desollado, eviscerado, sin cabeza ni extremidades. La canal es el producto primario; es un paso intermedio en la producción de carne, que es el producto terminado.</t>
  </si>
  <si>
    <t>Producción de Carne en Canal de Ganado Porcino</t>
  </si>
  <si>
    <t>Producción de Carne en Canal de Ganado Ovino</t>
  </si>
  <si>
    <t>Producción de Carne en Canal de Ganado Caprino</t>
  </si>
  <si>
    <t>Nacional y Jalisco</t>
  </si>
  <si>
    <t>AÑO</t>
  </si>
  <si>
    <t>MES</t>
  </si>
  <si>
    <t>2017 - 2018</t>
  </si>
  <si>
    <t>2018 - 2019</t>
  </si>
  <si>
    <t>2018-2019</t>
  </si>
  <si>
    <t>Nota: Las cifras de partición se refieren al porcentaje correspondiente a la suma de los montos de los últimos 12 meses al mes de referencia del valor de producción de los productos elaborados, ya sea en la propia unidad económica o mediante la contratación de servicios de maquila, por los establecimientos considerados en la EMIM en Jalisco a millones de pesos constantes. De manera similar a la participación, las variaciones absolutas se refieren a la producción de Jalisco a pesos constantes. Asimismo, las variaciones porcentuales se refieren al cambio porcentual de la suma de los montos de los últimos 12 meses al mes de referencia del valor de producción de Jalisco a pesos constantes respecto al mismo mes del año anterior.</t>
  </si>
  <si>
    <t>Subsector</t>
  </si>
  <si>
    <t>Participación</t>
  </si>
  <si>
    <t>Variación absoluta</t>
  </si>
  <si>
    <t>Variación porcentual</t>
  </si>
  <si>
    <t>311 Industria alimentaria</t>
  </si>
  <si>
    <t>312 Industria de las bebidas y del tabaco</t>
  </si>
  <si>
    <t>336 Fabricación de equipo de transporte</t>
  </si>
  <si>
    <t>325 Industria química</t>
  </si>
  <si>
    <t>334 Fabricación de equipo de computación, comunicación, medición y de otros equipos, componentes y accesorios electrónicos</t>
  </si>
  <si>
    <t>326 Industria del plástico y del hule</t>
  </si>
  <si>
    <t>332 Fabricación de productos metálicos</t>
  </si>
  <si>
    <t>327 Fabricación de productos a base de minerales no metálicos</t>
  </si>
  <si>
    <t>331 Industrias metálicas básicas</t>
  </si>
  <si>
    <t>322 Industria del papel</t>
  </si>
  <si>
    <t>Subsectores restantes</t>
  </si>
  <si>
    <t>Nota: Las variaciones absolutas se refieren al cambio en el número de empleados del personal ocupado total de los establecimientos considerados en la EMIM en Jalisco respecto al mismo mes del año anterior. Las variaciones porcentuales anuales se refieren al cambio porcentual del personal ocupado total respecto al mismo mes del año anterior.</t>
  </si>
  <si>
    <t>339 Otras industrias manufactureras</t>
  </si>
  <si>
    <t>316 Curtido y acabado de cuero y piel, y fabricación de productos de cuero, piel y materiales sucedáneos</t>
  </si>
  <si>
    <t>337 Fabricación de muebles, colchones y persianas</t>
  </si>
  <si>
    <t>Nota: Las variaciones se refieren al cambio porcentual respecto al mismo mes del año anterior. Los ingresos se refieren a los ingresos totales por suministro de bienes y servicios.</t>
  </si>
  <si>
    <t>Comercio al por mayor</t>
  </si>
  <si>
    <t>Comercio al por menor</t>
  </si>
  <si>
    <t>Personal Ocupado</t>
  </si>
  <si>
    <t>Remuneración Media</t>
  </si>
  <si>
    <t>Ingresos</t>
  </si>
  <si>
    <t>Número de Cabezas Sacrificadas</t>
  </si>
  <si>
    <t>Cabezas Sacrificadas</t>
  </si>
  <si>
    <t>Variación 2017/ 2018</t>
  </si>
  <si>
    <t>Ganado bovino</t>
  </si>
  <si>
    <t>Ganado porcino</t>
  </si>
  <si>
    <t>Ganado ovino</t>
  </si>
  <si>
    <t>Ganado caprino</t>
  </si>
  <si>
    <t>Valor de la Producción de Carne en Canal</t>
  </si>
  <si>
    <t>Tabla 12</t>
  </si>
  <si>
    <t>Tabla 13</t>
  </si>
  <si>
    <t>Tabla 14</t>
  </si>
  <si>
    <t>Municipios</t>
  </si>
  <si>
    <t>Ganaron</t>
  </si>
  <si>
    <t>Perdieron</t>
  </si>
  <si>
    <t>Sin cambios</t>
  </si>
  <si>
    <t>Regresar al índice</t>
  </si>
  <si>
    <t>2019/Octubre</t>
  </si>
  <si>
    <t>Ingresos_g</t>
  </si>
  <si>
    <t>Personal_Ocupado_g</t>
  </si>
  <si>
    <t>Total de Unidades</t>
  </si>
  <si>
    <t xml:space="preserve">Fuente: IIEG con información de INEGI a partir de la Asociación Mexicana de la Industria Automotriz y proyecciones oficiales vigentes de población de CONAPO. </t>
  </si>
  <si>
    <t>Población</t>
  </si>
  <si>
    <t>Tasa por cada millón de habitantes</t>
  </si>
  <si>
    <t>2018/10</t>
  </si>
  <si>
    <t>2019/10</t>
  </si>
  <si>
    <t>Total general</t>
  </si>
  <si>
    <t>San Pedro Tlaquepaque</t>
  </si>
  <si>
    <t>Tomate Verde</t>
  </si>
  <si>
    <t>Cebolla Bola</t>
  </si>
  <si>
    <t>Zanahoria polvo</t>
  </si>
  <si>
    <t>Ejote largo</t>
  </si>
  <si>
    <t>Lenteja chica</t>
  </si>
  <si>
    <t>Arroz pulido tipo Morelos</t>
  </si>
  <si>
    <t>Alubia grande</t>
  </si>
  <si>
    <t>Alubia chica</t>
  </si>
  <si>
    <t>Arroz pulido Sinaloa</t>
  </si>
  <si>
    <t>Haba</t>
  </si>
  <si>
    <t>Lenteja grande</t>
  </si>
  <si>
    <t>Maíz blanco</t>
  </si>
  <si>
    <t>Nacional *</t>
  </si>
  <si>
    <t>variación</t>
  </si>
  <si>
    <t>COMERCIO</t>
  </si>
  <si>
    <t>SERVICIOS PARA EMPRESAS, PERSONAS Y EL HOGAR</t>
  </si>
  <si>
    <t>AGRICULTURA, GANADERIA, SILVICULTURA, PESCA Y CAZA</t>
  </si>
  <si>
    <t>INDUSTRIAS DE TRANSFORMACION</t>
  </si>
  <si>
    <t>SERVICIOS SOCIALES Y COMUNALES</t>
  </si>
  <si>
    <t>TRANSPORTES Y COMUNICACIONES</t>
  </si>
  <si>
    <t>INDUSTRIA DE LA CONSTRUCCION</t>
  </si>
  <si>
    <t>IND.ELECTRICA Y CAPTACION Y SUMINISTRO DE AGUA POT</t>
  </si>
  <si>
    <t>INDUSTRIAS EXTRACTIVAS</t>
  </si>
  <si>
    <t>Figura 101</t>
  </si>
  <si>
    <t>Figura 102</t>
  </si>
  <si>
    <t>noviembre</t>
  </si>
  <si>
    <t>Año/mes</t>
  </si>
  <si>
    <t xml:space="preserve">Baja California </t>
  </si>
  <si>
    <t>Fuente: IIEG, con información de INEGI, ENIGH 2018.</t>
  </si>
  <si>
    <t>Estados</t>
  </si>
  <si>
    <t xml:space="preserve"> </t>
  </si>
  <si>
    <t>CLAVE</t>
  </si>
  <si>
    <t>2006/11</t>
  </si>
  <si>
    <t>2007/11</t>
  </si>
  <si>
    <t>2008/11</t>
  </si>
  <si>
    <t>2009/11</t>
  </si>
  <si>
    <t>2010/11</t>
  </si>
  <si>
    <t>2011/11</t>
  </si>
  <si>
    <t>2012/11</t>
  </si>
  <si>
    <t>2013/11</t>
  </si>
  <si>
    <t>2014/11</t>
  </si>
  <si>
    <t>2015/11</t>
  </si>
  <si>
    <t>2016/11</t>
  </si>
  <si>
    <t>2017/11</t>
  </si>
  <si>
    <t>2018/11</t>
  </si>
  <si>
    <t>2019/11</t>
  </si>
  <si>
    <t>Guayaba</t>
  </si>
  <si>
    <t>Plátano Tabasco</t>
  </si>
  <si>
    <t>Nopal grande</t>
  </si>
  <si>
    <t>Manzana Golden Delicious</t>
  </si>
  <si>
    <t>Chayote sin espinas</t>
  </si>
  <si>
    <t>OCT %</t>
  </si>
  <si>
    <t>OCT PROM</t>
  </si>
  <si>
    <t>OCT $</t>
  </si>
  <si>
    <t>OCT EST</t>
  </si>
  <si>
    <t>Tabla 7.  Precios al mayoreo de granos básicos en diciembre de 2019</t>
  </si>
  <si>
    <t>Tabla 16. Distribución del total de empleos de municipios, noviembre 2019</t>
  </si>
  <si>
    <t>III</t>
  </si>
  <si>
    <t>I</t>
  </si>
  <si>
    <t>II</t>
  </si>
  <si>
    <t>Tabla 15</t>
  </si>
  <si>
    <t>Tabla 16</t>
  </si>
  <si>
    <t>Figura 51</t>
  </si>
  <si>
    <t>Figura 52</t>
  </si>
  <si>
    <t>dic 2019 - nov 2109</t>
  </si>
  <si>
    <t>dic 2019 - dic 2018</t>
  </si>
  <si>
    <t>La Paz, B. C. S</t>
  </si>
  <si>
    <t>1997/Dec</t>
  </si>
  <si>
    <t>1998/Dec</t>
  </si>
  <si>
    <t>1999/Dec</t>
  </si>
  <si>
    <t>2000/Dec</t>
  </si>
  <si>
    <t>2001/Dec</t>
  </si>
  <si>
    <t>2002/Dec</t>
  </si>
  <si>
    <t>2003/Dec</t>
  </si>
  <si>
    <t>2004/Dec</t>
  </si>
  <si>
    <t>2005/Dec</t>
  </si>
  <si>
    <t>2006/Dec</t>
  </si>
  <si>
    <t>2007/Dec</t>
  </si>
  <si>
    <t>2008/Dec</t>
  </si>
  <si>
    <t>2009/Dec</t>
  </si>
  <si>
    <t>2010/Dec</t>
  </si>
  <si>
    <t>2011/Dec</t>
  </si>
  <si>
    <t>2012/Dec</t>
  </si>
  <si>
    <t>2013/Dec</t>
  </si>
  <si>
    <t>2014/Dec</t>
  </si>
  <si>
    <t>2015/Dec</t>
  </si>
  <si>
    <t>2016/Dec</t>
  </si>
  <si>
    <t>2017/Dec</t>
  </si>
  <si>
    <t>2018/Dec</t>
  </si>
  <si>
    <t>2019/Dec</t>
  </si>
  <si>
    <t>var % 19/18</t>
  </si>
  <si>
    <t>var abs 19/18</t>
  </si>
  <si>
    <t>2019/Diciembre</t>
  </si>
  <si>
    <t>var-19/18</t>
  </si>
  <si>
    <t>abs-19/18</t>
  </si>
  <si>
    <t>Otros</t>
  </si>
  <si>
    <t>var abs dic19/nov19</t>
  </si>
  <si>
    <t>var % dic19/nov19</t>
  </si>
  <si>
    <t>var-dic19/nov19</t>
  </si>
  <si>
    <t>Asegurados Dic.</t>
  </si>
  <si>
    <t>Asegurados Nov.</t>
  </si>
  <si>
    <t>% de participación</t>
  </si>
  <si>
    <t>diferencia</t>
  </si>
  <si>
    <t>Clave</t>
  </si>
  <si>
    <t>var-dic/nov</t>
  </si>
  <si>
    <t>abs-dic/nov</t>
  </si>
  <si>
    <t>var-dic19/dic18</t>
  </si>
  <si>
    <t>abs-dic19/dic18</t>
  </si>
  <si>
    <t>Patrones por tamaño</t>
  </si>
  <si>
    <t>diciembre</t>
  </si>
  <si>
    <t>TA_dic</t>
  </si>
  <si>
    <t>TP_dic</t>
  </si>
  <si>
    <t>TA_nov</t>
  </si>
  <si>
    <t>TP_nov</t>
  </si>
  <si>
    <t>Periodo</t>
  </si>
  <si>
    <t>Trabajadores asegurados</t>
  </si>
  <si>
    <t>Precio promedio por m² de terreno</t>
  </si>
  <si>
    <t>Precio promedio por m² construido</t>
  </si>
  <si>
    <t>Número de viviendas</t>
  </si>
  <si>
    <t>Mediana</t>
  </si>
  <si>
    <t>Máximo/mínimo</t>
  </si>
  <si>
    <t>Tlajomulco</t>
  </si>
  <si>
    <t>AMG</t>
  </si>
  <si>
    <t>Tabla 1. Precio promedio de la oferta de viviendas por municipio</t>
  </si>
  <si>
    <t>Fuente: IIEG. Elaboración propia con información de sitios web de venta de propiedades. Precios en moneda nacional.</t>
  </si>
  <si>
    <t>Indicador / Municipio</t>
  </si>
  <si>
    <t>El salto</t>
  </si>
  <si>
    <t>Precio (mediana)</t>
  </si>
  <si>
    <t>Enganche (20%)</t>
  </si>
  <si>
    <t>Monto del crédito</t>
  </si>
  <si>
    <t>Plazo</t>
  </si>
  <si>
    <t>20 años</t>
  </si>
  <si>
    <t>Desembolso inicial (incluye enganche)</t>
  </si>
  <si>
    <t>Pago mensual (inicial)</t>
  </si>
  <si>
    <t>Pago total</t>
  </si>
  <si>
    <t>Tasa de interés</t>
  </si>
  <si>
    <t>Ingresos por comprobar</t>
  </si>
  <si>
    <t>Fuente: Datos obtenidos a partir del Simulador de Crédito Hipotecario de CONDUSEF. Los datos son promedios de los cálculos aproximados por el simulador para 16 bancos disponibles. Esta información es solo ilustrativa de las características generes de un crédito hipotecario bajo diversos montos.</t>
  </si>
  <si>
    <t>Desembolso inicial</t>
  </si>
  <si>
    <t>Pago mensual</t>
  </si>
  <si>
    <t>Apoyo INFONAVIT</t>
  </si>
  <si>
    <t>Tabla 3. Simulaciones de crédito hipotecario con apoyo INFONAVIT</t>
  </si>
  <si>
    <t>Tabla 4. Hogares por rango de ingreso y tipo de propiedad de la vivienda</t>
  </si>
  <si>
    <t>Tabla 2. Simulaciones de crédito hipotecario</t>
  </si>
  <si>
    <t>Nota: El ingreso en términos reales a diciembre de 2019. *El ingreso se refiere al ingreso trimestral monetario el cual excluye las remuneraciones en especie y la estimación por alquiler de vivienda. **El ingreso mensual es aproximado dividendo el ingreso monetario trimestre entre tres</t>
  </si>
  <si>
    <t>Rango ingreso trimestral</t>
  </si>
  <si>
    <t>Ingreso promedio</t>
  </si>
  <si>
    <t>Ingreso promedio mensual**</t>
  </si>
  <si>
    <t>Hogares en este rango</t>
  </si>
  <si>
    <t>Tipo de vivienda</t>
  </si>
  <si>
    <t>Vivienda rentada</t>
  </si>
  <si>
    <t>Vivienda propia pagando</t>
  </si>
  <si>
    <t>Vivienda Propia</t>
  </si>
  <si>
    <t>Otra</t>
  </si>
  <si>
    <t>&lt; 15 mil</t>
  </si>
  <si>
    <t>15 a &lt; 25 mil</t>
  </si>
  <si>
    <t>25 a &lt; 35 mil</t>
  </si>
  <si>
    <t>35 a &lt; 45 mil</t>
  </si>
  <si>
    <t>45 a &lt; 55 mil</t>
  </si>
  <si>
    <t>55 a &lt; 65 mil</t>
  </si>
  <si>
    <t>65 a &lt; 75 mil</t>
  </si>
  <si>
    <t>75 mil o más</t>
  </si>
  <si>
    <t>Intervalo de valor de la vivienda</t>
  </si>
  <si>
    <t>Monto acumulado de los créditos (mdp)</t>
  </si>
  <si>
    <t>Monto % del total</t>
  </si>
  <si>
    <t>Cantidad de créditos</t>
  </si>
  <si>
    <t>Monto promedio por crédito (pesos)</t>
  </si>
  <si>
    <t>(100,000-150,000]</t>
  </si>
  <si>
    <t>(150,000-200,000]</t>
  </si>
  <si>
    <t>(200,000-300,000]</t>
  </si>
  <si>
    <t>(300,000-400,000]</t>
  </si>
  <si>
    <t>(400,000-500,000]</t>
  </si>
  <si>
    <t>(500,000-750,000]</t>
  </si>
  <si>
    <t>(750,000-1,000,000]</t>
  </si>
  <si>
    <t>(1,000,000-1,500,000]</t>
  </si>
  <si>
    <t>(1,500,000-2,000,000]</t>
  </si>
  <si>
    <t>(2,000,000-3,000,000]</t>
  </si>
  <si>
    <t>(3,000,000-4,000,000]</t>
  </si>
  <si>
    <t>(4,000,000-5,000,000]</t>
  </si>
  <si>
    <t>más de 5,000,000</t>
  </si>
  <si>
    <t>Tabla 1. Créditos hipotecarios para adquisición de vivienda nueva en Jalisco. Acumulado de enero a noviembre de 2019</t>
  </si>
  <si>
    <t>Fuente: IIEG, con datos de la Comisión Nacional Bancaria y de Valores (CNBV).</t>
  </si>
  <si>
    <t>Cartera en Prórroga 2018/11</t>
  </si>
  <si>
    <t>Cartera en Prórroga 2019/11</t>
  </si>
  <si>
    <t>Cartera Vencida 2018/11</t>
  </si>
  <si>
    <t>Cartera Vencida 2019/11</t>
  </si>
  <si>
    <t>Fuente: IIEG con información de Infonavit.</t>
  </si>
  <si>
    <t>Nota: Por cartera en prórroga se refiere al número de créditos vigentes de trabajadores que perdieron su relación laboral y que les fue otorgada una prórroga en sus pagos, mientras que por cartera vencida se refiere al porcentaje de créditos que presenten retrasos en sus pagos por más de 90 días respecto a la cartera total de Infonavit.</t>
  </si>
  <si>
    <t>Tabla 6. Porcentaje de cuentas en cartera de prórroga y cartera vencida de Infonavit por Entidad Federativa, noviembre 2018 y noviembre 2019</t>
  </si>
  <si>
    <t>Producto</t>
  </si>
  <si>
    <t>Diciembre de 2019</t>
  </si>
  <si>
    <t>Enero de 2020</t>
  </si>
  <si>
    <t>Mandarina</t>
  </si>
  <si>
    <t>Uva Superior</t>
  </si>
  <si>
    <t>Tamarindo</t>
  </si>
  <si>
    <t>Ajo Blanco</t>
  </si>
  <si>
    <t>Kiwi</t>
  </si>
  <si>
    <t>Sandía Sangría</t>
  </si>
  <si>
    <t>Chile Jalapeño</t>
  </si>
  <si>
    <t>Zanahoria leña</t>
  </si>
  <si>
    <t>Jamaica</t>
  </si>
  <si>
    <t>Chícharo arrugado</t>
  </si>
  <si>
    <t>Epazote</t>
  </si>
  <si>
    <t>Fuente: IIG con información de la Secretaría de Economía, SNIIM.</t>
  </si>
  <si>
    <t>Nota: Todos los precios son precios promedio en pesos por kilo. Los precios son de la central de abastos de Guadalajara. El precio de diciembre es del día 31 de diciembre de 2020, el precio de enero es del 31 de enero de 2020, el precio mínimo y máximo son los registrados en todo el mes de enero. La variación es respecto al 31 de diciembre de 2019 al 31 de enero de 2020.</t>
  </si>
  <si>
    <t>31 de diciembre de 2019</t>
  </si>
  <si>
    <t>31 de enero de 2020</t>
  </si>
  <si>
    <t>Tabla 8. Precios al mayoreo de granos básicos en enero de 2020</t>
  </si>
  <si>
    <t>Fuente: IIEG con información de la Secretaría de Economía, SNIIM.</t>
  </si>
  <si>
    <t>Nota: Todos los precios son en pesos por kilo. Los precios corresponden a la central de abastos de Guadalajara. La variación es respecto al 31 de diciembre de 2019 al 31 de enero de 2020.</t>
  </si>
  <si>
    <t>en-2019</t>
  </si>
  <si>
    <t>Tabla 13. Indicadores de empresas comerciales de Jalisco, variación porcentual anualizada, últimos doce meses Indicadores de empresas comerciales de Jalisco. Variación porcentual anualizada, últimos doce meses</t>
  </si>
  <si>
    <t>Tabla 9. Empleos en Jalisco por sector de actividad económica, diciembre vs noviembre de 2019</t>
  </si>
  <si>
    <t>Tabla 10. Empleos en Jalisco por sector de actividad económica, acumulado 2019</t>
  </si>
  <si>
    <t>Tabla 11. Participación porcentual y variación anual del valor de la producción de principales subsectores manufactureros en Jalisco, noviembre 2019</t>
  </si>
  <si>
    <t>Tabla 12. Participación porcentual y variación anual del personal ocupado en principales subsectores manufactureros en Jalisco, noviembre 2019</t>
  </si>
  <si>
    <t>Enero-Noviembre 2019 1/</t>
  </si>
  <si>
    <t>% Participación Jalisco en el Nacional                           (Ene-Nov 2019)</t>
  </si>
  <si>
    <t>Nota: Cifras preliminares para enero-noviembre 2019.</t>
  </si>
  <si>
    <t>Tabla 14. Número de cabezas sacrificadas. Nacional y Jalisco, anual 2017-2018, enero-noviembre 2019</t>
  </si>
  <si>
    <t>Nota 2: Cifras preliminares para enero-noviembre de 2019.</t>
  </si>
  <si>
    <t>Figura 1.   Cantidad de créditos y monto acumulado para adquisición de vivienda nueva en los principales municipios del AMG</t>
  </si>
  <si>
    <t>fecha</t>
  </si>
  <si>
    <t>Créditos hipotecarios (mdp)</t>
  </si>
  <si>
    <t>Monto promedio por crédito</t>
  </si>
  <si>
    <t>Suma de Monto por Adquisición de vivienda nueva</t>
  </si>
  <si>
    <t>Suma de Cantidad de créditos por Adquisición de vivienda nueva</t>
  </si>
  <si>
    <t>Figura 2.   Monto promedio por crédito para la adquisición de vivienda nueva en los principales municipios del AMG</t>
  </si>
  <si>
    <t>Figura 3.   Créditos hipotecarios para adquisición de vivienda nueva por municipio. Acumulado de enero a noviembre de 2019</t>
  </si>
  <si>
    <t>2018/01</t>
  </si>
  <si>
    <t>2018/02</t>
  </si>
  <si>
    <t>2018/03</t>
  </si>
  <si>
    <t>2018/04</t>
  </si>
  <si>
    <t>2018/05</t>
  </si>
  <si>
    <t>2018/06</t>
  </si>
  <si>
    <t>2018/07</t>
  </si>
  <si>
    <t>2018/08</t>
  </si>
  <si>
    <t>2018/09</t>
  </si>
  <si>
    <t>2018/12</t>
  </si>
  <si>
    <t>2019/01</t>
  </si>
  <si>
    <t>2019/02</t>
  </si>
  <si>
    <t>2019/03</t>
  </si>
  <si>
    <t>2019/04</t>
  </si>
  <si>
    <t>2019/05</t>
  </si>
  <si>
    <t>2019/06</t>
  </si>
  <si>
    <t>2019/07</t>
  </si>
  <si>
    <t>2019/08</t>
  </si>
  <si>
    <t>2019/09</t>
  </si>
  <si>
    <t>Nota: Por cartera en prórroga se refiere al porcentaje de la suma de los saldos de créditos vigentes de trabajadores que perdieron su relación laboral y que les fue otorgada una prórroga en sus pagos, mientras que por cartera vencida se refiere al porcentaje de la suma de los saldos de créditos que presenten retrasos en sus pagos por más de 90 días respecto a la cartera total de Infonavit.</t>
  </si>
  <si>
    <t>Jalisco: cartera en prórroga</t>
  </si>
  <si>
    <t>Jalisco: cartera vencida</t>
  </si>
  <si>
    <t>Jalisco: cartera en prórroga + vencida</t>
  </si>
  <si>
    <t>Nacional: cartera en prórroga + vencida</t>
  </si>
  <si>
    <t>cartera en prórroga</t>
  </si>
  <si>
    <t>cartera vencida</t>
  </si>
  <si>
    <t>cartera en prórroga + vencida</t>
  </si>
  <si>
    <t>Fuente: IIEG con información de CONAVI.</t>
  </si>
  <si>
    <t>Nota: Los porcentajes de distribución de financiamientos otorgados se refieren a la composición de cada modalidad, “Cofinanciamiento y Subsidios” o “Crédito individual”, para el periodo de enero a octubre del 2019.</t>
  </si>
  <si>
    <t>Organismo</t>
  </si>
  <si>
    <t>Cofinanciamientos y subsidios</t>
  </si>
  <si>
    <t>Credito individual</t>
  </si>
  <si>
    <t>INFONAVIT</t>
  </si>
  <si>
    <t>BANCA (CNBV)</t>
  </si>
  <si>
    <t>FOVISSSTE</t>
  </si>
  <si>
    <t>Suma individual</t>
  </si>
  <si>
    <t>Nota: Los porcentajes de distribución se refieren a la composición del crédito individual de Infonavit para el periodo de enero a octubre del 2019. Valor máximo en pesos calculado multiplicando el número de UMAs mensuales por su valor de 2019. De acuerdo con el plan financiero 2018-2022 de Infonavit, la clasificación del valor de la vivienda según número de UMAs mensuales es: Económica: hasta 118; Popular: hasta 350; Media: hasta 750; Residencial: hasta 1,500; Residencial Plus: mayor a 1,500. Valor de la UMA mensual 2019 según INEGI: $ 2,568.50.</t>
  </si>
  <si>
    <t>tipo_credito</t>
  </si>
  <si>
    <t>valor_vivienda</t>
  </si>
  <si>
    <t>Económica</t>
  </si>
  <si>
    <t>Media</t>
  </si>
  <si>
    <t>Popular</t>
  </si>
  <si>
    <t>Residencial</t>
  </si>
  <si>
    <t>Residencial plus</t>
  </si>
  <si>
    <t>Tradicional</t>
  </si>
  <si>
    <t>organismo</t>
  </si>
  <si>
    <t>modalidad</t>
  </si>
  <si>
    <t>Viviendas nuevas</t>
  </si>
  <si>
    <t>Viviendas usadas</t>
  </si>
  <si>
    <t>##</t>
  </si>
  <si>
    <t>Nombre</t>
  </si>
  <si>
    <t>Valor</t>
  </si>
  <si>
    <t>Clasificación</t>
  </si>
  <si>
    <t>máximo</t>
  </si>
  <si>
    <t>ECO+POP</t>
  </si>
  <si>
    <t>TRA+ME</t>
  </si>
  <si>
    <t>Residencial &amp; Residencial plus</t>
  </si>
  <si>
    <t>Residencial Plus</t>
  </si>
  <si>
    <t>&gt; $3,852,750</t>
  </si>
  <si>
    <t>Nota: La variación anual es la variación con respecto al mismo periodo de enero a octubre del año anterior. La demanda de los financiamientos incluye los financiamientos de las instituciones públicas y la banca comercial.</t>
  </si>
  <si>
    <t>Financiamientos</t>
  </si>
  <si>
    <t>Nota: La variación anual es la variación con respecto al mismo periodo de enero a octubre del año anterior.</t>
  </si>
  <si>
    <t>Cartera Vigente Naiconal, MDP</t>
  </si>
  <si>
    <t>Cartera Vencida Nacional, MDP</t>
  </si>
  <si>
    <t>Cartera Total, Jalisco (MDP)</t>
  </si>
  <si>
    <t>Cartera Vigente, Jalisco (MDP)</t>
  </si>
  <si>
    <t>Cartera Vencida, Jalisco (MDP)</t>
  </si>
  <si>
    <t>Fuente: IIEG con información de Banxico.</t>
  </si>
  <si>
    <t>Nota: Por cartera vencida se refiere al porcentaje de los saldos nominales de la cartera vencida de vivienda que representa de los saldos nominales la cartera total de vivienda.</t>
  </si>
  <si>
    <t>01/07/2012</t>
  </si>
  <si>
    <t>01/10/2012</t>
  </si>
  <si>
    <t>Trimestre</t>
  </si>
  <si>
    <t>Cartera vencida nacional</t>
  </si>
  <si>
    <t>Cartera vencida Jalisco</t>
  </si>
  <si>
    <t>01/01/2013</t>
  </si>
  <si>
    <t>01/04/2013</t>
  </si>
  <si>
    <t>01/07/2013</t>
  </si>
  <si>
    <t>01/10/2013</t>
  </si>
  <si>
    <t>IV</t>
  </si>
  <si>
    <t>01/01/2014</t>
  </si>
  <si>
    <t>01/04/2014</t>
  </si>
  <si>
    <t>01/07/2014</t>
  </si>
  <si>
    <t>01/10/2014</t>
  </si>
  <si>
    <t>01/01/2015</t>
  </si>
  <si>
    <t>01/04/2015</t>
  </si>
  <si>
    <t>01/07/2015</t>
  </si>
  <si>
    <t>01/10/2015</t>
  </si>
  <si>
    <t>01/01/2016</t>
  </si>
  <si>
    <t>01/04/2016</t>
  </si>
  <si>
    <t>01/07/2016</t>
  </si>
  <si>
    <t>01/10/2016</t>
  </si>
  <si>
    <t>01/01/2017</t>
  </si>
  <si>
    <t>01/04/2017</t>
  </si>
  <si>
    <t>01/07/2017</t>
  </si>
  <si>
    <t>01/10/2017</t>
  </si>
  <si>
    <t>01/01/2018</t>
  </si>
  <si>
    <t>01/04/2018</t>
  </si>
  <si>
    <t>01/07/2018</t>
  </si>
  <si>
    <t>01/10/2018</t>
  </si>
  <si>
    <t>01/01/2019</t>
  </si>
  <si>
    <t>01/04/2019</t>
  </si>
  <si>
    <t>01/07/2019</t>
  </si>
  <si>
    <t>Figura 4. Porcentaje de cuentas Infonavit en cartera vencida en Jalisco y a nivel nacional, enero 2018-noviembre 2019</t>
  </si>
  <si>
    <t>Figura 5. Porcentaje de los saldos de cartera en prórroga y vencida en Jalisco y a nivel nacional, enero 2018-noviembre 2019</t>
  </si>
  <si>
    <t>Figura 6. Distribución de financiamientos otorgados para viviendas en Jalisco de enero a octubre por modalidad, 2013-2019</t>
  </si>
  <si>
    <t>Figura 7. Distribución de créditos individuales de Infonavit en Jalisco de enero a octubre por clasificación de valor de la vivienda, 2013-2019</t>
  </si>
  <si>
    <t>Figura 8. Distribución de créditos individuales de la banca comercial en Jalisco de enero a octubre por clasificación de valor de la vivienda, 2013-2019</t>
  </si>
  <si>
    <t>Figura 9. Demanda de financiamientos para viviendas en Jalisco de enero a octubre, 2013-2019</t>
  </si>
  <si>
    <t>Figura 10. Variación porcentual anual la demanda de financiamiento para la vivienda por entidad federativa para el periodo de enero-octubre, 2018-2019</t>
  </si>
  <si>
    <t>Figura 11. Porcentaje de saldos de cartera vencida de vivienda de la banca comercial en Jalisco y a nivel nacional, 1T 2018-3T 2019</t>
  </si>
  <si>
    <t xml:space="preserve">Querétaro </t>
  </si>
  <si>
    <t>Variación porcentual anual</t>
  </si>
  <si>
    <t>Actividades terciarias</t>
  </si>
  <si>
    <t>Actividades primarias</t>
  </si>
  <si>
    <t xml:space="preserve">          Jalisco</t>
  </si>
  <si>
    <t>Figura 12. Variación porcentual anual del Indicador Trimestral de la Actividad Económica Estatal de Jalisco y promedio nacional, 2013-IIIT 2019, cifras originales</t>
  </si>
  <si>
    <t>Figura 13. Variación porcentual anual del Indicador Trimestral de la Actividad industrial desestacionalizadas</t>
  </si>
  <si>
    <t>Figura 14. Variación porcentual anual del Indicador Trimestral de la Actividad Económica Estatal por entidad federativa, III T 2019, cifras originales</t>
  </si>
  <si>
    <t>Figura 15. Variación porcentual anual del Trimestral de la Actividad Económica Estatal por entidad federativa, IIIT 2019, cifras desestacionalizadas</t>
  </si>
  <si>
    <t>Figura 16. Variación porcentual anual del Indicador Trimestral de la Actividad Económica Estatal de Jalisco por actividad económica, III T 2019, cifras originales</t>
  </si>
  <si>
    <t>Figura 17. Variación porcentual anual del Trimestral de la Actividad Económica Estatal de Jalisco de las actividades primarias, 2013-IIIT 2019, cifras originales</t>
  </si>
  <si>
    <t>Figura 18. Variación porcentual anual del Trimestral de la Actividad Económica Estatal de las actividades primarias por entidad federativa, III T 2019, cifras originales</t>
  </si>
  <si>
    <t>Figura 19. Variación porcentual anual del Trimestral de la Actividad Económica Estatal de Jalisco de las actividades secundarias, 2013-IIIT 2019, cifras originales</t>
  </si>
  <si>
    <t>Figura 20. Variación porcentual anual del Trimestral de la Actividad Económica Estatal de las actividades secundarias por entidad federativa, IIIT 2019, cifras originales</t>
  </si>
  <si>
    <t>Figura 21. Variación porcentual anual del ITAEE de Jalisco: actividades terciarias2013-IIIT 2019, cifras originales</t>
  </si>
  <si>
    <t>Figura 22. Variación porcentual anual del Trimestral de la Actividad Económica Estatal de las actividades terciarias por entidad federativa, IIIT 2019, cifras originales</t>
  </si>
  <si>
    <t>Figura 23. Inflación mensual anualizada, enero 2013 - diciembre 2019</t>
  </si>
  <si>
    <t>Figura 24. Inflación mensual anualizada de diciembre 2019 por ciudades</t>
  </si>
  <si>
    <t>Figura 25. Variación anual del índice de precios por objeto de gasto en Jalisco, agosto-diciembre 2019</t>
  </si>
  <si>
    <t>General</t>
  </si>
  <si>
    <t>Alimentos</t>
  </si>
  <si>
    <t>Ropa</t>
  </si>
  <si>
    <t>Vivienda</t>
  </si>
  <si>
    <t>Muebles</t>
  </si>
  <si>
    <t>Salud</t>
  </si>
  <si>
    <t>Transporte</t>
  </si>
  <si>
    <t>Educación</t>
  </si>
  <si>
    <t>Otros servicios</t>
  </si>
  <si>
    <t>Var anual diciembre 2019</t>
  </si>
  <si>
    <t>Var mensual diciembre 2019</t>
  </si>
  <si>
    <t>Chiuahua</t>
  </si>
  <si>
    <t>Var Ali</t>
  </si>
  <si>
    <t>Var Rop</t>
  </si>
  <si>
    <t>Var Viv Anual</t>
  </si>
  <si>
    <t>Var Viv Mensual</t>
  </si>
  <si>
    <t>Var Mueb</t>
  </si>
  <si>
    <t>Var Salud</t>
  </si>
  <si>
    <t>Var Transp</t>
  </si>
  <si>
    <t>Var Edu</t>
  </si>
  <si>
    <t>Var Otr</t>
  </si>
  <si>
    <t>Nota: Otros servicios son; servicios de restaurantes, bares y similares, servicios profesionales y servicios diversos. Ver shorturl.at/tACN9</t>
  </si>
  <si>
    <t>Figura 26. Variación anual del índice de precios por estado, diciembre 2019</t>
  </si>
  <si>
    <t>Figura 27. Variación anual del índice de precios por objeto de gasto en alimentos, bebidas y tabaco, diciembre 2019</t>
  </si>
  <si>
    <t>Figura 28. Variación anual del índice de precios por objeto de gasto en ropa, calzado y accesorios diciembre 2019</t>
  </si>
  <si>
    <t>Figura 29. Variación anual del índice de precios por objeto de gasto en vivienda, diciembre 2019</t>
  </si>
  <si>
    <t>Figura 30. Variación anual del índice de precios por objeto de gasto en muebles, aparatos y accesorios domésticos, diciembre 2019</t>
  </si>
  <si>
    <t>Figura 31. Variación anual del índice de precios por objeto de gasto en salud y cuidado personal, diciembre 2019</t>
  </si>
  <si>
    <t>Figura 32. Variación anual del índice de precios por objeto de gasto en transporte, diciembre 2019</t>
  </si>
  <si>
    <t>Figura 33. Variación anual del índice de precios por objeto de gasto en educación y esparcimiento, diciembre 2019</t>
  </si>
  <si>
    <t>Figura 34. Variación anual del índice de precios por objeto de gasto en otros servicios, diciembre 2019</t>
  </si>
  <si>
    <t>Figura 35. Precio promedio mensual de la gasolina regular, premium y diésel en Jalisco, noviembre-diciembre 2019, pesos constantes</t>
  </si>
  <si>
    <t xml:space="preserve">Figura 36. Precio promedio mensual de la gasolina regular en Jalisco y México, enero 2017 - diciembre 2019, a pesos constantes </t>
  </si>
  <si>
    <t>Figura 37. Precio promedio mensual de la gasolina premium Jalisco y México, enero 2017 a diciembre 2019, a pesos constantes</t>
  </si>
  <si>
    <t>Figura 38. Precio promedio mensual de diésel en Jalisco y México, enero 2017 - diciembre 2019, a pesos constantes</t>
  </si>
  <si>
    <t>Figura 39. Precio promedio gasolina regular, premium, diésel, diciembre 2019</t>
  </si>
  <si>
    <t>Figura 40. Empleos formales generados en diciembre en Jalisco, 1997-2019</t>
  </si>
  <si>
    <t>Figura 41. Empleos generados por entidad federativa, diciembre 2019</t>
  </si>
  <si>
    <t>Figura 42. Variación porcentual mensual de empleos generados por entidad federativa, diciembre 2019</t>
  </si>
  <si>
    <t>Figura 43. Empleos nuevos acumulados de enero a diciembre, 1998-2019</t>
  </si>
  <si>
    <t>Figura 44. Empleos generados por entidad federativa, acumulado enero a diciembre de 2019</t>
  </si>
  <si>
    <t>Figura 45. Variación porcentual acumulada de enero a diciembre de 2019</t>
  </si>
  <si>
    <t>Figura 46. Empleos formales temporales y permanentes por entidad federativa, diciembre 2019</t>
  </si>
  <si>
    <t>Nota: La información presentada es con base en la información por entidad federativa que el IMSS envía directamente al IIEG, la cual difiere para algunos estados con la que publica el IMSS en su plataforma donde se presenta por delegaciones. Para Baja California, Baja California Sur, Coahuila, Colima, Guanajuato, Michoacán, Nuevo León, Oaxaca, Sonora, Tamaulipas y Veracruz, las cifras por delegación y por entidad tienen pequeñas diferencias debido a que las cifras por delegación contienen trabajadores de otras entidades, ya que una clínica que se encuentre en el límite estatal registra y atiende a comunidades de entidades colindantes. Estas diferencias se corrigen cuando el IMSS envía la base de datos por entidad federativa al IIEG días después de liberar la cifra por delegación en su cubo interactivo. Las entidades están ordenadas de mayor a menor generación de empleos en el total.</t>
  </si>
  <si>
    <t>Figura 47-50. Los 20 municipios de Jalisco con mayor generación de empleo formal en diciembre de 2019</t>
  </si>
  <si>
    <t>Figura 51. Trabajadores asegurados en Jalisco por sector, 2013-2019</t>
  </si>
  <si>
    <t>Figura 52. Porcentaje de participación de trabajadores asegurados por división de actividad económica en Jalisco, diciembre 2019</t>
  </si>
  <si>
    <t>Figura 53. Serie histórica de trabajadores asegurados del sector agricultura, ganadería, silvicultura, pesca y caza de Jalisco, 2013-2019</t>
  </si>
  <si>
    <t>Figura 54. Distribución porcentual de los trabajadores asegurados del sector agropecuario de Jalisco por subsector, diciembre 2019</t>
  </si>
  <si>
    <t>Figura 55. Serie histórica del empleo formal en el sector industria de la transformación de Jalisco, 2013-2019</t>
  </si>
  <si>
    <t>Figura 56.	Distribución porcentual de los trabajadores asegurados del sector industria de la transformación de Jalisco por subsector, diciembre 2019</t>
  </si>
  <si>
    <t>Figura 57. Serie histórica de los trabajadores asegurados en el IMSS del sector comercio de Jalisco, 2013-2019</t>
  </si>
  <si>
    <t>Figura 58.	Distribución porcentual de los trabajadores asegurados del sector comercio de Jalisco por subsector, diciembre 2019</t>
  </si>
  <si>
    <t>Figura 60.	Porcentaje de participación de los trabajadores asegurados del sector servicios, diciembre 2019</t>
  </si>
  <si>
    <t>Figura 59. Serie histórica de los trabajadores asegurados al IMSS del sector servicios de Jalisco, 2013-2019</t>
  </si>
  <si>
    <t>Figura 61.	Patrones registrados en el IMSS en Jalisco, 2013-2019</t>
  </si>
  <si>
    <t>Figura 62.	Patrones de Jalisco registrados en el IMSS, por división económica diciembre de 2019</t>
  </si>
  <si>
    <t>Figura 63.	Patrones de Jalisco registrados en el IMSS, por tamaño, diciembre de 2019</t>
  </si>
  <si>
    <t>2005/12</t>
  </si>
  <si>
    <t>2006/12</t>
  </si>
  <si>
    <t>2007/12</t>
  </si>
  <si>
    <t>2008/12</t>
  </si>
  <si>
    <t>2009/12</t>
  </si>
  <si>
    <t>2010/12</t>
  </si>
  <si>
    <t>2011/12</t>
  </si>
  <si>
    <t>2012/12</t>
  </si>
  <si>
    <t>2013/12</t>
  </si>
  <si>
    <t>2014/12</t>
  </si>
  <si>
    <t>2015/12</t>
  </si>
  <si>
    <t>2016/12</t>
  </si>
  <si>
    <t>2017/12</t>
  </si>
  <si>
    <t>2019/12</t>
  </si>
  <si>
    <t>Figura 64.	Tasa de desocupación de Jalisco en diciembre, 2005-2019</t>
  </si>
  <si>
    <t>Figura 65.	Tasa de desocupación mensual por entidad federativa, diciembre 2019</t>
  </si>
  <si>
    <t>Fuente: IIEG con información de la ENOE mensual de INEGI. Nota: La cifra Nacional* se refiere a la cifra desestacionalizada, mientras que Nacional es la cifra original.</t>
  </si>
  <si>
    <t>Figura 66. Variación mensual en puntos porcentuales de la tasa de desocupación por entidad federativa, diciembre 2019</t>
  </si>
  <si>
    <t>Figura 67.	Indicador Mensual de la Actividad Industrial de Jalisco. Variación porcentual anual y variación promedio anual, enero 2013-septiembre 2019</t>
  </si>
  <si>
    <t>Fuente: IIEG con información de INEGI, IMAIEF.</t>
  </si>
  <si>
    <t>Nota: La variación anual es la variación con respecto al mismo mes del año anterior, mientras que la variación promedio es el promedio de las variaciones los últimos doce meses.</t>
  </si>
  <si>
    <t>Figura 68.	Variación porcentual anual del IMAIEF del total de las actividades secundarias por entidad federativa, septiembre 2019</t>
  </si>
  <si>
    <t>Nota: La variación anual es la variación con respecto al mismo mes del año anterior.</t>
  </si>
  <si>
    <t xml:space="preserve">Figura 69.	Variación porcentual con respecto al mismo periodo del año anterior del IMAIEF de actividades secundarias, industria de la construcción e industrias manufactureras de Jalisco, septiembre 2019 </t>
  </si>
  <si>
    <t>Nota: La variación anual es la variación con respecto al mismo mes del año anterior. No se muestran las variaciones de las industrias de minería y generación, transmisión y distribución de energía eléctrica, suministro de agua y de gas por ductos al consumidor final debido a que su contribución no presenta un impacto significativo en la variación total del sector industrial de Jalisco.</t>
  </si>
  <si>
    <t>Figura 70.	Indicador Mensual de la Industria de la Construcción de Jalisco, variación porcentual anual y variación promedio anual, enero 2013-septiembre 2019</t>
  </si>
  <si>
    <t>Figura 71.	Variación porcentual anual del IMAIEF de la industria de la construcción por entidad federativa, septiembre 2019</t>
  </si>
  <si>
    <t>Figura 72.	Indicador Mensual de las Industrias Manufactureras de Jalisco, variación porcentual anual y variación promedio anual, enero 2013-septiembre 2019</t>
  </si>
  <si>
    <t xml:space="preserve">Figura 73.	Variación porcentual anual del IMAIEF de las industrias manufactureras por entidad federativa, septiembre 2019 </t>
  </si>
  <si>
    <t>Figura 74.	Valor de la producción de la industria de la construcción en Jalisco, cifras mensuales en millones de pesos constantes, noviembre 2006-noviembre 2019</t>
  </si>
  <si>
    <t>Fuente: IIEG con información de INEGI, ENEC.</t>
  </si>
  <si>
    <t xml:space="preserve">Nota: Precios constantes, base 2013. </t>
  </si>
  <si>
    <t>Figura 75.	Valor de la producción de la industria de la construcción en Jalisco, cifras mensuales en millones de pesos constantes, enero 2013-noviembre 2019</t>
  </si>
  <si>
    <t>Nota: Precios constantes, base 2013.</t>
  </si>
  <si>
    <t>Figura 76.	Variación porcentual anual de la producción de los últimos doce meses de la industria de la construcción en Jalisco, enero 2013-noviembre 2019</t>
  </si>
  <si>
    <t>Nota: La variación porcentual anual de las cifras acumuladas anuales se refiere a la variación respecto al mismo mes del año anterior de la suma de los últimos doce meses en pesos constantes, base 2013.</t>
  </si>
  <si>
    <t>Figura 77.	Distribución porcentual de la producción de la industria de la construcción por entidad federativa, noviembre 2019</t>
  </si>
  <si>
    <t>Figura 78.	Variación porcentual anual de la producción de la industria de la construcción por entidad federativa, noviembre 2019</t>
  </si>
  <si>
    <t xml:space="preserve">Figura 79.	Variación porcentual anual del personal ocupado de la industria manufacturera por entidad federativa, noviembre 2019 </t>
  </si>
  <si>
    <t>Figura 80.	Variación porcentual anual de las horas trabajadas por el personal ocupado total en la industria manufacturera por entidad federativa, noviembre 2019</t>
  </si>
  <si>
    <t>2019-11-01</t>
  </si>
  <si>
    <t>2018-11-01</t>
  </si>
  <si>
    <t>NOV %</t>
  </si>
  <si>
    <t>NOV PROM</t>
  </si>
  <si>
    <t>NOV $</t>
  </si>
  <si>
    <t>NOV EST</t>
  </si>
  <si>
    <t>2018-11-01 EST</t>
  </si>
  <si>
    <t>Figura 81.	Ingresos provenientes del mercado extranjero que obtuvieron los establecimientos manufactureros del programa IMMEX en Jalisco Cifras mensuales en millones de pesos, enero 2013-noviembre 2019</t>
  </si>
  <si>
    <t>Figura 82.	Ingresos provenientes del mercado extranjero que obtuvieron los establecimientos no manufactureros en el programa IMMEX en Jalisco Cifras mensuales en millones de pesos, enero 2013-noviembre 20192019</t>
  </si>
  <si>
    <t>Figura 83.	Ingresos provenientes del mercado extranjero que obtuvieron los establecimientos manufactureros y no manufactureros en el programa IMMEX en Jalisco. Cifras acumuladas anuales en millones de pesos y su variación anual, enero 2013-noviembre 2019y su variación anual,  enero 2013-noviembre 2019</t>
  </si>
  <si>
    <t>Figura 84.	Número de establecimientos manufactureros y no manufactureros en el programa IMMEX en Jalisco, enero 2013-noviembre 2019</t>
  </si>
  <si>
    <t>Figura 85.	Distribución porcentual de los establecimientos manufactureros y no manufactureros con programa IMMEX por entidad federativa, noviembre 2019</t>
  </si>
  <si>
    <t>Figura 86.	Personal ocupado en establecimientos manufactureros y no manufactureros en el programa IMMEX en Jalisco, enero 2013-noviembre 2019</t>
  </si>
  <si>
    <t>Figura 87.	Variación porcentual anual del personal ocupado en establecimientos manufactureros y no manufactureros en el programa IMMEX en Jalisco, enero 2013-noviembre 2019</t>
  </si>
  <si>
    <t>Figura 88.	Distribución porcentual del personal ocupado de los establecimientos manufactureros y no manufactureros con programa IMMEX por entidad federativa, noviembre 2019</t>
  </si>
  <si>
    <t>Figura 89.	Variación porcentual anual de los ingresos por suministro de bienes y servicios de empresas de comercio al por mayor por entidad federativa, noviembre de 2019</t>
  </si>
  <si>
    <t>Figura 90.	Variación porcentual anual del personal ocupado de las empresas de comercio al por mayor, noviembre de 2019</t>
  </si>
  <si>
    <t>Figura 91.	Variación porcentual anual de los ingresos por suministro de bienes y servicios de empresas de comercio al por menor por entidad federativa, noviembre de 2019</t>
  </si>
  <si>
    <t>Figura 92.	Variación porcentual anual del personal ocupado de las empresas de comercio al por menor, noviembre de 2019</t>
  </si>
  <si>
    <t>Figura 93.	Unidades vendidas de vehículos eléctricos e híbridos (conectables y no conectables) en Jalisco, mensual 2016-2019</t>
  </si>
  <si>
    <t>Figura 94.	Distribución porcentual de unidades vendidas de vehículos híbridos (conectables y no conectables) en Jalisco en octubre 2019.</t>
  </si>
  <si>
    <t>Figura 95.	Vehículos híbridos y eléctricos vendidos por entidad federativa, octubre 2019</t>
  </si>
  <si>
    <t>Figura 96.	Vehículos híbridos y eléctricos vendidos por cada millón de habitantes por entidad federativa, octubre 2019</t>
  </si>
  <si>
    <t>Nota: Cifras preliminares para noviembre 2019.</t>
  </si>
  <si>
    <t>https://www.inegi.org.mx/programas/sacrificioganado/default.html#Datos_abiertos</t>
  </si>
  <si>
    <t>Figura 56. Producción de carne en canal en Jalisco en noviembre 2008 – 2019, Toneladas</t>
  </si>
  <si>
    <t>ene-nov 2008</t>
  </si>
  <si>
    <t>ene-nov 2009</t>
  </si>
  <si>
    <t>ene-nov 2010</t>
  </si>
  <si>
    <t>ene-nov 2011</t>
  </si>
  <si>
    <t>ene-nov 2012</t>
  </si>
  <si>
    <t>ene-nov 2013</t>
  </si>
  <si>
    <t>ene-nov 2014</t>
  </si>
  <si>
    <t>ene-nov 2015</t>
  </si>
  <si>
    <t>ene-nov 2016</t>
  </si>
  <si>
    <t>ene-nov 2017</t>
  </si>
  <si>
    <t>ene-nov 2018</t>
  </si>
  <si>
    <t>ene-nov 2019</t>
  </si>
  <si>
    <t>Figura 58. Producción de carne en canal en Jalisco en enero-noviembre 2008 – 2019, Toneladas</t>
  </si>
  <si>
    <t>Figura 59. Producción de carne en canal de ganado bovino por entidad federativa, noviembre 2019</t>
  </si>
  <si>
    <t>Noviembre 2019 1/</t>
  </si>
  <si>
    <t>Rank Nov 2019</t>
  </si>
  <si>
    <t>Nota 2: Cifras preliminares para noviembre de 2019.</t>
  </si>
  <si>
    <t>Figura 60. Producción de carne en canal de ganado porcino por entidad federativa, noviembre 2019</t>
  </si>
  <si>
    <t>Figura 61. Producción de carne en canal de ganado ovino por entidad federativa, noviembre 2019</t>
  </si>
  <si>
    <t>Figura 62. Producción de carne en canal de ganado caprino por entidad federativa, noviembre 2019</t>
  </si>
  <si>
    <t>Figura 63. Variación porcentual anual de la producción de carne en canal, nacional y Jalisco, 2018-noviembre 2019</t>
  </si>
  <si>
    <t>2017-2018 / noviembre 2019</t>
  </si>
  <si>
    <t>Figura 97.	Número de cabezas sacrificadas en Jalisco en noviembre 2008 – 2019</t>
  </si>
  <si>
    <t>Figura 98.	Producción de carne en canal en Jalisco en noviembre 2008 – 2019, Toneladas</t>
  </si>
  <si>
    <t>Figura 99.	Número de cabezas sacrificadas en Jalisco en enero-noviembre
 2008 – 2019</t>
  </si>
  <si>
    <t>Figura 100.	Producción de carne en canal en Jalisco en enero-noviembre
 2008 – 2019, Toneladas</t>
  </si>
  <si>
    <t>Figura 101.	Producción de carne en canal de ganado bovino por entidad federativa, noviembre 2019, Toneladas</t>
  </si>
  <si>
    <t>Figura 102.	Producción de carne en canal de ganado porcino por entidad federativa, noviembre 2019, Toneladas</t>
  </si>
  <si>
    <t>Figura 103.	Producción de carne en canal de ganado ovino por entidad federativa, noviembre 2019, Toneladas</t>
  </si>
  <si>
    <t>Figura 104.	Producción de carne en canal de ganado caprino por entidad federativa, noviembre 2019, Toneladas</t>
  </si>
  <si>
    <t>Figura 105.	Variación porcentual anual de la producción de carne en canal, nacional y Jalisco, 2018-enero-noviembre 2019</t>
  </si>
  <si>
    <t>Figura 105.  Variación porcentual anual de la producción de carne en canal, nacional y Jalisco, 2018-enero-noviembre 2019</t>
  </si>
  <si>
    <t>Figura 106 - 115.  Empleo de diciembre 2019</t>
  </si>
  <si>
    <t>Nota 1: Carne en canal se refiere al cuerpo del animal sacrificado, sangrado, desollado, eviscerado, sin cabeza ni extremidades. La canal es el producto primario; es un paso intermedio en la producción de carne, que es el producto terminado. Nota 2: Cifras preliminares para noviembre 2019.</t>
  </si>
  <si>
    <t>Nota 1: Carne en canal se refiere al cuerpo del animal sacrificado, sangrado, desollado, eviscerado, sin cabeza ni extremidades. La canal es el producto primario; es un paso intermedio en la producción de carne, que es el producto terminado. Nota 2: Cifras preliminares para enero-noviembre 2019.</t>
  </si>
  <si>
    <r>
      <t xml:space="preserve">Precios promedio mensuales de gasolina premium, en estaciones de servicio de expendio al público </t>
    </r>
    <r>
      <rPr>
        <vertAlign val="superscript"/>
        <sz val="10"/>
        <color theme="1"/>
        <rFont val="Arial"/>
        <family val="2"/>
      </rPr>
      <t>1/ 2/ 3/</t>
    </r>
  </si>
  <si>
    <r>
      <t>Nota:</t>
    </r>
    <r>
      <rPr>
        <sz val="11"/>
        <color theme="1"/>
        <rFont val="Arial"/>
        <family val="2"/>
      </rPr>
      <t xml:space="preserve"> </t>
    </r>
    <r>
      <rPr>
        <sz val="10"/>
        <color theme="1"/>
        <rFont val="Arial"/>
        <family val="2"/>
      </rPr>
      <t>Por porcentaje de cuentas en cartera vencida se refiere al porcentaje de créditos que presentan retrasos en sus pagos por más de 90 días respecto a la cartera total de Infonavit.</t>
    </r>
  </si>
  <si>
    <t>IIEG, 31/01/2020</t>
  </si>
  <si>
    <t>Tabla 17</t>
  </si>
  <si>
    <t>Tabla 15. Producción de carne en canal. Nacional y Jalisco, anual 2017-2018, enero-noviembre 2019, Toneladas</t>
  </si>
  <si>
    <t>Figura 47-50</t>
  </si>
  <si>
    <t>Figura 103</t>
  </si>
  <si>
    <t>Figura 104</t>
  </si>
  <si>
    <t>Figura 105 bovino</t>
  </si>
  <si>
    <t>Figura 105 caprino</t>
  </si>
  <si>
    <t>Figura 105 ovino</t>
  </si>
  <si>
    <t>Figura 105 porcino</t>
  </si>
  <si>
    <t>Figura 106-115</t>
  </si>
  <si>
    <t>Tabla 16. Valor de producción de carne en canal, nacional y Jalisco, anual 2017-2018, enero-noviembre 2019, Miles de pesos enero-noviembre 2019, Toneladas</t>
  </si>
  <si>
    <t>Colonias con información</t>
  </si>
  <si>
    <t>Colonias sin información</t>
  </si>
  <si>
    <t>Total de colonias</t>
  </si>
  <si>
    <t>% de colonias con información</t>
  </si>
  <si>
    <t>Tabla 2. Colonias con información de oferta de viviendas por municipio</t>
  </si>
  <si>
    <t>Fuente: IIEG. Elaboración propia con información de sitios web de venta de propiedades.</t>
  </si>
  <si>
    <t>Rango de precio</t>
  </si>
  <si>
    <t>Colonias</t>
  </si>
  <si>
    <t>% de colonias</t>
  </si>
  <si>
    <t>2 millones o menos</t>
  </si>
  <si>
    <t>2 a 4 millones</t>
  </si>
  <si>
    <t>4 a 7.5 millones</t>
  </si>
  <si>
    <t>7.5 a 15 millones</t>
  </si>
  <si>
    <t>15 millones y más</t>
  </si>
  <si>
    <t>Tabla 3. Distribución de colonias por rangos de precio promedio</t>
  </si>
  <si>
    <t>Top 20 más caras del AMG</t>
  </si>
  <si>
    <t>Colonia</t>
  </si>
  <si>
    <t>Oferta</t>
  </si>
  <si>
    <t>LOS FRAILES</t>
  </si>
  <si>
    <t>COLINAS DE SAN JAVIER</t>
  </si>
  <si>
    <t>ZOTOGRANDE</t>
  </si>
  <si>
    <t>LAS LOMAS GOLF  HABITAT</t>
  </si>
  <si>
    <t>VILLA MAGNA</t>
  </si>
  <si>
    <t>SAN MIGUEL DE LA COLINA</t>
  </si>
  <si>
    <t>PONTEVEDRA</t>
  </si>
  <si>
    <t>AYAMONTE</t>
  </si>
  <si>
    <t>PUERTA AQUA</t>
  </si>
  <si>
    <t>LOMAS DEL VALLE</t>
  </si>
  <si>
    <t>PUERTA DE PLATA</t>
  </si>
  <si>
    <t>SANTA ISABEL</t>
  </si>
  <si>
    <t>ATLAS COLOMOS</t>
  </si>
  <si>
    <t>COLOMOS</t>
  </si>
  <si>
    <t>CONDOMINIO CAMPO DE GOLF SANTA ANITA</t>
  </si>
  <si>
    <t>LOMA REAL</t>
  </si>
  <si>
    <t>EL BAJIO</t>
  </si>
  <si>
    <t>VILLA CORAL</t>
  </si>
  <si>
    <t>SAN WENCESLAO</t>
  </si>
  <si>
    <t>Tabla 4. Listado de las 20 colonias con los precios de venta más altos</t>
  </si>
  <si>
    <t xml:space="preserve">Nota: Se excluyeron de la lista las colonias con 1 o 2 viviendas en oferta. </t>
  </si>
  <si>
    <t>Tabla 5. Listado de las 20 colonias con los precios de venta más bajos</t>
  </si>
  <si>
    <t>Top 20 más baratas del AMG</t>
  </si>
  <si>
    <t>ARVENTO</t>
  </si>
  <si>
    <t>LOMAS DEL SUR</t>
  </si>
  <si>
    <t>LA ALAMEDA</t>
  </si>
  <si>
    <t>MIRADOR DEL VALLE</t>
  </si>
  <si>
    <t>HACIENDA SANTA FE</t>
  </si>
  <si>
    <t>VILLAS DE LA HACIENDA</t>
  </si>
  <si>
    <t>FRACCIONAMIENTO GEOVILLAS ARBOLADAS PLUS</t>
  </si>
  <si>
    <t>REAL DEL SOL</t>
  </si>
  <si>
    <t>LOS MOLINOS</t>
  </si>
  <si>
    <t>VALLE DE LOS MOLINOS</t>
  </si>
  <si>
    <t>LOMAS DE SAN AGUSTIN</t>
  </si>
  <si>
    <t>INFONAVIT INDEPENDENCIA</t>
  </si>
  <si>
    <t>GEOVILLAS LA ARBOLADA</t>
  </si>
  <si>
    <t>RANCHO BLANCO</t>
  </si>
  <si>
    <t>PALERMO</t>
  </si>
  <si>
    <t>ABADIA SAN MARTIN</t>
  </si>
  <si>
    <t>EL MORAL</t>
  </si>
  <si>
    <t>LOMAS DE SAN EUGENIO</t>
  </si>
  <si>
    <t>CAMPO SUR</t>
  </si>
  <si>
    <t>REAL DEL VALLE</t>
  </si>
  <si>
    <t>Tabla 6. Simulaciones de crédito hipotecario</t>
  </si>
  <si>
    <t>Tabla 7. Simulaciones de crédito hipotecario con apoyo INFONAVIT</t>
  </si>
  <si>
    <t>Tabla 8. Hogares por rango de ingreso y tipo de propiedad de la vivienda</t>
  </si>
  <si>
    <t xml:space="preserve">Cantidad de créditos </t>
  </si>
  <si>
    <t>% cantidad de créditos</t>
  </si>
  <si>
    <t>Tabla 9. Créditos hipotecarios para adquisición de vivienda nueva en Jalisco. Acumulado de enero a noviembre de 2019</t>
  </si>
  <si>
    <t>Tabla 10. Porcentaje de cuentas en cartera de prórroga y cartera vencida de Infonavit por Entidad Federativa, noviembre 2018 y noviembre 2019</t>
  </si>
  <si>
    <t>Tabla 11.  Precios al mayoreo de granos básicos en diciembre de 2019</t>
  </si>
  <si>
    <t>Tabla 12. Precios al mayoreo de granos básicos en enero de 2020</t>
  </si>
  <si>
    <t>Tabla 13. Empleos en Jalisco por sector de actividad económica, diciembre vs noviembre de 2019</t>
  </si>
  <si>
    <t>acumulada</t>
  </si>
  <si>
    <t>Tabla 14. Empleos en Jalisco por sector de actividad económica, acumulado 2019</t>
  </si>
  <si>
    <t>Tabla 15. Participación porcentual y variación anual del valor de la producción de principales subsectores manufactureros en Jalisco, noviembre 2019</t>
  </si>
  <si>
    <t>Tabla 16. Participación porcentual y variación anual del personal ocupado en principales subsectores manufactureros en Jalisco, noviembre 2019</t>
  </si>
  <si>
    <t>Tabla 17. Indicadores de empresas comerciales de Jalisco, variación porcentual anualizada, últimos doce meses Indicadores de empresas comerciales de Jalisco. Variación porcentual anualizada, últimos doce meses</t>
  </si>
  <si>
    <t>Tabla 18. Número de cabezas sacrificadas. Nacional y Jalisco, anual 2017-2018, enero-noviembre 2019</t>
  </si>
  <si>
    <t>Tabla 19. Producción de carne en canal. Nacional y Jalisco, anual 2017-2018, enero-noviembre 2019, Toneladas</t>
  </si>
  <si>
    <t>Tabla 20. Valor de producción de carne en canal, nacional y Jalisco, anual 2017-2018, enero-noviembre 2019, Miles de pesos enero-noviembre 2019, Toneladas</t>
  </si>
  <si>
    <t>Tabla 21. Distribución del total de empleos de municipios, noviembre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</si>
</sst>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8" formatCode="&quot;$&quot;#,##0.00;[Red]\-&quot;$&quot;#,##0.00"/>
    <numFmt numFmtId="44" formatCode="_-&quot;$&quot;* #,##0.00_-;\-&quot;$&quot;* #,##0.00_-;_-&quot;$&quot;* &quot;-&quot;??_-;_-@_-"/>
    <numFmt numFmtId="43" formatCode="_-* #,##0.00_-;\-* #,##0.00_-;_-* &quot;-&quot;??_-;_-@_-"/>
    <numFmt numFmtId="164" formatCode="_(* #,##0.00_);_(* \(#,##0.00\);_(* &quot;-&quot;??_);_(@_)"/>
  </numFmts>
  <fonts count="40"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0"/>
      <color theme="1"/>
      <name val="Arial"/>
      <family val="2"/>
    </font>
    <font>
      <sz val="11"/>
      <color rgb="FF000000"/>
      <name val="Calibri"/>
      <family val="2"/>
      <scheme val="minor"/>
    </font>
    <font>
      <sz val="11"/>
      <name val="Calibri"/>
      <family val="2"/>
    </font>
    <font>
      <sz val="10"/>
      <name val="Arial"/>
      <family val="2"/>
    </font>
    <font>
      <sz val="11"/>
      <name val="Calibri"/>
      <family val="2"/>
    </font>
    <font>
      <sz val="11"/>
      <color indexed="8"/>
      <name val="Calibri"/>
      <family val="2"/>
      <scheme val="minor"/>
    </font>
    <font>
      <sz val="12"/>
      <color theme="1"/>
      <name val="Arial"/>
      <family val="2"/>
    </font>
    <font>
      <sz val="12"/>
      <name val="Helv"/>
    </font>
    <font>
      <sz val="10"/>
      <name val="MS Sans Serif"/>
      <family val="2"/>
    </font>
    <font>
      <sz val="10"/>
      <name val="MS Sans Serif"/>
      <family val="2"/>
    </font>
    <font>
      <b/>
      <sz val="10"/>
      <color theme="1"/>
      <name val="Arial"/>
      <family val="2"/>
    </font>
    <font>
      <sz val="11"/>
      <color theme="1"/>
      <name val="Arial"/>
      <family val="2"/>
    </font>
    <font>
      <b/>
      <sz val="11"/>
      <color theme="1"/>
      <name val="Arial"/>
      <family val="2"/>
    </font>
    <font>
      <vertAlign val="superscript"/>
      <sz val="10"/>
      <color theme="1"/>
      <name val="Arial"/>
      <family val="2"/>
    </font>
    <font>
      <sz val="11"/>
      <color theme="1"/>
      <name val="Calibri"/>
      <family val="2"/>
    </font>
    <font>
      <b/>
      <sz val="9"/>
      <color rgb="FFFFFFFF"/>
      <name val="Arial"/>
      <family val="2"/>
    </font>
    <font>
      <sz val="9"/>
      <color rgb="FF000000"/>
      <name val="Arial"/>
      <family val="2"/>
    </font>
    <font>
      <b/>
      <sz val="9"/>
      <color rgb="FF000000"/>
      <name val="Arial"/>
      <family val="2"/>
    </font>
    <font>
      <b/>
      <sz val="10"/>
      <color rgb="FFFFFFFF"/>
      <name val="Arial"/>
      <family val="2"/>
    </font>
    <font>
      <sz val="10"/>
      <color rgb="FF000000"/>
      <name val="Arial"/>
      <family val="2"/>
    </font>
    <font>
      <sz val="11"/>
      <color rgb="FF000000"/>
      <name val="Calibri"/>
      <family val="2"/>
    </font>
    <font>
      <b/>
      <sz val="10"/>
      <color rgb="FF000000"/>
      <name val="Arial"/>
      <family val="2"/>
    </font>
    <font>
      <b/>
      <sz val="11"/>
      <color rgb="FFFFFFFF"/>
      <name val="Arial"/>
      <family val="2"/>
    </font>
    <font>
      <sz val="11"/>
      <color rgb="FF000000"/>
      <name val="Arial"/>
      <family val="2"/>
    </font>
    <font>
      <b/>
      <sz val="11"/>
      <color rgb="FF000000"/>
      <name val="Arial"/>
      <family val="2"/>
    </font>
    <font>
      <b/>
      <sz val="9"/>
      <color theme="1"/>
      <name val="Arial"/>
      <family val="2"/>
    </font>
  </fonts>
  <fills count="23">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3B3838"/>
        <bgColor indexed="64"/>
      </patternFill>
    </fill>
    <fill>
      <patternFill patternType="solid">
        <fgColor rgb="FF7C878E"/>
        <bgColor indexed="64"/>
      </patternFill>
    </fill>
    <fill>
      <patternFill patternType="solid">
        <fgColor rgb="FFFFFFFF"/>
        <bgColor indexed="64"/>
      </patternFill>
    </fill>
    <fill>
      <patternFill patternType="solid">
        <fgColor rgb="FFD9D9D9"/>
        <bgColor indexed="64"/>
      </patternFill>
    </fill>
    <fill>
      <patternFill patternType="solid">
        <fgColor rgb="FFE7E6E6"/>
        <bgColor indexed="64"/>
      </patternFill>
    </fill>
    <fill>
      <patternFill patternType="solid">
        <fgColor rgb="FFFFC000"/>
        <bgColor indexed="64"/>
      </patternFill>
    </fill>
    <fill>
      <patternFill patternType="solid">
        <fgColor rgb="FF3A3838"/>
        <bgColor indexed="64"/>
      </patternFill>
    </fill>
    <fill>
      <patternFill patternType="solid">
        <fgColor rgb="FFD0CECE"/>
        <bgColor indexed="64"/>
      </patternFill>
    </fill>
    <fill>
      <patternFill patternType="solid">
        <fgColor rgb="FFFBBB27"/>
        <bgColor indexed="64"/>
      </patternFill>
    </fill>
    <fill>
      <patternFill patternType="solid">
        <fgColor rgb="FF808080"/>
        <bgColor indexed="64"/>
      </patternFill>
    </fill>
    <fill>
      <patternFill patternType="solid">
        <fgColor rgb="FF404040"/>
        <bgColor indexed="64"/>
      </patternFill>
    </fill>
    <fill>
      <patternFill patternType="solid">
        <fgColor rgb="FFAEAAAA"/>
        <bgColor indexed="64"/>
      </patternFill>
    </fill>
    <fill>
      <patternFill patternType="solid">
        <fgColor rgb="FFBFBFBF"/>
        <bgColor indexed="64"/>
      </patternFill>
    </fill>
    <fill>
      <patternFill patternType="solid">
        <fgColor rgb="FF5A5E62"/>
        <bgColor indexed="64"/>
      </patternFill>
    </fill>
    <fill>
      <patternFill patternType="solid">
        <fgColor rgb="FFDBDBDB"/>
        <bgColor indexed="64"/>
      </patternFill>
    </fill>
    <fill>
      <patternFill patternType="solid">
        <fgColor rgb="FF393D3F"/>
        <bgColor indexed="64"/>
      </patternFill>
    </fill>
    <fill>
      <patternFill patternType="solid">
        <fgColor rgb="FFF2F2F2"/>
        <bgColor indexed="64"/>
      </patternFill>
    </fill>
    <fill>
      <patternFill patternType="solid">
        <fgColor rgb="FFC9C9C9"/>
        <bgColor indexed="64"/>
      </patternFill>
    </fill>
    <fill>
      <patternFill patternType="solid">
        <fgColor rgb="FF606868"/>
        <bgColor indexed="64"/>
      </patternFill>
    </fill>
  </fills>
  <borders count="16">
    <border>
      <left/>
      <right/>
      <top/>
      <bottom/>
      <diagonal/>
    </border>
    <border>
      <left/>
      <right style="medium">
        <color rgb="FFFFFFFF"/>
      </right>
      <top/>
      <bottom style="medium">
        <color indexed="64"/>
      </bottom>
      <diagonal/>
    </border>
    <border>
      <left style="medium">
        <color indexed="64"/>
      </left>
      <right style="medium">
        <color indexed="64"/>
      </right>
      <top/>
      <bottom/>
      <diagonal/>
    </border>
    <border>
      <left/>
      <right/>
      <top style="medium">
        <color indexed="64"/>
      </top>
      <bottom/>
      <diagonal/>
    </border>
    <border>
      <left/>
      <right style="medium">
        <color indexed="64"/>
      </right>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rgb="FFFBBB27"/>
      </right>
      <top/>
      <bottom/>
      <diagonal/>
    </border>
    <border>
      <left/>
      <right style="medium">
        <color rgb="FFFFFFFF"/>
      </right>
      <top/>
      <bottom style="medium">
        <color rgb="FFFFFFFF"/>
      </bottom>
      <diagonal/>
    </border>
    <border>
      <left/>
      <right/>
      <top/>
      <bottom style="medium">
        <color rgb="FFFFFFFF"/>
      </bottom>
      <diagonal/>
    </border>
    <border>
      <left/>
      <right style="medium">
        <color rgb="FFFFFFFF"/>
      </right>
      <top/>
      <bottom/>
      <diagonal/>
    </border>
    <border>
      <left style="medium">
        <color rgb="FFFFFFFF"/>
      </left>
      <right/>
      <top/>
      <bottom style="medium">
        <color rgb="FFFFFFFF"/>
      </bottom>
      <diagonal/>
    </border>
    <border>
      <left/>
      <right/>
      <top/>
      <bottom style="medium">
        <color rgb="FFA6A6A6"/>
      </bottom>
      <diagonal/>
    </border>
  </borders>
  <cellStyleXfs count="52">
    <xf numFmtId="0" fontId="0" fillId="0" borderId="0"/>
    <xf numFmtId="0" fontId="12" fillId="0" borderId="0" applyNumberFormat="0" applyFill="0" applyBorder="0" applyAlignment="0" applyProtection="0"/>
    <xf numFmtId="0" fontId="13" fillId="0" borderId="0"/>
    <xf numFmtId="0" fontId="15" fillId="0" borderId="0"/>
    <xf numFmtId="0" fontId="17" fillId="0" borderId="0"/>
    <xf numFmtId="164" fontId="17" fillId="0" borderId="0" applyFont="0" applyFill="0" applyBorder="0" applyAlignment="0" applyProtection="0"/>
    <xf numFmtId="9" fontId="17" fillId="0" borderId="0" applyFont="0" applyFill="0" applyBorder="0" applyAlignment="0" applyProtection="0"/>
    <xf numFmtId="0" fontId="18" fillId="0" borderId="0"/>
    <xf numFmtId="43"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9" fillId="0" borderId="0"/>
    <xf numFmtId="0" fontId="11" fillId="0" borderId="0"/>
    <xf numFmtId="39" fontId="21" fillId="0" borderId="0"/>
    <xf numFmtId="9" fontId="11" fillId="0" borderId="0" applyFont="0" applyFill="0" applyBorder="0" applyAlignment="0" applyProtection="0"/>
    <xf numFmtId="0" fontId="22" fillId="0" borderId="0"/>
    <xf numFmtId="9" fontId="23" fillId="0" borderId="0" applyFont="0" applyFill="0" applyBorder="0" applyAlignment="0" applyProtection="0"/>
    <xf numFmtId="0" fontId="13" fillId="0" borderId="0"/>
    <xf numFmtId="43" fontId="15"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9" fontId="13" fillId="0" borderId="0" applyFont="0" applyFill="0" applyBorder="0" applyAlignment="0" applyProtection="0"/>
    <xf numFmtId="43" fontId="11" fillId="0" borderId="0" applyFont="0" applyFill="0" applyBorder="0" applyAlignment="0" applyProtection="0"/>
    <xf numFmtId="9" fontId="19" fillId="0" borderId="0" applyFont="0" applyFill="0" applyBorder="0" applyAlignment="0" applyProtection="0"/>
    <xf numFmtId="43" fontId="10" fillId="0" borderId="0" applyFont="0" applyFill="0" applyBorder="0" applyAlignment="0" applyProtection="0"/>
    <xf numFmtId="0" fontId="20" fillId="0" borderId="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172">
    <xf numFmtId="0" fontId="0" fillId="0" borderId="0" xfId="0"/>
    <xf numFmtId="0" fontId="14" fillId="0" borderId="0" xfId="0" applyFont="1" applyAlignment="1">
      <alignment horizontal="left" vertical="center"/>
    </xf>
    <xf numFmtId="0" fontId="24" fillId="0" borderId="0" xfId="0" applyFont="1"/>
    <xf numFmtId="0" fontId="12" fillId="0" borderId="0" xfId="1"/>
    <xf numFmtId="0" fontId="26" fillId="0" borderId="0" xfId="0" applyFont="1"/>
    <xf numFmtId="0" fontId="25" fillId="0" borderId="0" xfId="0" applyFont="1" applyAlignment="1">
      <alignment horizontal="center"/>
    </xf>
    <xf numFmtId="0" fontId="0" fillId="2" borderId="0" xfId="0" applyFill="1"/>
    <xf numFmtId="0" fontId="12" fillId="0" borderId="0" xfId="1" applyAlignment="1">
      <alignment wrapText="1"/>
    </xf>
    <xf numFmtId="0" fontId="0" fillId="3" borderId="0" xfId="0" applyFill="1"/>
    <xf numFmtId="0" fontId="0" fillId="0" borderId="0" xfId="0" applyAlignment="1"/>
    <xf numFmtId="0" fontId="0" fillId="0" borderId="0" xfId="0" applyAlignment="1">
      <alignment horizontal="left"/>
    </xf>
    <xf numFmtId="0" fontId="0" fillId="0" borderId="0" xfId="0"/>
    <xf numFmtId="0" fontId="12" fillId="3" borderId="0" xfId="1" applyFill="1" applyAlignment="1">
      <alignment horizontal="center"/>
    </xf>
    <xf numFmtId="0" fontId="0" fillId="0" borderId="0" xfId="0" applyAlignment="1">
      <alignment horizontal="center"/>
    </xf>
    <xf numFmtId="0" fontId="29" fillId="4" borderId="0" xfId="0" applyFont="1" applyFill="1" applyAlignment="1">
      <alignment horizontal="center" vertical="center" wrapText="1"/>
    </xf>
    <xf numFmtId="0" fontId="29" fillId="4" borderId="0" xfId="0" applyFont="1" applyFill="1" applyAlignment="1">
      <alignment horizontal="center" vertical="center"/>
    </xf>
    <xf numFmtId="0" fontId="29" fillId="5" borderId="0" xfId="0" applyFont="1" applyFill="1" applyAlignment="1">
      <alignment horizontal="center" vertical="center" wrapText="1"/>
    </xf>
    <xf numFmtId="0" fontId="29" fillId="4" borderId="0" xfId="0" applyFont="1" applyFill="1" applyAlignment="1">
      <alignment horizontal="center" vertical="center" wrapText="1"/>
    </xf>
    <xf numFmtId="0" fontId="29" fillId="4" borderId="0" xfId="0" applyFont="1" applyFill="1" applyAlignment="1">
      <alignment horizontal="center" vertical="center"/>
    </xf>
    <xf numFmtId="0" fontId="30" fillId="6" borderId="0" xfId="0" applyFont="1" applyFill="1" applyAlignment="1">
      <alignment horizontal="center" vertical="center" wrapText="1"/>
    </xf>
    <xf numFmtId="3" fontId="30" fillId="6" borderId="0" xfId="0" applyNumberFormat="1" applyFont="1" applyFill="1" applyAlignment="1">
      <alignment horizontal="center" vertical="center" wrapText="1"/>
    </xf>
    <xf numFmtId="0" fontId="30" fillId="7" borderId="0" xfId="0" applyFont="1" applyFill="1" applyAlignment="1">
      <alignment horizontal="center" vertical="center" wrapText="1"/>
    </xf>
    <xf numFmtId="3" fontId="30" fillId="7" borderId="0" xfId="0" applyNumberFormat="1" applyFont="1" applyFill="1" applyAlignment="1">
      <alignment horizontal="center" vertical="center" wrapText="1"/>
    </xf>
    <xf numFmtId="0" fontId="30" fillId="8" borderId="0" xfId="0" applyFont="1" applyFill="1" applyAlignment="1">
      <alignment horizontal="center" vertical="center" wrapText="1"/>
    </xf>
    <xf numFmtId="3" fontId="30" fillId="8" borderId="0" xfId="0" applyNumberFormat="1" applyFont="1" applyFill="1" applyAlignment="1">
      <alignment horizontal="center" vertical="center" wrapText="1"/>
    </xf>
    <xf numFmtId="0" fontId="31" fillId="9" borderId="0" xfId="0" applyFont="1" applyFill="1" applyAlignment="1">
      <alignment horizontal="center" vertical="center" wrapText="1"/>
    </xf>
    <xf numFmtId="3" fontId="31" fillId="9" borderId="0" xfId="0" applyNumberFormat="1" applyFont="1" applyFill="1" applyAlignment="1">
      <alignment horizontal="center" vertical="center" wrapText="1"/>
    </xf>
    <xf numFmtId="0" fontId="32" fillId="10" borderId="0" xfId="0" applyFont="1" applyFill="1" applyAlignment="1">
      <alignment horizontal="center" vertical="center"/>
    </xf>
    <xf numFmtId="0" fontId="32" fillId="10" borderId="0" xfId="0" applyFont="1" applyFill="1" applyAlignment="1">
      <alignment horizontal="center" vertical="center" wrapText="1"/>
    </xf>
    <xf numFmtId="0" fontId="33" fillId="6" borderId="0" xfId="0" applyFont="1" applyFill="1" applyAlignment="1">
      <alignment horizontal="left" vertical="center"/>
    </xf>
    <xf numFmtId="0" fontId="33" fillId="6" borderId="0" xfId="0" applyFont="1" applyFill="1" applyAlignment="1">
      <alignment horizontal="right" vertical="center"/>
    </xf>
    <xf numFmtId="10" fontId="34" fillId="6" borderId="0" xfId="0" applyNumberFormat="1" applyFont="1" applyFill="1" applyAlignment="1">
      <alignment horizontal="right" vertical="center"/>
    </xf>
    <xf numFmtId="0" fontId="33" fillId="11" borderId="0" xfId="0" applyFont="1" applyFill="1" applyAlignment="1">
      <alignment horizontal="left" vertical="center"/>
    </xf>
    <xf numFmtId="0" fontId="33" fillId="11" borderId="0" xfId="0" applyFont="1" applyFill="1" applyAlignment="1">
      <alignment horizontal="right" vertical="center"/>
    </xf>
    <xf numFmtId="10" fontId="34" fillId="11" borderId="0" xfId="0" applyNumberFormat="1" applyFont="1" applyFill="1" applyAlignment="1">
      <alignment horizontal="right" vertical="center"/>
    </xf>
    <xf numFmtId="0" fontId="33" fillId="9" borderId="0" xfId="0" applyFont="1" applyFill="1" applyAlignment="1">
      <alignment horizontal="left" vertical="center"/>
    </xf>
    <xf numFmtId="0" fontId="33" fillId="9" borderId="0" xfId="0" applyFont="1" applyFill="1" applyAlignment="1">
      <alignment horizontal="right" vertical="center"/>
    </xf>
    <xf numFmtId="10" fontId="34" fillId="9" borderId="0" xfId="0" applyNumberFormat="1" applyFont="1" applyFill="1" applyAlignment="1">
      <alignment horizontal="right" vertical="center"/>
    </xf>
    <xf numFmtId="10" fontId="33" fillId="6" borderId="0" xfId="0" applyNumberFormat="1" applyFont="1" applyFill="1" applyAlignment="1">
      <alignment horizontal="right" vertical="center"/>
    </xf>
    <xf numFmtId="10" fontId="33" fillId="11" borderId="0" xfId="0" applyNumberFormat="1" applyFont="1" applyFill="1" applyAlignment="1">
      <alignment horizontal="right" vertical="center"/>
    </xf>
    <xf numFmtId="0" fontId="35" fillId="9" borderId="0" xfId="0" applyFont="1" applyFill="1" applyAlignment="1">
      <alignment horizontal="left" vertical="center"/>
    </xf>
    <xf numFmtId="0" fontId="35" fillId="9" borderId="0" xfId="0" applyFont="1" applyFill="1" applyAlignment="1">
      <alignment horizontal="right" vertical="center"/>
    </xf>
    <xf numFmtId="10" fontId="35" fillId="9" borderId="0" xfId="0" applyNumberFormat="1" applyFont="1" applyFill="1" applyAlignment="1">
      <alignment horizontal="right" vertical="center"/>
    </xf>
    <xf numFmtId="0" fontId="32" fillId="4" borderId="0" xfId="0" applyFont="1" applyFill="1" applyAlignment="1">
      <alignment horizontal="center" vertical="center" wrapText="1"/>
    </xf>
    <xf numFmtId="0" fontId="33" fillId="7" borderId="0" xfId="0" applyFont="1" applyFill="1" applyAlignment="1">
      <alignment horizontal="center" vertical="center" wrapText="1"/>
    </xf>
    <xf numFmtId="3" fontId="33" fillId="7" borderId="0" xfId="0" applyNumberFormat="1" applyFont="1" applyFill="1" applyAlignment="1">
      <alignment horizontal="center" vertical="center" wrapText="1"/>
    </xf>
    <xf numFmtId="0" fontId="33" fillId="6" borderId="0" xfId="0" applyFont="1" applyFill="1" applyAlignment="1">
      <alignment horizontal="center" vertical="center" wrapText="1"/>
    </xf>
    <xf numFmtId="3" fontId="33" fillId="6" borderId="0" xfId="0" applyNumberFormat="1" applyFont="1" applyFill="1" applyAlignment="1">
      <alignment horizontal="center" vertical="center" wrapText="1"/>
    </xf>
    <xf numFmtId="0" fontId="35" fillId="12" borderId="0" xfId="0" applyFont="1" applyFill="1" applyAlignment="1">
      <alignment horizontal="center" vertical="center"/>
    </xf>
    <xf numFmtId="0" fontId="0" fillId="0" borderId="0" xfId="0" applyFont="1" applyAlignment="1">
      <alignment horizontal="left" vertical="center"/>
    </xf>
    <xf numFmtId="10" fontId="30" fillId="6" borderId="0" xfId="0" applyNumberFormat="1" applyFont="1" applyFill="1" applyAlignment="1">
      <alignment horizontal="center" vertical="center" wrapText="1"/>
    </xf>
    <xf numFmtId="0" fontId="31" fillId="12" borderId="0" xfId="0" applyFont="1" applyFill="1" applyAlignment="1">
      <alignment horizontal="center" vertical="center" wrapText="1"/>
    </xf>
    <xf numFmtId="3" fontId="31" fillId="12" borderId="0" xfId="0" applyNumberFormat="1" applyFont="1" applyFill="1" applyAlignment="1">
      <alignment horizontal="center" vertical="center" wrapText="1"/>
    </xf>
    <xf numFmtId="0" fontId="25" fillId="0" borderId="0" xfId="0" applyFont="1" applyAlignment="1">
      <alignment horizontal="justify" vertical="center" wrapText="1"/>
    </xf>
    <xf numFmtId="0" fontId="29" fillId="13" borderId="0" xfId="0" applyFont="1" applyFill="1" applyAlignment="1">
      <alignment horizontal="center" vertical="center" wrapText="1"/>
    </xf>
    <xf numFmtId="9" fontId="30" fillId="6" borderId="0" xfId="0" applyNumberFormat="1" applyFont="1" applyFill="1" applyAlignment="1">
      <alignment horizontal="center" vertical="center" wrapText="1"/>
    </xf>
    <xf numFmtId="9" fontId="30" fillId="8" borderId="0" xfId="0" applyNumberFormat="1" applyFont="1" applyFill="1" applyAlignment="1">
      <alignment horizontal="center" vertical="center" wrapText="1"/>
    </xf>
    <xf numFmtId="9" fontId="31" fillId="9" borderId="0" xfId="0" applyNumberFormat="1" applyFont="1" applyFill="1" applyAlignment="1">
      <alignment horizontal="center" vertical="center" wrapText="1"/>
    </xf>
    <xf numFmtId="0" fontId="29" fillId="13" borderId="0" xfId="0" applyFont="1" applyFill="1" applyAlignment="1">
      <alignment horizontal="center" vertical="center" wrapText="1"/>
    </xf>
    <xf numFmtId="9" fontId="30" fillId="6" borderId="0" xfId="0" applyNumberFormat="1" applyFont="1" applyFill="1" applyAlignment="1">
      <alignment horizontal="center" vertical="center" wrapText="1"/>
    </xf>
    <xf numFmtId="9" fontId="30" fillId="8" borderId="0" xfId="0" applyNumberFormat="1" applyFont="1" applyFill="1" applyAlignment="1">
      <alignment horizontal="center" vertical="center" wrapText="1"/>
    </xf>
    <xf numFmtId="9" fontId="31" fillId="9" borderId="0" xfId="0" applyNumberFormat="1" applyFont="1" applyFill="1" applyAlignment="1">
      <alignment horizontal="center" vertical="center" wrapText="1"/>
    </xf>
    <xf numFmtId="0" fontId="28" fillId="0" borderId="0" xfId="0" applyFont="1" applyAlignment="1">
      <alignment vertical="center" wrapText="1"/>
    </xf>
    <xf numFmtId="4" fontId="30" fillId="8" borderId="0" xfId="0" applyNumberFormat="1" applyFont="1" applyFill="1" applyAlignment="1">
      <alignment horizontal="center" vertical="center" wrapText="1"/>
    </xf>
    <xf numFmtId="4" fontId="30" fillId="6" borderId="0" xfId="0" applyNumberFormat="1" applyFont="1" applyFill="1" applyAlignment="1">
      <alignment horizontal="center" vertical="center" wrapText="1"/>
    </xf>
    <xf numFmtId="4" fontId="31" fillId="9" borderId="0" xfId="0" applyNumberFormat="1" applyFont="1" applyFill="1" applyAlignment="1">
      <alignment horizontal="center" vertical="center" wrapText="1"/>
    </xf>
    <xf numFmtId="0" fontId="32" fillId="4" borderId="1" xfId="0" applyFont="1" applyFill="1" applyBorder="1" applyAlignment="1">
      <alignment horizontal="center" vertical="center" wrapText="1"/>
    </xf>
    <xf numFmtId="0" fontId="33" fillId="7" borderId="2" xfId="0" applyFont="1" applyFill="1" applyBorder="1" applyAlignment="1">
      <alignment horizontal="center" vertical="center" wrapText="1"/>
    </xf>
    <xf numFmtId="10" fontId="33" fillId="7" borderId="3" xfId="0" applyNumberFormat="1" applyFont="1" applyFill="1" applyBorder="1" applyAlignment="1">
      <alignment horizontal="center" vertical="center" wrapText="1"/>
    </xf>
    <xf numFmtId="10" fontId="33" fillId="7" borderId="4" xfId="0" applyNumberFormat="1" applyFont="1" applyFill="1" applyBorder="1" applyAlignment="1">
      <alignment horizontal="center" vertical="center" wrapText="1"/>
    </xf>
    <xf numFmtId="10" fontId="33" fillId="7" borderId="5" xfId="0" applyNumberFormat="1" applyFont="1" applyFill="1" applyBorder="1" applyAlignment="1">
      <alignment horizontal="center" vertical="center" wrapText="1"/>
    </xf>
    <xf numFmtId="0" fontId="33" fillId="6" borderId="2" xfId="0" applyFont="1" applyFill="1" applyBorder="1" applyAlignment="1">
      <alignment horizontal="center" vertical="center" wrapText="1"/>
    </xf>
    <xf numFmtId="10" fontId="33" fillId="6" borderId="0" xfId="0" applyNumberFormat="1" applyFont="1" applyFill="1" applyAlignment="1">
      <alignment horizontal="center" vertical="center" wrapText="1"/>
    </xf>
    <xf numFmtId="10" fontId="33" fillId="6" borderId="4" xfId="0" applyNumberFormat="1" applyFont="1" applyFill="1" applyBorder="1" applyAlignment="1">
      <alignment horizontal="center" vertical="center" wrapText="1"/>
    </xf>
    <xf numFmtId="10" fontId="33" fillId="7" borderId="0" xfId="0" applyNumberFormat="1" applyFont="1" applyFill="1" applyAlignment="1">
      <alignment horizontal="center" vertical="center" wrapText="1"/>
    </xf>
    <xf numFmtId="0" fontId="32" fillId="5" borderId="2" xfId="0" applyFont="1" applyFill="1" applyBorder="1" applyAlignment="1">
      <alignment horizontal="center" vertical="center" wrapText="1"/>
    </xf>
    <xf numFmtId="10" fontId="32" fillId="5" borderId="0" xfId="0" applyNumberFormat="1" applyFont="1" applyFill="1" applyAlignment="1">
      <alignment horizontal="center" vertical="center" wrapText="1"/>
    </xf>
    <xf numFmtId="10" fontId="32" fillId="5" borderId="4" xfId="0" applyNumberFormat="1" applyFont="1" applyFill="1" applyBorder="1" applyAlignment="1">
      <alignment horizontal="center" vertical="center" wrapText="1"/>
    </xf>
    <xf numFmtId="0" fontId="35" fillId="12" borderId="2" xfId="0" applyFont="1" applyFill="1" applyBorder="1" applyAlignment="1">
      <alignment horizontal="center" vertical="center" wrapText="1"/>
    </xf>
    <xf numFmtId="10" fontId="35" fillId="12" borderId="0" xfId="0" applyNumberFormat="1" applyFont="1" applyFill="1" applyAlignment="1">
      <alignment horizontal="center" vertical="center" wrapText="1"/>
    </xf>
    <xf numFmtId="10" fontId="35" fillId="12" borderId="4" xfId="0" applyNumberFormat="1" applyFont="1" applyFill="1" applyBorder="1" applyAlignment="1">
      <alignment horizontal="center" vertical="center" wrapText="1"/>
    </xf>
    <xf numFmtId="0" fontId="33" fillId="7" borderId="6" xfId="0" applyFont="1" applyFill="1" applyBorder="1" applyAlignment="1">
      <alignment horizontal="center" vertical="center" wrapText="1"/>
    </xf>
    <xf numFmtId="10" fontId="33" fillId="7" borderId="7" xfId="0" applyNumberFormat="1" applyFont="1" applyFill="1" applyBorder="1" applyAlignment="1">
      <alignment horizontal="center" vertical="center" wrapText="1"/>
    </xf>
    <xf numFmtId="10" fontId="33" fillId="7" borderId="8" xfId="0" applyNumberFormat="1" applyFont="1" applyFill="1" applyBorder="1" applyAlignment="1">
      <alignment horizontal="center" vertical="center" wrapText="1"/>
    </xf>
    <xf numFmtId="0" fontId="32" fillId="14" borderId="0" xfId="0" applyFont="1" applyFill="1" applyAlignment="1">
      <alignment horizontal="center" vertical="center"/>
    </xf>
    <xf numFmtId="0" fontId="30" fillId="0" borderId="0" xfId="0" applyFont="1" applyAlignment="1">
      <alignment horizontal="left" vertical="center"/>
    </xf>
    <xf numFmtId="8" fontId="30" fillId="0" borderId="0" xfId="0" applyNumberFormat="1" applyFont="1" applyAlignment="1">
      <alignment horizontal="right" vertical="center"/>
    </xf>
    <xf numFmtId="9" fontId="30" fillId="0" borderId="0" xfId="0" applyNumberFormat="1" applyFont="1" applyAlignment="1">
      <alignment horizontal="right" vertical="center"/>
    </xf>
    <xf numFmtId="0" fontId="30" fillId="15" borderId="0" xfId="0" applyFont="1" applyFill="1" applyAlignment="1">
      <alignment horizontal="left" vertical="center"/>
    </xf>
    <xf numFmtId="6" fontId="30" fillId="15" borderId="0" xfId="0" applyNumberFormat="1" applyFont="1" applyFill="1" applyAlignment="1">
      <alignment horizontal="right" vertical="center"/>
    </xf>
    <xf numFmtId="8" fontId="30" fillId="15" borderId="0" xfId="0" applyNumberFormat="1" applyFont="1" applyFill="1" applyAlignment="1">
      <alignment horizontal="right" vertical="center"/>
    </xf>
    <xf numFmtId="9" fontId="30" fillId="15" borderId="0" xfId="0" applyNumberFormat="1" applyFont="1" applyFill="1" applyAlignment="1">
      <alignment horizontal="right" vertical="center"/>
    </xf>
    <xf numFmtId="6" fontId="30" fillId="0" borderId="0" xfId="0" applyNumberFormat="1" applyFont="1" applyAlignment="1">
      <alignment horizontal="right" vertical="center"/>
    </xf>
    <xf numFmtId="0" fontId="32" fillId="14" borderId="0" xfId="0" applyFont="1" applyFill="1" applyAlignment="1">
      <alignment horizontal="center" vertical="center"/>
    </xf>
    <xf numFmtId="0" fontId="33" fillId="0" borderId="0" xfId="0" applyFont="1" applyAlignment="1">
      <alignment horizontal="left" vertical="center"/>
    </xf>
    <xf numFmtId="6" fontId="33" fillId="0" borderId="0" xfId="0" applyNumberFormat="1" applyFont="1" applyAlignment="1">
      <alignment horizontal="right" vertical="center"/>
    </xf>
    <xf numFmtId="10" fontId="33" fillId="0" borderId="0" xfId="0" applyNumberFormat="1" applyFont="1" applyAlignment="1">
      <alignment horizontal="right" vertical="center"/>
    </xf>
    <xf numFmtId="0" fontId="33" fillId="16" borderId="0" xfId="0" applyFont="1" applyFill="1" applyAlignment="1">
      <alignment horizontal="left" vertical="center"/>
    </xf>
    <xf numFmtId="8" fontId="33" fillId="16" borderId="0" xfId="0" applyNumberFormat="1" applyFont="1" applyFill="1" applyAlignment="1">
      <alignment horizontal="right" vertical="center"/>
    </xf>
    <xf numFmtId="6" fontId="33" fillId="16" borderId="0" xfId="0" applyNumberFormat="1" applyFont="1" applyFill="1" applyAlignment="1">
      <alignment horizontal="right" vertical="center"/>
    </xf>
    <xf numFmtId="10" fontId="33" fillId="16" borderId="0" xfId="0" applyNumberFormat="1" applyFont="1" applyFill="1" applyAlignment="1">
      <alignment horizontal="right" vertical="center"/>
    </xf>
    <xf numFmtId="0" fontId="36" fillId="17" borderId="0" xfId="0" applyFont="1" applyFill="1" applyAlignment="1">
      <alignment horizontal="center" vertical="center" wrapText="1"/>
    </xf>
    <xf numFmtId="0" fontId="37" fillId="6" borderId="9" xfId="0" applyFont="1" applyFill="1" applyBorder="1" applyAlignment="1">
      <alignment horizontal="left" vertical="center" wrapText="1"/>
    </xf>
    <xf numFmtId="3" fontId="37" fillId="6" borderId="9" xfId="0" applyNumberFormat="1" applyFont="1" applyFill="1" applyBorder="1" applyAlignment="1">
      <alignment horizontal="right" vertical="center"/>
    </xf>
    <xf numFmtId="0" fontId="37" fillId="6" borderId="9" xfId="0" applyFont="1" applyFill="1" applyBorder="1" applyAlignment="1">
      <alignment horizontal="right" vertical="center"/>
    </xf>
    <xf numFmtId="10" fontId="37" fillId="6" borderId="9" xfId="0" applyNumberFormat="1" applyFont="1" applyFill="1" applyBorder="1" applyAlignment="1">
      <alignment horizontal="right" vertical="center"/>
    </xf>
    <xf numFmtId="0" fontId="37" fillId="6" borderId="7" xfId="0" applyFont="1" applyFill="1" applyBorder="1" applyAlignment="1">
      <alignment horizontal="left" vertical="center"/>
    </xf>
    <xf numFmtId="3" fontId="37" fillId="6" borderId="7" xfId="0" applyNumberFormat="1" applyFont="1" applyFill="1" applyBorder="1" applyAlignment="1">
      <alignment horizontal="right" vertical="center"/>
    </xf>
    <xf numFmtId="10" fontId="37" fillId="6" borderId="7" xfId="0" applyNumberFormat="1" applyFont="1" applyFill="1" applyBorder="1" applyAlignment="1">
      <alignment horizontal="right" vertical="center"/>
    </xf>
    <xf numFmtId="0" fontId="37" fillId="6" borderId="7" xfId="0" applyFont="1" applyFill="1" applyBorder="1" applyAlignment="1">
      <alignment horizontal="left" vertical="center" wrapText="1"/>
    </xf>
    <xf numFmtId="0" fontId="37" fillId="6" borderId="7" xfId="0" applyFont="1" applyFill="1" applyBorder="1" applyAlignment="1">
      <alignment horizontal="right" vertical="center"/>
    </xf>
    <xf numFmtId="0" fontId="38" fillId="9" borderId="7" xfId="0" applyFont="1" applyFill="1" applyBorder="1" applyAlignment="1">
      <alignment horizontal="left" vertical="center"/>
    </xf>
    <xf numFmtId="3" fontId="38" fillId="9" borderId="7" xfId="0" applyNumberFormat="1" applyFont="1" applyFill="1" applyBorder="1" applyAlignment="1">
      <alignment horizontal="right" vertical="center"/>
    </xf>
    <xf numFmtId="10" fontId="38" fillId="9" borderId="7" xfId="0" applyNumberFormat="1" applyFont="1" applyFill="1" applyBorder="1" applyAlignment="1">
      <alignment horizontal="right" vertical="center"/>
    </xf>
    <xf numFmtId="0" fontId="36" fillId="17" borderId="0" xfId="0" applyFont="1" applyFill="1" applyAlignment="1">
      <alignment horizontal="center" vertical="center" wrapText="1"/>
    </xf>
    <xf numFmtId="0" fontId="36" fillId="17" borderId="7" xfId="0" applyFont="1" applyFill="1" applyBorder="1" applyAlignment="1">
      <alignment horizontal="center" vertical="center" wrapText="1"/>
    </xf>
    <xf numFmtId="0" fontId="0" fillId="17" borderId="0" xfId="0" applyFill="1" applyAlignment="1">
      <alignment vertical="center" wrapText="1"/>
    </xf>
    <xf numFmtId="0" fontId="36" fillId="17" borderId="7" xfId="0" applyFont="1" applyFill="1" applyBorder="1" applyAlignment="1">
      <alignment horizontal="center" vertical="center" wrapText="1"/>
    </xf>
    <xf numFmtId="17" fontId="36" fillId="17" borderId="0" xfId="0" applyNumberFormat="1" applyFont="1" applyFill="1" applyAlignment="1">
      <alignment horizontal="center" vertical="center" wrapText="1"/>
    </xf>
    <xf numFmtId="17" fontId="36" fillId="17" borderId="7" xfId="0" applyNumberFormat="1" applyFont="1" applyFill="1" applyBorder="1" applyAlignment="1">
      <alignment horizontal="center" vertical="center" wrapText="1"/>
    </xf>
    <xf numFmtId="0" fontId="36" fillId="4" borderId="0" xfId="0" applyFont="1" applyFill="1" applyAlignment="1">
      <alignment horizontal="center" vertical="center" wrapText="1"/>
    </xf>
    <xf numFmtId="0" fontId="26" fillId="12" borderId="0" xfId="0" applyFont="1" applyFill="1" applyAlignment="1">
      <alignment horizontal="left" vertical="center" wrapText="1"/>
    </xf>
    <xf numFmtId="10" fontId="25" fillId="7" borderId="0" xfId="0" applyNumberFormat="1" applyFont="1" applyFill="1" applyAlignment="1">
      <alignment horizontal="center" vertical="center" wrapText="1"/>
    </xf>
    <xf numFmtId="0" fontId="25" fillId="7" borderId="0" xfId="0" applyFont="1" applyFill="1" applyAlignment="1">
      <alignment horizontal="center" vertical="center" wrapText="1"/>
    </xf>
    <xf numFmtId="10" fontId="25" fillId="6" borderId="0" xfId="0" applyNumberFormat="1" applyFont="1" applyFill="1" applyAlignment="1">
      <alignment horizontal="center" vertical="center" wrapText="1"/>
    </xf>
    <xf numFmtId="3" fontId="25" fillId="6" borderId="0" xfId="0" applyNumberFormat="1" applyFont="1" applyFill="1" applyAlignment="1">
      <alignment horizontal="center" vertical="center" wrapText="1"/>
    </xf>
    <xf numFmtId="3" fontId="25" fillId="7" borderId="0" xfId="0" applyNumberFormat="1" applyFont="1" applyFill="1" applyAlignment="1">
      <alignment horizontal="center" vertical="center" wrapText="1"/>
    </xf>
    <xf numFmtId="0" fontId="25" fillId="6" borderId="0" xfId="0" applyFont="1" applyFill="1" applyAlignment="1">
      <alignment horizontal="center" vertical="center" wrapText="1"/>
    </xf>
    <xf numFmtId="0" fontId="26" fillId="16" borderId="0" xfId="0" applyFont="1" applyFill="1" applyAlignment="1">
      <alignment horizontal="center" vertical="center" wrapText="1"/>
    </xf>
    <xf numFmtId="10" fontId="26" fillId="16" borderId="0" xfId="0" applyNumberFormat="1" applyFont="1" applyFill="1" applyAlignment="1">
      <alignment horizontal="center" vertical="center" wrapText="1"/>
    </xf>
    <xf numFmtId="3" fontId="26" fillId="16" borderId="0" xfId="0" applyNumberFormat="1" applyFont="1" applyFill="1" applyAlignment="1">
      <alignment horizontal="center" vertical="center" wrapText="1"/>
    </xf>
    <xf numFmtId="0" fontId="26" fillId="12" borderId="10" xfId="0" applyFont="1" applyFill="1" applyBorder="1" applyAlignment="1">
      <alignment horizontal="left" vertical="center" wrapText="1"/>
    </xf>
    <xf numFmtId="10" fontId="25" fillId="18" borderId="0" xfId="0" applyNumberFormat="1" applyFont="1" applyFill="1" applyAlignment="1">
      <alignment horizontal="center" vertical="center" wrapText="1"/>
    </xf>
    <xf numFmtId="3" fontId="25" fillId="18" borderId="0" xfId="0" applyNumberFormat="1" applyFont="1" applyFill="1" applyAlignment="1">
      <alignment horizontal="center" vertical="center" wrapText="1"/>
    </xf>
    <xf numFmtId="10" fontId="25" fillId="0" borderId="11" xfId="0" applyNumberFormat="1" applyFont="1" applyBorder="1" applyAlignment="1">
      <alignment horizontal="center" vertical="center" wrapText="1"/>
    </xf>
    <xf numFmtId="3" fontId="25" fillId="0" borderId="11" xfId="0" applyNumberFormat="1" applyFont="1" applyBorder="1" applyAlignment="1">
      <alignment horizontal="center" vertical="center" wrapText="1"/>
    </xf>
    <xf numFmtId="0" fontId="25" fillId="18" borderId="0" xfId="0" applyFont="1" applyFill="1" applyAlignment="1">
      <alignment horizontal="center" vertical="center" wrapText="1"/>
    </xf>
    <xf numFmtId="0" fontId="25" fillId="0" borderId="11" xfId="0" applyFont="1" applyBorder="1" applyAlignment="1">
      <alignment horizontal="center" vertical="center" wrapText="1"/>
    </xf>
    <xf numFmtId="0" fontId="36" fillId="19" borderId="0" xfId="0" applyFont="1" applyFill="1" applyAlignment="1">
      <alignment horizontal="center" vertical="center" wrapText="1"/>
    </xf>
    <xf numFmtId="0" fontId="36" fillId="19" borderId="13" xfId="0" applyFont="1" applyFill="1" applyBorder="1" applyAlignment="1">
      <alignment horizontal="center" vertical="center" wrapText="1"/>
    </xf>
    <xf numFmtId="17" fontId="26" fillId="12" borderId="0" xfId="0" applyNumberFormat="1" applyFont="1" applyFill="1" applyAlignment="1">
      <alignment horizontal="center" vertical="center" wrapText="1"/>
    </xf>
    <xf numFmtId="10" fontId="25" fillId="20" borderId="0" xfId="0" applyNumberFormat="1" applyFont="1" applyFill="1" applyAlignment="1">
      <alignment horizontal="center" vertical="center" wrapText="1"/>
    </xf>
    <xf numFmtId="10" fontId="25" fillId="20" borderId="13" xfId="0" applyNumberFormat="1" applyFont="1" applyFill="1" applyBorder="1" applyAlignment="1">
      <alignment horizontal="center" vertical="center" wrapText="1"/>
    </xf>
    <xf numFmtId="0" fontId="26" fillId="12" borderId="0" xfId="0" applyFont="1" applyFill="1" applyAlignment="1">
      <alignment horizontal="center" vertical="center" wrapText="1"/>
    </xf>
    <xf numFmtId="10" fontId="25" fillId="7" borderId="13" xfId="0" applyNumberFormat="1" applyFont="1" applyFill="1" applyBorder="1" applyAlignment="1">
      <alignment horizontal="center" vertical="center" wrapText="1"/>
    </xf>
    <xf numFmtId="0" fontId="36" fillId="19" borderId="0" xfId="0" applyFont="1" applyFill="1" applyAlignment="1">
      <alignment horizontal="center" vertical="center"/>
    </xf>
    <xf numFmtId="0" fontId="36" fillId="19" borderId="12" xfId="0" applyFont="1" applyFill="1" applyBorder="1" applyAlignment="1">
      <alignment horizontal="center" vertical="center"/>
    </xf>
    <xf numFmtId="0" fontId="36" fillId="19" borderId="11" xfId="0" applyFont="1" applyFill="1" applyBorder="1" applyAlignment="1">
      <alignment horizontal="center" vertical="center"/>
    </xf>
    <xf numFmtId="0" fontId="36" fillId="19" borderId="14" xfId="0" applyFont="1" applyFill="1" applyBorder="1" applyAlignment="1">
      <alignment horizontal="center" vertical="center"/>
    </xf>
    <xf numFmtId="0" fontId="39" fillId="12" borderId="0" xfId="0" applyFont="1" applyFill="1" applyAlignment="1">
      <alignment horizontal="center" vertical="center"/>
    </xf>
    <xf numFmtId="0" fontId="39" fillId="0" borderId="0" xfId="0" applyFont="1" applyAlignment="1">
      <alignment horizontal="left" vertical="center"/>
    </xf>
    <xf numFmtId="3" fontId="30" fillId="0" borderId="0" xfId="0" applyNumberFormat="1" applyFont="1" applyAlignment="1">
      <alignment horizontal="right" vertical="center"/>
    </xf>
    <xf numFmtId="10" fontId="30" fillId="0" borderId="0" xfId="0" applyNumberFormat="1" applyFont="1" applyAlignment="1">
      <alignment horizontal="center" vertical="center"/>
    </xf>
    <xf numFmtId="0" fontId="39" fillId="21" borderId="0" xfId="0" applyFont="1" applyFill="1" applyAlignment="1">
      <alignment horizontal="left" vertical="center"/>
    </xf>
    <xf numFmtId="3" fontId="30" fillId="21" borderId="0" xfId="0" applyNumberFormat="1" applyFont="1" applyFill="1" applyAlignment="1">
      <alignment horizontal="right" vertical="center"/>
    </xf>
    <xf numFmtId="10" fontId="30" fillId="21" borderId="0" xfId="0" applyNumberFormat="1" applyFont="1" applyFill="1" applyAlignment="1">
      <alignment horizontal="center" vertical="center"/>
    </xf>
    <xf numFmtId="0" fontId="39" fillId="0" borderId="15" xfId="0" applyFont="1" applyBorder="1" applyAlignment="1">
      <alignment horizontal="left" vertical="center"/>
    </xf>
    <xf numFmtId="3" fontId="31" fillId="0" borderId="15" xfId="0" applyNumberFormat="1" applyFont="1" applyBorder="1" applyAlignment="1">
      <alignment horizontal="right" vertical="center"/>
    </xf>
    <xf numFmtId="10" fontId="31" fillId="0" borderId="15" xfId="0" applyNumberFormat="1" applyFont="1" applyBorder="1" applyAlignment="1">
      <alignment horizontal="center" vertical="center"/>
    </xf>
    <xf numFmtId="0" fontId="39" fillId="12" borderId="0" xfId="0" applyFont="1" applyFill="1" applyAlignment="1">
      <alignment horizontal="center" vertical="center" wrapText="1"/>
    </xf>
    <xf numFmtId="0" fontId="39" fillId="12" borderId="0" xfId="0" applyFont="1" applyFill="1" applyAlignment="1">
      <alignment horizontal="center" vertical="center"/>
    </xf>
    <xf numFmtId="0" fontId="30" fillId="0" borderId="0" xfId="0" applyFont="1" applyAlignment="1">
      <alignment horizontal="right" vertical="center"/>
    </xf>
    <xf numFmtId="0" fontId="30" fillId="21" borderId="0" xfId="0" applyFont="1" applyFill="1" applyAlignment="1">
      <alignment horizontal="right" vertical="center"/>
    </xf>
    <xf numFmtId="0" fontId="39" fillId="7" borderId="0" xfId="0" applyFont="1" applyFill="1" applyAlignment="1">
      <alignment horizontal="left" vertical="center"/>
    </xf>
    <xf numFmtId="3" fontId="30" fillId="7" borderId="0" xfId="0" applyNumberFormat="1" applyFont="1" applyFill="1" applyAlignment="1">
      <alignment horizontal="right" vertical="center"/>
    </xf>
    <xf numFmtId="10" fontId="30" fillId="7" borderId="0" xfId="0" applyNumberFormat="1" applyFont="1" applyFill="1" applyAlignment="1">
      <alignment horizontal="center" vertical="center"/>
    </xf>
    <xf numFmtId="0" fontId="36" fillId="22" borderId="0" xfId="0" applyFont="1" applyFill="1" applyAlignment="1">
      <alignment horizontal="center" vertical="center"/>
    </xf>
    <xf numFmtId="0" fontId="25" fillId="22" borderId="0" xfId="0" applyFont="1" applyFill="1" applyAlignment="1">
      <alignment horizontal="left" vertical="center"/>
    </xf>
    <xf numFmtId="0" fontId="25" fillId="6" borderId="0" xfId="0" applyFont="1" applyFill="1" applyAlignment="1">
      <alignment horizontal="center" vertical="center"/>
    </xf>
    <xf numFmtId="3" fontId="25" fillId="6" borderId="0" xfId="0" applyNumberFormat="1" applyFont="1" applyFill="1" applyAlignment="1">
      <alignment horizontal="center" vertical="center"/>
    </xf>
    <xf numFmtId="0" fontId="25" fillId="16" borderId="0" xfId="0" applyFont="1" applyFill="1" applyAlignment="1">
      <alignment horizontal="center" vertical="center"/>
    </xf>
    <xf numFmtId="3" fontId="25" fillId="16" borderId="0" xfId="0" applyNumberFormat="1" applyFont="1" applyFill="1" applyAlignment="1">
      <alignment horizontal="center" vertical="center"/>
    </xf>
  </cellXfs>
  <cellStyles count="52">
    <cellStyle name="Hipervínculo" xfId="1" builtinId="8"/>
    <cellStyle name="Millares 2" xfId="5" xr:uid="{00000000-0005-0000-0000-000002000000}"/>
    <cellStyle name="Millares 2 2" xfId="18" xr:uid="{00000000-0005-0000-0000-000003000000}"/>
    <cellStyle name="Millares 2 3" xfId="23" xr:uid="{00000000-0005-0000-0000-000004000000}"/>
    <cellStyle name="Millares 3" xfId="8" xr:uid="{00000000-0005-0000-0000-000005000000}"/>
    <cellStyle name="Millares 4" xfId="25" xr:uid="{00000000-0005-0000-0000-000006000000}"/>
    <cellStyle name="Millares 5" xfId="33" xr:uid="{00000000-0005-0000-0000-000007000000}"/>
    <cellStyle name="Millares 6" xfId="36" xr:uid="{00000000-0005-0000-0000-000008000000}"/>
    <cellStyle name="Millares 7" xfId="40" xr:uid="{00000000-0005-0000-0000-000009000000}"/>
    <cellStyle name="Millares 8" xfId="42" xr:uid="{00000000-0005-0000-0000-00000A000000}"/>
    <cellStyle name="Millares 9" xfId="50" xr:uid="{E7A40A8A-D734-4C77-91F3-FAAA7AB7CD8F}"/>
    <cellStyle name="Moneda 2" xfId="10" xr:uid="{00000000-0005-0000-0000-00000C000000}"/>
    <cellStyle name="Moneda 3" xfId="28" xr:uid="{00000000-0005-0000-0000-00000D000000}"/>
    <cellStyle name="Normal" xfId="0" builtinId="0" customBuiltin="1"/>
    <cellStyle name="Normal 10" xfId="41" xr:uid="{00000000-0005-0000-0000-00000F000000}"/>
    <cellStyle name="Normal 10 3" xfId="17" xr:uid="{00000000-0005-0000-0000-000010000000}"/>
    <cellStyle name="Normal 11" xfId="44" xr:uid="{00000000-0005-0000-0000-000011000000}"/>
    <cellStyle name="Normal 12" xfId="46" xr:uid="{00000000-0005-0000-0000-000012000000}"/>
    <cellStyle name="Normal 13" xfId="47" xr:uid="{00000000-0005-0000-0000-000013000000}"/>
    <cellStyle name="Normal 14" xfId="49" xr:uid="{8ED969F0-D23A-4D5B-80B8-C9BE9D6044F1}"/>
    <cellStyle name="Normal 2" xfId="4" xr:uid="{00000000-0005-0000-0000-000014000000}"/>
    <cellStyle name="Normal 2 2" xfId="13" xr:uid="{00000000-0005-0000-0000-000015000000}"/>
    <cellStyle name="Normal 2 3" xfId="12" xr:uid="{00000000-0005-0000-0000-000016000000}"/>
    <cellStyle name="Normal 2 4" xfId="19" xr:uid="{00000000-0005-0000-0000-000017000000}"/>
    <cellStyle name="Normal 2 5" xfId="21" xr:uid="{00000000-0005-0000-0000-000018000000}"/>
    <cellStyle name="Normal 2 6" xfId="26" xr:uid="{00000000-0005-0000-0000-000019000000}"/>
    <cellStyle name="Normal 20" xfId="15" xr:uid="{00000000-0005-0000-0000-00001A000000}"/>
    <cellStyle name="Normal 3" xfId="2" xr:uid="{00000000-0005-0000-0000-00001B000000}"/>
    <cellStyle name="Normal 3 2" xfId="27" xr:uid="{00000000-0005-0000-0000-00001C000000}"/>
    <cellStyle name="Normal 4" xfId="7" xr:uid="{00000000-0005-0000-0000-00001D000000}"/>
    <cellStyle name="Normal 4 2" xfId="11" xr:uid="{00000000-0005-0000-0000-00001E000000}"/>
    <cellStyle name="Normal 5" xfId="30" xr:uid="{00000000-0005-0000-0000-00001F000000}"/>
    <cellStyle name="Normal 6" xfId="32" xr:uid="{00000000-0005-0000-0000-000020000000}"/>
    <cellStyle name="Normal 7" xfId="35" xr:uid="{00000000-0005-0000-0000-000021000000}"/>
    <cellStyle name="Normal 8" xfId="38" xr:uid="{00000000-0005-0000-0000-000022000000}"/>
    <cellStyle name="Normal 9" xfId="3" xr:uid="{00000000-0005-0000-0000-000023000000}"/>
    <cellStyle name="Porcentaje 10" xfId="43" xr:uid="{00000000-0005-0000-0000-000026000000}"/>
    <cellStyle name="Porcentaje 11" xfId="45" xr:uid="{00000000-0005-0000-0000-000027000000}"/>
    <cellStyle name="Porcentaje 12" xfId="48" xr:uid="{00000000-0005-0000-0000-000028000000}"/>
    <cellStyle name="Porcentaje 13" xfId="51" xr:uid="{D20591A8-48F8-44EE-904A-5703ADAE7214}"/>
    <cellStyle name="Porcentaje 2" xfId="6" xr:uid="{00000000-0005-0000-0000-000029000000}"/>
    <cellStyle name="Porcentaje 2 2" xfId="16" xr:uid="{00000000-0005-0000-0000-00002A000000}"/>
    <cellStyle name="Porcentaje 2 3" xfId="20" xr:uid="{00000000-0005-0000-0000-00002B000000}"/>
    <cellStyle name="Porcentaje 2 4" xfId="22" xr:uid="{00000000-0005-0000-0000-00002C000000}"/>
    <cellStyle name="Porcentaje 3" xfId="9" xr:uid="{00000000-0005-0000-0000-00002D000000}"/>
    <cellStyle name="Porcentaje 3 2" xfId="14" xr:uid="{00000000-0005-0000-0000-00002E000000}"/>
    <cellStyle name="Porcentaje 4" xfId="24" xr:uid="{00000000-0005-0000-0000-00002F000000}"/>
    <cellStyle name="Porcentaje 5" xfId="29" xr:uid="{00000000-0005-0000-0000-000030000000}"/>
    <cellStyle name="Porcentaje 6" xfId="31" xr:uid="{00000000-0005-0000-0000-000031000000}"/>
    <cellStyle name="Porcentaje 7" xfId="34" xr:uid="{00000000-0005-0000-0000-000032000000}"/>
    <cellStyle name="Porcentaje 8" xfId="37" xr:uid="{00000000-0005-0000-0000-000033000000}"/>
    <cellStyle name="Porcentaje 9" xfId="39" xr:uid="{00000000-0005-0000-0000-000034000000}"/>
  </cellStyles>
  <dxfs count="0"/>
  <tableStyles count="0" defaultTableStyle="TableStyleMedium2" defaultPivotStyle="PivotStyleLight16"/>
  <colors>
    <mruColors>
      <color rgb="FFFBBB27"/>
      <color rgb="FF595959"/>
      <color rgb="FF7C878E"/>
      <color rgb="FF993300"/>
      <color rgb="FFE5D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externalLink" Target="externalLinks/externalLink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54.xml"/><Relationship Id="rId1" Type="http://schemas.microsoft.com/office/2011/relationships/chartStyle" Target="style54.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55.xml"/><Relationship Id="rId1" Type="http://schemas.microsoft.com/office/2011/relationships/chartStyle" Target="style55.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56.xml"/><Relationship Id="rId1" Type="http://schemas.microsoft.com/office/2011/relationships/chartStyle" Target="style56.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57.xml"/><Relationship Id="rId1" Type="http://schemas.microsoft.com/office/2011/relationships/chartStyle" Target="style57.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58.xml"/><Relationship Id="rId1" Type="http://schemas.microsoft.com/office/2011/relationships/chartStyle" Target="style58.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59.xml"/><Relationship Id="rId1" Type="http://schemas.microsoft.com/office/2011/relationships/chartStyle" Target="style5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5.xml"/><Relationship Id="rId1" Type="http://schemas.microsoft.com/office/2011/relationships/chartStyle" Target="style15.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6.xml"/><Relationship Id="rId1" Type="http://schemas.microsoft.com/office/2011/relationships/chartStyle" Target="style16.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7.xml"/><Relationship Id="rId1" Type="http://schemas.microsoft.com/office/2011/relationships/chartStyle" Target="style17.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18.xml"/><Relationship Id="rId1" Type="http://schemas.microsoft.com/office/2011/relationships/chartStyle" Target="style18.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19.xml"/><Relationship Id="rId1" Type="http://schemas.microsoft.com/office/2011/relationships/chartStyle" Target="style19.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21.xml"/><Relationship Id="rId1" Type="http://schemas.microsoft.com/office/2011/relationships/chartStyle" Target="style21.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22.xml"/><Relationship Id="rId1" Type="http://schemas.microsoft.com/office/2011/relationships/chartStyle" Target="style22.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23.xml"/><Relationship Id="rId1" Type="http://schemas.microsoft.com/office/2011/relationships/chartStyle" Target="style23.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xml"/><Relationship Id="rId1" Type="http://schemas.microsoft.com/office/2011/relationships/chartStyle" Target="style3.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24.xml"/><Relationship Id="rId1" Type="http://schemas.microsoft.com/office/2011/relationships/chartStyle" Target="style24.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25.xml"/><Relationship Id="rId1" Type="http://schemas.microsoft.com/office/2011/relationships/chartStyle" Target="style25.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4.xml"/><Relationship Id="rId1" Type="http://schemas.microsoft.com/office/2011/relationships/chartStyle" Target="style4.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26.xml"/><Relationship Id="rId1" Type="http://schemas.microsoft.com/office/2011/relationships/chartStyle" Target="style26.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27.xml"/><Relationship Id="rId1" Type="http://schemas.microsoft.com/office/2011/relationships/chartStyle" Target="style27.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28.xml"/><Relationship Id="rId1" Type="http://schemas.microsoft.com/office/2011/relationships/chartStyle" Target="style28.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29.xml"/><Relationship Id="rId1" Type="http://schemas.microsoft.com/office/2011/relationships/chartStyle" Target="style29.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30.xml"/><Relationship Id="rId1" Type="http://schemas.microsoft.com/office/2011/relationships/chartStyle" Target="style30.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31.xml"/><Relationship Id="rId1" Type="http://schemas.microsoft.com/office/2011/relationships/chartStyle" Target="style31.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32.xml"/><Relationship Id="rId1" Type="http://schemas.microsoft.com/office/2011/relationships/chartStyle" Target="style32.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33.xml"/><Relationship Id="rId1" Type="http://schemas.microsoft.com/office/2011/relationships/chartStyle" Target="style33.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34.xml"/><Relationship Id="rId1" Type="http://schemas.microsoft.com/office/2011/relationships/chartStyle" Target="style34.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35.xml"/><Relationship Id="rId1" Type="http://schemas.microsoft.com/office/2011/relationships/chartStyle" Target="style3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36.xml"/><Relationship Id="rId1" Type="http://schemas.microsoft.com/office/2011/relationships/chartStyle" Target="style36.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37.xml"/><Relationship Id="rId1" Type="http://schemas.microsoft.com/office/2011/relationships/chartStyle" Target="style37.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38.xml"/><Relationship Id="rId1" Type="http://schemas.microsoft.com/office/2011/relationships/chartStyle" Target="style38.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39.xml"/><Relationship Id="rId1" Type="http://schemas.microsoft.com/office/2011/relationships/chartStyle" Target="style39.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40.xml"/><Relationship Id="rId1" Type="http://schemas.microsoft.com/office/2011/relationships/chartStyle" Target="style40.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41.xml"/><Relationship Id="rId1" Type="http://schemas.microsoft.com/office/2011/relationships/chartStyle" Target="style41.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42.xml"/><Relationship Id="rId1" Type="http://schemas.microsoft.com/office/2011/relationships/chartStyle" Target="style42.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43.xml"/><Relationship Id="rId1" Type="http://schemas.microsoft.com/office/2011/relationships/chartStyle" Target="style43.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44.xml"/><Relationship Id="rId1" Type="http://schemas.microsoft.com/office/2011/relationships/chartStyle" Target="style44.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45.xml"/><Relationship Id="rId1" Type="http://schemas.microsoft.com/office/2011/relationships/chartStyle" Target="style45.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46.xml"/><Relationship Id="rId1" Type="http://schemas.microsoft.com/office/2011/relationships/chartStyle" Target="style46.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47.xml"/><Relationship Id="rId1" Type="http://schemas.microsoft.com/office/2011/relationships/chartStyle" Target="style47.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48.xml"/><Relationship Id="rId1" Type="http://schemas.microsoft.com/office/2011/relationships/chartStyle" Target="style48.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49.xml"/><Relationship Id="rId1" Type="http://schemas.microsoft.com/office/2011/relationships/chartStyle" Target="style49.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50.xml"/><Relationship Id="rId1" Type="http://schemas.microsoft.com/office/2011/relationships/chartStyle" Target="style50.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51.xml"/><Relationship Id="rId1" Type="http://schemas.microsoft.com/office/2011/relationships/chartStyle" Target="style51.xml"/></Relationships>
</file>

<file path=xl/charts/_rels/chart96.xml.rels><?xml version="1.0" encoding="UTF-8" standalone="yes"?>
<Relationships xmlns="http://schemas.openxmlformats.org/package/2006/relationships"><Relationship Id="rId1" Type="http://schemas.openxmlformats.org/officeDocument/2006/relationships/themeOverride" Target="../theme/themeOverride88.xml"/></Relationships>
</file>

<file path=xl/charts/_rels/chart97.xml.rels><?xml version="1.0" encoding="UTF-8" standalone="yes"?>
<Relationships xmlns="http://schemas.openxmlformats.org/package/2006/relationships"><Relationship Id="rId1" Type="http://schemas.openxmlformats.org/officeDocument/2006/relationships/themeOverride" Target="../theme/themeOverride89.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52.xml"/><Relationship Id="rId1" Type="http://schemas.microsoft.com/office/2011/relationships/chartStyle" Target="style52.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53.xml"/><Relationship Id="rId1" Type="http://schemas.microsoft.com/office/2011/relationships/chartStyle" Target="style5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defRPr/>
            </a:pPr>
            <a:r>
              <a:rPr lang="es-MX"/>
              <a:t>Créditos</a:t>
            </a:r>
            <a:r>
              <a:rPr lang="es-MX" baseline="0"/>
              <a:t> hipotecarios para adquisición de vivienda nueva</a:t>
            </a:r>
            <a:endParaRPr lang="es-MX"/>
          </a:p>
        </c:rich>
      </c:tx>
      <c:overlay val="0"/>
      <c:spPr>
        <a:noFill/>
        <a:ln w="25400">
          <a:noFill/>
        </a:ln>
      </c:spPr>
    </c:title>
    <c:autoTitleDeleted val="0"/>
    <c:plotArea>
      <c:layout/>
      <c:lineChart>
        <c:grouping val="standard"/>
        <c:varyColors val="0"/>
        <c:ser>
          <c:idx val="0"/>
          <c:order val="0"/>
          <c:tx>
            <c:strRef>
              <c:f>'F1'!$B$6</c:f>
              <c:strCache>
                <c:ptCount val="1"/>
                <c:pt idx="0">
                  <c:v>Cantidad de créditos</c:v>
                </c:pt>
              </c:strCache>
            </c:strRef>
          </c:tx>
          <c:spPr>
            <a:ln w="12700" cap="rnd">
              <a:solidFill>
                <a:srgbClr val="FBBB27"/>
              </a:solidFill>
              <a:round/>
            </a:ln>
            <a:effectLst/>
          </c:spPr>
          <c:marker>
            <c:symbol val="none"/>
          </c:marker>
          <c:cat>
            <c:numRef>
              <c:f>'F1'!$A$7:$A$131</c:f>
              <c:numCache>
                <c:formatCode>General</c:formatCode>
                <c:ptCount val="125"/>
                <c:pt idx="0">
                  <c:v>39995</c:v>
                </c:pt>
                <c:pt idx="1">
                  <c:v>40026</c:v>
                </c:pt>
                <c:pt idx="2">
                  <c:v>40057</c:v>
                </c:pt>
                <c:pt idx="3">
                  <c:v>40087</c:v>
                </c:pt>
                <c:pt idx="4">
                  <c:v>40118</c:v>
                </c:pt>
                <c:pt idx="5">
                  <c:v>40148</c:v>
                </c:pt>
                <c:pt idx="6">
                  <c:v>40179</c:v>
                </c:pt>
                <c:pt idx="7">
                  <c:v>40210</c:v>
                </c:pt>
                <c:pt idx="8">
                  <c:v>40238</c:v>
                </c:pt>
                <c:pt idx="9">
                  <c:v>40269</c:v>
                </c:pt>
                <c:pt idx="10">
                  <c:v>40299</c:v>
                </c:pt>
                <c:pt idx="11">
                  <c:v>40330</c:v>
                </c:pt>
                <c:pt idx="12">
                  <c:v>40360</c:v>
                </c:pt>
                <c:pt idx="13">
                  <c:v>40391</c:v>
                </c:pt>
                <c:pt idx="14">
                  <c:v>40422</c:v>
                </c:pt>
                <c:pt idx="15">
                  <c:v>40452</c:v>
                </c:pt>
                <c:pt idx="16">
                  <c:v>40483</c:v>
                </c:pt>
                <c:pt idx="17">
                  <c:v>40513</c:v>
                </c:pt>
                <c:pt idx="18">
                  <c:v>40544</c:v>
                </c:pt>
                <c:pt idx="19">
                  <c:v>40575</c:v>
                </c:pt>
                <c:pt idx="20">
                  <c:v>40603</c:v>
                </c:pt>
                <c:pt idx="21">
                  <c:v>40634</c:v>
                </c:pt>
                <c:pt idx="22">
                  <c:v>40664</c:v>
                </c:pt>
                <c:pt idx="23">
                  <c:v>40695</c:v>
                </c:pt>
                <c:pt idx="24">
                  <c:v>40725</c:v>
                </c:pt>
                <c:pt idx="25">
                  <c:v>40756</c:v>
                </c:pt>
                <c:pt idx="26">
                  <c:v>40787</c:v>
                </c:pt>
                <c:pt idx="27">
                  <c:v>40817</c:v>
                </c:pt>
                <c:pt idx="28">
                  <c:v>40848</c:v>
                </c:pt>
                <c:pt idx="29">
                  <c:v>40878</c:v>
                </c:pt>
                <c:pt idx="30">
                  <c:v>40909</c:v>
                </c:pt>
                <c:pt idx="31">
                  <c:v>40940</c:v>
                </c:pt>
                <c:pt idx="32">
                  <c:v>40969</c:v>
                </c:pt>
                <c:pt idx="33">
                  <c:v>41000</c:v>
                </c:pt>
                <c:pt idx="34">
                  <c:v>41030</c:v>
                </c:pt>
                <c:pt idx="35">
                  <c:v>41061</c:v>
                </c:pt>
                <c:pt idx="36">
                  <c:v>41091</c:v>
                </c:pt>
                <c:pt idx="37">
                  <c:v>41122</c:v>
                </c:pt>
                <c:pt idx="38">
                  <c:v>41153</c:v>
                </c:pt>
                <c:pt idx="39">
                  <c:v>41183</c:v>
                </c:pt>
                <c:pt idx="40">
                  <c:v>41214</c:v>
                </c:pt>
                <c:pt idx="41">
                  <c:v>41244</c:v>
                </c:pt>
                <c:pt idx="42">
                  <c:v>41275</c:v>
                </c:pt>
                <c:pt idx="43">
                  <c:v>41306</c:v>
                </c:pt>
                <c:pt idx="44">
                  <c:v>41334</c:v>
                </c:pt>
                <c:pt idx="45">
                  <c:v>41365</c:v>
                </c:pt>
                <c:pt idx="46">
                  <c:v>41395</c:v>
                </c:pt>
                <c:pt idx="47">
                  <c:v>41426</c:v>
                </c:pt>
                <c:pt idx="48">
                  <c:v>41456</c:v>
                </c:pt>
                <c:pt idx="49">
                  <c:v>41487</c:v>
                </c:pt>
                <c:pt idx="50">
                  <c:v>41518</c:v>
                </c:pt>
                <c:pt idx="51">
                  <c:v>41548</c:v>
                </c:pt>
                <c:pt idx="52">
                  <c:v>41579</c:v>
                </c:pt>
                <c:pt idx="53">
                  <c:v>41609</c:v>
                </c:pt>
                <c:pt idx="54">
                  <c:v>41640</c:v>
                </c:pt>
                <c:pt idx="55">
                  <c:v>41671</c:v>
                </c:pt>
                <c:pt idx="56">
                  <c:v>41699</c:v>
                </c:pt>
                <c:pt idx="57">
                  <c:v>41730</c:v>
                </c:pt>
                <c:pt idx="58">
                  <c:v>41760</c:v>
                </c:pt>
                <c:pt idx="59">
                  <c:v>41791</c:v>
                </c:pt>
                <c:pt idx="60">
                  <c:v>41821</c:v>
                </c:pt>
                <c:pt idx="61">
                  <c:v>41852</c:v>
                </c:pt>
                <c:pt idx="62">
                  <c:v>41883</c:v>
                </c:pt>
                <c:pt idx="63">
                  <c:v>41913</c:v>
                </c:pt>
                <c:pt idx="64">
                  <c:v>41944</c:v>
                </c:pt>
                <c:pt idx="65">
                  <c:v>41974</c:v>
                </c:pt>
                <c:pt idx="66">
                  <c:v>42005</c:v>
                </c:pt>
                <c:pt idx="67">
                  <c:v>42036</c:v>
                </c:pt>
                <c:pt idx="68">
                  <c:v>42064</c:v>
                </c:pt>
                <c:pt idx="69">
                  <c:v>42095</c:v>
                </c:pt>
                <c:pt idx="70">
                  <c:v>42125</c:v>
                </c:pt>
                <c:pt idx="71">
                  <c:v>42156</c:v>
                </c:pt>
                <c:pt idx="72">
                  <c:v>42186</c:v>
                </c:pt>
                <c:pt idx="73">
                  <c:v>42217</c:v>
                </c:pt>
                <c:pt idx="74">
                  <c:v>42248</c:v>
                </c:pt>
                <c:pt idx="75">
                  <c:v>42278</c:v>
                </c:pt>
                <c:pt idx="76">
                  <c:v>42309</c:v>
                </c:pt>
                <c:pt idx="77">
                  <c:v>42339</c:v>
                </c:pt>
                <c:pt idx="78">
                  <c:v>42370</c:v>
                </c:pt>
                <c:pt idx="79">
                  <c:v>42401</c:v>
                </c:pt>
                <c:pt idx="80">
                  <c:v>42430</c:v>
                </c:pt>
                <c:pt idx="81">
                  <c:v>42461</c:v>
                </c:pt>
                <c:pt idx="82">
                  <c:v>42491</c:v>
                </c:pt>
                <c:pt idx="83">
                  <c:v>42522</c:v>
                </c:pt>
                <c:pt idx="84">
                  <c:v>42552</c:v>
                </c:pt>
                <c:pt idx="85">
                  <c:v>42583</c:v>
                </c:pt>
                <c:pt idx="86">
                  <c:v>42614</c:v>
                </c:pt>
                <c:pt idx="87">
                  <c:v>42644</c:v>
                </c:pt>
                <c:pt idx="88">
                  <c:v>42675</c:v>
                </c:pt>
                <c:pt idx="89">
                  <c:v>42705</c:v>
                </c:pt>
                <c:pt idx="90">
                  <c:v>42736</c:v>
                </c:pt>
                <c:pt idx="91">
                  <c:v>42767</c:v>
                </c:pt>
                <c:pt idx="92">
                  <c:v>42795</c:v>
                </c:pt>
                <c:pt idx="93">
                  <c:v>42826</c:v>
                </c:pt>
                <c:pt idx="94">
                  <c:v>42856</c:v>
                </c:pt>
                <c:pt idx="95">
                  <c:v>42887</c:v>
                </c:pt>
                <c:pt idx="96">
                  <c:v>42917</c:v>
                </c:pt>
                <c:pt idx="97">
                  <c:v>42948</c:v>
                </c:pt>
                <c:pt idx="98">
                  <c:v>42979</c:v>
                </c:pt>
                <c:pt idx="99">
                  <c:v>43009</c:v>
                </c:pt>
                <c:pt idx="100">
                  <c:v>43040</c:v>
                </c:pt>
                <c:pt idx="101">
                  <c:v>43070</c:v>
                </c:pt>
                <c:pt idx="102">
                  <c:v>43101</c:v>
                </c:pt>
                <c:pt idx="103">
                  <c:v>43132</c:v>
                </c:pt>
                <c:pt idx="104">
                  <c:v>43160</c:v>
                </c:pt>
                <c:pt idx="105">
                  <c:v>43191</c:v>
                </c:pt>
                <c:pt idx="106">
                  <c:v>43221</c:v>
                </c:pt>
                <c:pt idx="107">
                  <c:v>43252</c:v>
                </c:pt>
                <c:pt idx="108">
                  <c:v>43282</c:v>
                </c:pt>
                <c:pt idx="109">
                  <c:v>43313</c:v>
                </c:pt>
                <c:pt idx="110">
                  <c:v>43344</c:v>
                </c:pt>
                <c:pt idx="111">
                  <c:v>43374</c:v>
                </c:pt>
                <c:pt idx="112">
                  <c:v>43405</c:v>
                </c:pt>
                <c:pt idx="113">
                  <c:v>43435</c:v>
                </c:pt>
                <c:pt idx="114">
                  <c:v>43466</c:v>
                </c:pt>
                <c:pt idx="115">
                  <c:v>43497</c:v>
                </c:pt>
                <c:pt idx="116">
                  <c:v>43525</c:v>
                </c:pt>
                <c:pt idx="117">
                  <c:v>43556</c:v>
                </c:pt>
                <c:pt idx="118">
                  <c:v>43586</c:v>
                </c:pt>
                <c:pt idx="119">
                  <c:v>43617</c:v>
                </c:pt>
                <c:pt idx="120">
                  <c:v>43647</c:v>
                </c:pt>
                <c:pt idx="121">
                  <c:v>43678</c:v>
                </c:pt>
                <c:pt idx="122">
                  <c:v>43709</c:v>
                </c:pt>
                <c:pt idx="123">
                  <c:v>43739</c:v>
                </c:pt>
                <c:pt idx="124">
                  <c:v>43770</c:v>
                </c:pt>
              </c:numCache>
            </c:numRef>
          </c:cat>
          <c:val>
            <c:numRef>
              <c:f>'F1'!$B$7:$B$131</c:f>
              <c:numCache>
                <c:formatCode>General</c:formatCode>
                <c:ptCount val="125"/>
                <c:pt idx="0">
                  <c:v>348</c:v>
                </c:pt>
                <c:pt idx="1">
                  <c:v>402</c:v>
                </c:pt>
                <c:pt idx="2">
                  <c:v>281</c:v>
                </c:pt>
                <c:pt idx="3">
                  <c:v>301</c:v>
                </c:pt>
                <c:pt idx="4">
                  <c:v>177</c:v>
                </c:pt>
                <c:pt idx="5">
                  <c:v>988</c:v>
                </c:pt>
                <c:pt idx="6">
                  <c:v>339</c:v>
                </c:pt>
                <c:pt idx="7">
                  <c:v>370</c:v>
                </c:pt>
                <c:pt idx="8">
                  <c:v>487</c:v>
                </c:pt>
                <c:pt idx="9">
                  <c:v>378</c:v>
                </c:pt>
                <c:pt idx="10">
                  <c:v>443</c:v>
                </c:pt>
                <c:pt idx="11">
                  <c:v>483</c:v>
                </c:pt>
                <c:pt idx="12">
                  <c:v>502</c:v>
                </c:pt>
                <c:pt idx="13">
                  <c:v>327</c:v>
                </c:pt>
                <c:pt idx="14">
                  <c:v>293</c:v>
                </c:pt>
                <c:pt idx="15">
                  <c:v>363</c:v>
                </c:pt>
                <c:pt idx="16">
                  <c:v>912</c:v>
                </c:pt>
                <c:pt idx="17">
                  <c:v>601</c:v>
                </c:pt>
                <c:pt idx="18">
                  <c:v>385</c:v>
                </c:pt>
                <c:pt idx="19">
                  <c:v>480</c:v>
                </c:pt>
                <c:pt idx="20">
                  <c:v>580</c:v>
                </c:pt>
                <c:pt idx="21">
                  <c:v>462</c:v>
                </c:pt>
                <c:pt idx="22">
                  <c:v>578</c:v>
                </c:pt>
                <c:pt idx="23">
                  <c:v>590</c:v>
                </c:pt>
                <c:pt idx="24">
                  <c:v>561</c:v>
                </c:pt>
                <c:pt idx="25">
                  <c:v>678</c:v>
                </c:pt>
                <c:pt idx="26">
                  <c:v>581</c:v>
                </c:pt>
                <c:pt idx="27">
                  <c:v>566</c:v>
                </c:pt>
                <c:pt idx="28">
                  <c:v>579</c:v>
                </c:pt>
                <c:pt idx="29">
                  <c:v>586</c:v>
                </c:pt>
                <c:pt idx="30">
                  <c:v>451</c:v>
                </c:pt>
                <c:pt idx="31">
                  <c:v>507</c:v>
                </c:pt>
                <c:pt idx="32">
                  <c:v>555</c:v>
                </c:pt>
                <c:pt idx="33">
                  <c:v>416</c:v>
                </c:pt>
                <c:pt idx="34">
                  <c:v>464</c:v>
                </c:pt>
                <c:pt idx="35">
                  <c:v>497</c:v>
                </c:pt>
                <c:pt idx="36">
                  <c:v>539</c:v>
                </c:pt>
                <c:pt idx="37">
                  <c:v>505</c:v>
                </c:pt>
                <c:pt idx="38">
                  <c:v>432</c:v>
                </c:pt>
                <c:pt idx="39">
                  <c:v>512</c:v>
                </c:pt>
                <c:pt idx="40">
                  <c:v>431</c:v>
                </c:pt>
                <c:pt idx="41">
                  <c:v>617</c:v>
                </c:pt>
                <c:pt idx="42">
                  <c:v>336</c:v>
                </c:pt>
                <c:pt idx="43">
                  <c:v>370</c:v>
                </c:pt>
                <c:pt idx="44">
                  <c:v>330</c:v>
                </c:pt>
                <c:pt idx="45">
                  <c:v>511</c:v>
                </c:pt>
                <c:pt idx="46">
                  <c:v>412</c:v>
                </c:pt>
                <c:pt idx="47">
                  <c:v>480</c:v>
                </c:pt>
                <c:pt idx="48">
                  <c:v>424</c:v>
                </c:pt>
                <c:pt idx="49">
                  <c:v>404</c:v>
                </c:pt>
                <c:pt idx="50">
                  <c:v>401</c:v>
                </c:pt>
                <c:pt idx="51">
                  <c:v>571</c:v>
                </c:pt>
                <c:pt idx="52">
                  <c:v>517</c:v>
                </c:pt>
                <c:pt idx="53">
                  <c:v>403</c:v>
                </c:pt>
                <c:pt idx="54">
                  <c:v>390</c:v>
                </c:pt>
                <c:pt idx="55">
                  <c:v>380</c:v>
                </c:pt>
                <c:pt idx="56">
                  <c:v>379</c:v>
                </c:pt>
                <c:pt idx="57">
                  <c:v>370</c:v>
                </c:pt>
                <c:pt idx="58">
                  <c:v>501</c:v>
                </c:pt>
                <c:pt idx="59">
                  <c:v>408</c:v>
                </c:pt>
                <c:pt idx="60">
                  <c:v>467</c:v>
                </c:pt>
                <c:pt idx="61">
                  <c:v>514</c:v>
                </c:pt>
                <c:pt idx="62">
                  <c:v>332</c:v>
                </c:pt>
                <c:pt idx="63">
                  <c:v>383</c:v>
                </c:pt>
                <c:pt idx="64">
                  <c:v>459</c:v>
                </c:pt>
                <c:pt idx="65">
                  <c:v>519</c:v>
                </c:pt>
                <c:pt idx="66">
                  <c:v>377</c:v>
                </c:pt>
                <c:pt idx="67">
                  <c:v>342</c:v>
                </c:pt>
                <c:pt idx="68">
                  <c:v>357</c:v>
                </c:pt>
                <c:pt idx="69">
                  <c:v>419</c:v>
                </c:pt>
                <c:pt idx="70">
                  <c:v>390</c:v>
                </c:pt>
                <c:pt idx="71">
                  <c:v>510</c:v>
                </c:pt>
                <c:pt idx="72">
                  <c:v>541</c:v>
                </c:pt>
                <c:pt idx="73">
                  <c:v>342</c:v>
                </c:pt>
                <c:pt idx="74">
                  <c:v>470</c:v>
                </c:pt>
                <c:pt idx="75">
                  <c:v>492</c:v>
                </c:pt>
                <c:pt idx="76">
                  <c:v>501</c:v>
                </c:pt>
                <c:pt idx="77">
                  <c:v>615</c:v>
                </c:pt>
                <c:pt idx="78">
                  <c:v>431</c:v>
                </c:pt>
                <c:pt idx="79">
                  <c:v>307</c:v>
                </c:pt>
                <c:pt idx="80">
                  <c:v>406</c:v>
                </c:pt>
                <c:pt idx="81">
                  <c:v>490</c:v>
                </c:pt>
                <c:pt idx="82">
                  <c:v>457</c:v>
                </c:pt>
                <c:pt idx="83">
                  <c:v>385</c:v>
                </c:pt>
                <c:pt idx="84">
                  <c:v>550</c:v>
                </c:pt>
                <c:pt idx="85">
                  <c:v>399</c:v>
                </c:pt>
                <c:pt idx="86">
                  <c:v>595</c:v>
                </c:pt>
                <c:pt idx="87">
                  <c:v>682</c:v>
                </c:pt>
                <c:pt idx="88">
                  <c:v>668</c:v>
                </c:pt>
                <c:pt idx="89">
                  <c:v>827</c:v>
                </c:pt>
                <c:pt idx="90">
                  <c:v>655</c:v>
                </c:pt>
                <c:pt idx="91">
                  <c:v>614</c:v>
                </c:pt>
                <c:pt idx="92">
                  <c:v>598</c:v>
                </c:pt>
                <c:pt idx="93">
                  <c:v>448</c:v>
                </c:pt>
                <c:pt idx="94">
                  <c:v>544</c:v>
                </c:pt>
                <c:pt idx="95">
                  <c:v>515</c:v>
                </c:pt>
                <c:pt idx="96">
                  <c:v>450</c:v>
                </c:pt>
                <c:pt idx="97">
                  <c:v>568</c:v>
                </c:pt>
                <c:pt idx="98">
                  <c:v>534</c:v>
                </c:pt>
                <c:pt idx="99">
                  <c:v>539</c:v>
                </c:pt>
                <c:pt idx="100">
                  <c:v>549</c:v>
                </c:pt>
                <c:pt idx="101">
                  <c:v>618</c:v>
                </c:pt>
                <c:pt idx="102">
                  <c:v>441</c:v>
                </c:pt>
                <c:pt idx="103">
                  <c:v>358</c:v>
                </c:pt>
                <c:pt idx="104">
                  <c:v>412</c:v>
                </c:pt>
                <c:pt idx="105">
                  <c:v>354</c:v>
                </c:pt>
                <c:pt idx="106">
                  <c:v>503</c:v>
                </c:pt>
                <c:pt idx="107">
                  <c:v>448</c:v>
                </c:pt>
                <c:pt idx="108">
                  <c:v>428</c:v>
                </c:pt>
                <c:pt idx="109">
                  <c:v>416</c:v>
                </c:pt>
                <c:pt idx="110">
                  <c:v>391</c:v>
                </c:pt>
                <c:pt idx="111">
                  <c:v>497</c:v>
                </c:pt>
                <c:pt idx="112">
                  <c:v>537</c:v>
                </c:pt>
                <c:pt idx="113">
                  <c:v>614</c:v>
                </c:pt>
                <c:pt idx="114">
                  <c:v>533</c:v>
                </c:pt>
                <c:pt idx="115">
                  <c:v>480</c:v>
                </c:pt>
                <c:pt idx="116">
                  <c:v>669</c:v>
                </c:pt>
                <c:pt idx="117">
                  <c:v>561</c:v>
                </c:pt>
                <c:pt idx="118">
                  <c:v>701</c:v>
                </c:pt>
                <c:pt idx="119">
                  <c:v>708</c:v>
                </c:pt>
                <c:pt idx="120">
                  <c:v>785</c:v>
                </c:pt>
                <c:pt idx="121">
                  <c:v>720</c:v>
                </c:pt>
                <c:pt idx="122">
                  <c:v>673</c:v>
                </c:pt>
                <c:pt idx="123">
                  <c:v>787</c:v>
                </c:pt>
                <c:pt idx="124">
                  <c:v>712</c:v>
                </c:pt>
              </c:numCache>
            </c:numRef>
          </c:val>
          <c:smooth val="0"/>
          <c:extLst>
            <c:ext xmlns:c16="http://schemas.microsoft.com/office/drawing/2014/chart" uri="{C3380CC4-5D6E-409C-BE32-E72D297353CC}">
              <c16:uniqueId val="{00000000-554F-4635-9C1B-393F4F69380F}"/>
            </c:ext>
          </c:extLst>
        </c:ser>
        <c:dLbls>
          <c:showLegendKey val="0"/>
          <c:showVal val="0"/>
          <c:showCatName val="0"/>
          <c:showSerName val="0"/>
          <c:showPercent val="0"/>
          <c:showBubbleSize val="0"/>
        </c:dLbls>
        <c:marker val="1"/>
        <c:smooth val="0"/>
        <c:axId val="604730927"/>
        <c:axId val="1"/>
      </c:lineChart>
      <c:lineChart>
        <c:grouping val="standard"/>
        <c:varyColors val="0"/>
        <c:ser>
          <c:idx val="1"/>
          <c:order val="1"/>
          <c:tx>
            <c:strRef>
              <c:f>'F1'!$C$6</c:f>
              <c:strCache>
                <c:ptCount val="1"/>
                <c:pt idx="0">
                  <c:v>Créditos hipotecarios (mdp)</c:v>
                </c:pt>
              </c:strCache>
            </c:strRef>
          </c:tx>
          <c:spPr>
            <a:ln w="12700" cap="rnd">
              <a:solidFill>
                <a:srgbClr val="95682B"/>
              </a:solidFill>
              <a:round/>
            </a:ln>
            <a:effectLst/>
          </c:spPr>
          <c:marker>
            <c:symbol val="none"/>
          </c:marker>
          <c:cat>
            <c:numRef>
              <c:f>'F1'!$A$7:$A$131</c:f>
              <c:numCache>
                <c:formatCode>General</c:formatCode>
                <c:ptCount val="125"/>
                <c:pt idx="0">
                  <c:v>39995</c:v>
                </c:pt>
                <c:pt idx="1">
                  <c:v>40026</c:v>
                </c:pt>
                <c:pt idx="2">
                  <c:v>40057</c:v>
                </c:pt>
                <c:pt idx="3">
                  <c:v>40087</c:v>
                </c:pt>
                <c:pt idx="4">
                  <c:v>40118</c:v>
                </c:pt>
                <c:pt idx="5">
                  <c:v>40148</c:v>
                </c:pt>
                <c:pt idx="6">
                  <c:v>40179</c:v>
                </c:pt>
                <c:pt idx="7">
                  <c:v>40210</c:v>
                </c:pt>
                <c:pt idx="8">
                  <c:v>40238</c:v>
                </c:pt>
                <c:pt idx="9">
                  <c:v>40269</c:v>
                </c:pt>
                <c:pt idx="10">
                  <c:v>40299</c:v>
                </c:pt>
                <c:pt idx="11">
                  <c:v>40330</c:v>
                </c:pt>
                <c:pt idx="12">
                  <c:v>40360</c:v>
                </c:pt>
                <c:pt idx="13">
                  <c:v>40391</c:v>
                </c:pt>
                <c:pt idx="14">
                  <c:v>40422</c:v>
                </c:pt>
                <c:pt idx="15">
                  <c:v>40452</c:v>
                </c:pt>
                <c:pt idx="16">
                  <c:v>40483</c:v>
                </c:pt>
                <c:pt idx="17">
                  <c:v>40513</c:v>
                </c:pt>
                <c:pt idx="18">
                  <c:v>40544</c:v>
                </c:pt>
                <c:pt idx="19">
                  <c:v>40575</c:v>
                </c:pt>
                <c:pt idx="20">
                  <c:v>40603</c:v>
                </c:pt>
                <c:pt idx="21">
                  <c:v>40634</c:v>
                </c:pt>
                <c:pt idx="22">
                  <c:v>40664</c:v>
                </c:pt>
                <c:pt idx="23">
                  <c:v>40695</c:v>
                </c:pt>
                <c:pt idx="24">
                  <c:v>40725</c:v>
                </c:pt>
                <c:pt idx="25">
                  <c:v>40756</c:v>
                </c:pt>
                <c:pt idx="26">
                  <c:v>40787</c:v>
                </c:pt>
                <c:pt idx="27">
                  <c:v>40817</c:v>
                </c:pt>
                <c:pt idx="28">
                  <c:v>40848</c:v>
                </c:pt>
                <c:pt idx="29">
                  <c:v>40878</c:v>
                </c:pt>
                <c:pt idx="30">
                  <c:v>40909</c:v>
                </c:pt>
                <c:pt idx="31">
                  <c:v>40940</c:v>
                </c:pt>
                <c:pt idx="32">
                  <c:v>40969</c:v>
                </c:pt>
                <c:pt idx="33">
                  <c:v>41000</c:v>
                </c:pt>
                <c:pt idx="34">
                  <c:v>41030</c:v>
                </c:pt>
                <c:pt idx="35">
                  <c:v>41061</c:v>
                </c:pt>
                <c:pt idx="36">
                  <c:v>41091</c:v>
                </c:pt>
                <c:pt idx="37">
                  <c:v>41122</c:v>
                </c:pt>
                <c:pt idx="38">
                  <c:v>41153</c:v>
                </c:pt>
                <c:pt idx="39">
                  <c:v>41183</c:v>
                </c:pt>
                <c:pt idx="40">
                  <c:v>41214</c:v>
                </c:pt>
                <c:pt idx="41">
                  <c:v>41244</c:v>
                </c:pt>
                <c:pt idx="42">
                  <c:v>41275</c:v>
                </c:pt>
                <c:pt idx="43">
                  <c:v>41306</c:v>
                </c:pt>
                <c:pt idx="44">
                  <c:v>41334</c:v>
                </c:pt>
                <c:pt idx="45">
                  <c:v>41365</c:v>
                </c:pt>
                <c:pt idx="46">
                  <c:v>41395</c:v>
                </c:pt>
                <c:pt idx="47">
                  <c:v>41426</c:v>
                </c:pt>
                <c:pt idx="48">
                  <c:v>41456</c:v>
                </c:pt>
                <c:pt idx="49">
                  <c:v>41487</c:v>
                </c:pt>
                <c:pt idx="50">
                  <c:v>41518</c:v>
                </c:pt>
                <c:pt idx="51">
                  <c:v>41548</c:v>
                </c:pt>
                <c:pt idx="52">
                  <c:v>41579</c:v>
                </c:pt>
                <c:pt idx="53">
                  <c:v>41609</c:v>
                </c:pt>
                <c:pt idx="54">
                  <c:v>41640</c:v>
                </c:pt>
                <c:pt idx="55">
                  <c:v>41671</c:v>
                </c:pt>
                <c:pt idx="56">
                  <c:v>41699</c:v>
                </c:pt>
                <c:pt idx="57">
                  <c:v>41730</c:v>
                </c:pt>
                <c:pt idx="58">
                  <c:v>41760</c:v>
                </c:pt>
                <c:pt idx="59">
                  <c:v>41791</c:v>
                </c:pt>
                <c:pt idx="60">
                  <c:v>41821</c:v>
                </c:pt>
                <c:pt idx="61">
                  <c:v>41852</c:v>
                </c:pt>
                <c:pt idx="62">
                  <c:v>41883</c:v>
                </c:pt>
                <c:pt idx="63">
                  <c:v>41913</c:v>
                </c:pt>
                <c:pt idx="64">
                  <c:v>41944</c:v>
                </c:pt>
                <c:pt idx="65">
                  <c:v>41974</c:v>
                </c:pt>
                <c:pt idx="66">
                  <c:v>42005</c:v>
                </c:pt>
                <c:pt idx="67">
                  <c:v>42036</c:v>
                </c:pt>
                <c:pt idx="68">
                  <c:v>42064</c:v>
                </c:pt>
                <c:pt idx="69">
                  <c:v>42095</c:v>
                </c:pt>
                <c:pt idx="70">
                  <c:v>42125</c:v>
                </c:pt>
                <c:pt idx="71">
                  <c:v>42156</c:v>
                </c:pt>
                <c:pt idx="72">
                  <c:v>42186</c:v>
                </c:pt>
                <c:pt idx="73">
                  <c:v>42217</c:v>
                </c:pt>
                <c:pt idx="74">
                  <c:v>42248</c:v>
                </c:pt>
                <c:pt idx="75">
                  <c:v>42278</c:v>
                </c:pt>
                <c:pt idx="76">
                  <c:v>42309</c:v>
                </c:pt>
                <c:pt idx="77">
                  <c:v>42339</c:v>
                </c:pt>
                <c:pt idx="78">
                  <c:v>42370</c:v>
                </c:pt>
                <c:pt idx="79">
                  <c:v>42401</c:v>
                </c:pt>
                <c:pt idx="80">
                  <c:v>42430</c:v>
                </c:pt>
                <c:pt idx="81">
                  <c:v>42461</c:v>
                </c:pt>
                <c:pt idx="82">
                  <c:v>42491</c:v>
                </c:pt>
                <c:pt idx="83">
                  <c:v>42522</c:v>
                </c:pt>
                <c:pt idx="84">
                  <c:v>42552</c:v>
                </c:pt>
                <c:pt idx="85">
                  <c:v>42583</c:v>
                </c:pt>
                <c:pt idx="86">
                  <c:v>42614</c:v>
                </c:pt>
                <c:pt idx="87">
                  <c:v>42644</c:v>
                </c:pt>
                <c:pt idx="88">
                  <c:v>42675</c:v>
                </c:pt>
                <c:pt idx="89">
                  <c:v>42705</c:v>
                </c:pt>
                <c:pt idx="90">
                  <c:v>42736</c:v>
                </c:pt>
                <c:pt idx="91">
                  <c:v>42767</c:v>
                </c:pt>
                <c:pt idx="92">
                  <c:v>42795</c:v>
                </c:pt>
                <c:pt idx="93">
                  <c:v>42826</c:v>
                </c:pt>
                <c:pt idx="94">
                  <c:v>42856</c:v>
                </c:pt>
                <c:pt idx="95">
                  <c:v>42887</c:v>
                </c:pt>
                <c:pt idx="96">
                  <c:v>42917</c:v>
                </c:pt>
                <c:pt idx="97">
                  <c:v>42948</c:v>
                </c:pt>
                <c:pt idx="98">
                  <c:v>42979</c:v>
                </c:pt>
                <c:pt idx="99">
                  <c:v>43009</c:v>
                </c:pt>
                <c:pt idx="100">
                  <c:v>43040</c:v>
                </c:pt>
                <c:pt idx="101">
                  <c:v>43070</c:v>
                </c:pt>
                <c:pt idx="102">
                  <c:v>43101</c:v>
                </c:pt>
                <c:pt idx="103">
                  <c:v>43132</c:v>
                </c:pt>
                <c:pt idx="104">
                  <c:v>43160</c:v>
                </c:pt>
                <c:pt idx="105">
                  <c:v>43191</c:v>
                </c:pt>
                <c:pt idx="106">
                  <c:v>43221</c:v>
                </c:pt>
                <c:pt idx="107">
                  <c:v>43252</c:v>
                </c:pt>
                <c:pt idx="108">
                  <c:v>43282</c:v>
                </c:pt>
                <c:pt idx="109">
                  <c:v>43313</c:v>
                </c:pt>
                <c:pt idx="110">
                  <c:v>43344</c:v>
                </c:pt>
                <c:pt idx="111">
                  <c:v>43374</c:v>
                </c:pt>
                <c:pt idx="112">
                  <c:v>43405</c:v>
                </c:pt>
                <c:pt idx="113">
                  <c:v>43435</c:v>
                </c:pt>
                <c:pt idx="114">
                  <c:v>43466</c:v>
                </c:pt>
                <c:pt idx="115">
                  <c:v>43497</c:v>
                </c:pt>
                <c:pt idx="116">
                  <c:v>43525</c:v>
                </c:pt>
                <c:pt idx="117">
                  <c:v>43556</c:v>
                </c:pt>
                <c:pt idx="118">
                  <c:v>43586</c:v>
                </c:pt>
                <c:pt idx="119">
                  <c:v>43617</c:v>
                </c:pt>
                <c:pt idx="120">
                  <c:v>43647</c:v>
                </c:pt>
                <c:pt idx="121">
                  <c:v>43678</c:v>
                </c:pt>
                <c:pt idx="122">
                  <c:v>43709</c:v>
                </c:pt>
                <c:pt idx="123">
                  <c:v>43739</c:v>
                </c:pt>
                <c:pt idx="124">
                  <c:v>43770</c:v>
                </c:pt>
              </c:numCache>
            </c:numRef>
          </c:cat>
          <c:val>
            <c:numRef>
              <c:f>'F1'!$C$7:$C$131</c:f>
              <c:numCache>
                <c:formatCode>General</c:formatCode>
                <c:ptCount val="125"/>
                <c:pt idx="0">
                  <c:v>232.22689099999999</c:v>
                </c:pt>
                <c:pt idx="1">
                  <c:v>248.338942</c:v>
                </c:pt>
                <c:pt idx="2">
                  <c:v>198.84700000000001</c:v>
                </c:pt>
                <c:pt idx="3">
                  <c:v>182.51934399999999</c:v>
                </c:pt>
                <c:pt idx="4">
                  <c:v>139.84184999999999</c:v>
                </c:pt>
                <c:pt idx="5">
                  <c:v>555.22063800000001</c:v>
                </c:pt>
                <c:pt idx="6">
                  <c:v>223.391065</c:v>
                </c:pt>
                <c:pt idx="7">
                  <c:v>233.068915</c:v>
                </c:pt>
                <c:pt idx="8">
                  <c:v>324.43365</c:v>
                </c:pt>
                <c:pt idx="9">
                  <c:v>248.444153</c:v>
                </c:pt>
                <c:pt idx="10">
                  <c:v>324.23545000000001</c:v>
                </c:pt>
                <c:pt idx="11">
                  <c:v>312.56850300000002</c:v>
                </c:pt>
                <c:pt idx="12">
                  <c:v>343.79183499999999</c:v>
                </c:pt>
                <c:pt idx="13">
                  <c:v>258.25416100000001</c:v>
                </c:pt>
                <c:pt idx="14">
                  <c:v>231.435699</c:v>
                </c:pt>
                <c:pt idx="15">
                  <c:v>259.38235900000001</c:v>
                </c:pt>
                <c:pt idx="16">
                  <c:v>520.86701800000003</c:v>
                </c:pt>
                <c:pt idx="17">
                  <c:v>375.960556</c:v>
                </c:pt>
                <c:pt idx="18">
                  <c:v>276.12895600000002</c:v>
                </c:pt>
                <c:pt idx="19">
                  <c:v>353.47558099999998</c:v>
                </c:pt>
                <c:pt idx="20">
                  <c:v>431.19438200000002</c:v>
                </c:pt>
                <c:pt idx="21">
                  <c:v>332.66551800000002</c:v>
                </c:pt>
                <c:pt idx="22">
                  <c:v>426.76292999999998</c:v>
                </c:pt>
                <c:pt idx="23">
                  <c:v>460.43398400000001</c:v>
                </c:pt>
                <c:pt idx="24">
                  <c:v>438.55605500000001</c:v>
                </c:pt>
                <c:pt idx="25">
                  <c:v>495.31678199999999</c:v>
                </c:pt>
                <c:pt idx="26">
                  <c:v>490.12598100000002</c:v>
                </c:pt>
                <c:pt idx="27">
                  <c:v>437.65349300000003</c:v>
                </c:pt>
                <c:pt idx="28">
                  <c:v>444.17369000000002</c:v>
                </c:pt>
                <c:pt idx="29">
                  <c:v>470.46156400000001</c:v>
                </c:pt>
                <c:pt idx="30">
                  <c:v>316.96116899999998</c:v>
                </c:pt>
                <c:pt idx="31">
                  <c:v>357.18421999999998</c:v>
                </c:pt>
                <c:pt idx="32">
                  <c:v>429.69315499999999</c:v>
                </c:pt>
                <c:pt idx="33">
                  <c:v>298.83496500000001</c:v>
                </c:pt>
                <c:pt idx="34">
                  <c:v>392.49838599999998</c:v>
                </c:pt>
                <c:pt idx="35">
                  <c:v>402.24140899999998</c:v>
                </c:pt>
                <c:pt idx="36">
                  <c:v>430.20073400000001</c:v>
                </c:pt>
                <c:pt idx="37">
                  <c:v>400.40800400000001</c:v>
                </c:pt>
                <c:pt idx="38">
                  <c:v>387.55435399999999</c:v>
                </c:pt>
                <c:pt idx="39">
                  <c:v>392.81102299999998</c:v>
                </c:pt>
                <c:pt idx="40">
                  <c:v>364.54696899999999</c:v>
                </c:pt>
                <c:pt idx="41">
                  <c:v>459.946483</c:v>
                </c:pt>
                <c:pt idx="42">
                  <c:v>236.18256099999999</c:v>
                </c:pt>
                <c:pt idx="43">
                  <c:v>310.04083700000001</c:v>
                </c:pt>
                <c:pt idx="44">
                  <c:v>274.02248100000003</c:v>
                </c:pt>
                <c:pt idx="45">
                  <c:v>386.934259</c:v>
                </c:pt>
                <c:pt idx="46">
                  <c:v>306.674532</c:v>
                </c:pt>
                <c:pt idx="47">
                  <c:v>437.22082</c:v>
                </c:pt>
                <c:pt idx="48">
                  <c:v>394.810565</c:v>
                </c:pt>
                <c:pt idx="49">
                  <c:v>300.55400800000001</c:v>
                </c:pt>
                <c:pt idx="50">
                  <c:v>353.11080700000002</c:v>
                </c:pt>
                <c:pt idx="51">
                  <c:v>484.640533</c:v>
                </c:pt>
                <c:pt idx="52">
                  <c:v>431.40819099999999</c:v>
                </c:pt>
                <c:pt idx="53">
                  <c:v>366.066532</c:v>
                </c:pt>
                <c:pt idx="54">
                  <c:v>310.80139000000003</c:v>
                </c:pt>
                <c:pt idx="55">
                  <c:v>334.12559299999998</c:v>
                </c:pt>
                <c:pt idx="56">
                  <c:v>329.110952</c:v>
                </c:pt>
                <c:pt idx="57">
                  <c:v>327.748942</c:v>
                </c:pt>
                <c:pt idx="58">
                  <c:v>405.54167999999999</c:v>
                </c:pt>
                <c:pt idx="59">
                  <c:v>369.039851</c:v>
                </c:pt>
                <c:pt idx="60">
                  <c:v>434.31390800000003</c:v>
                </c:pt>
                <c:pt idx="61">
                  <c:v>408.33131200000003</c:v>
                </c:pt>
                <c:pt idx="62">
                  <c:v>304.18300099999999</c:v>
                </c:pt>
                <c:pt idx="63">
                  <c:v>358.55205000000001</c:v>
                </c:pt>
                <c:pt idx="64">
                  <c:v>430.44524899999999</c:v>
                </c:pt>
                <c:pt idx="65">
                  <c:v>504.27356800000001</c:v>
                </c:pt>
                <c:pt idx="66">
                  <c:v>347.03601800000001</c:v>
                </c:pt>
                <c:pt idx="67">
                  <c:v>328.80952000000002</c:v>
                </c:pt>
                <c:pt idx="68">
                  <c:v>357.21413899999999</c:v>
                </c:pt>
                <c:pt idx="69">
                  <c:v>434.24474900000001</c:v>
                </c:pt>
                <c:pt idx="70">
                  <c:v>386.11105600000002</c:v>
                </c:pt>
                <c:pt idx="71">
                  <c:v>496.08791300000001</c:v>
                </c:pt>
                <c:pt idx="72">
                  <c:v>557.39581799999996</c:v>
                </c:pt>
                <c:pt idx="73">
                  <c:v>367.12185799999997</c:v>
                </c:pt>
                <c:pt idx="74">
                  <c:v>419.19718499999999</c:v>
                </c:pt>
                <c:pt idx="75">
                  <c:v>496.349941</c:v>
                </c:pt>
                <c:pt idx="76">
                  <c:v>436.64506</c:v>
                </c:pt>
                <c:pt idx="77">
                  <c:v>618.78788699999996</c:v>
                </c:pt>
                <c:pt idx="78">
                  <c:v>403.634773</c:v>
                </c:pt>
                <c:pt idx="79">
                  <c:v>338.194008</c:v>
                </c:pt>
                <c:pt idx="80">
                  <c:v>418.039241</c:v>
                </c:pt>
                <c:pt idx="81">
                  <c:v>495.02302100000003</c:v>
                </c:pt>
                <c:pt idx="82">
                  <c:v>547.80689700000005</c:v>
                </c:pt>
                <c:pt idx="83">
                  <c:v>418.43798299999997</c:v>
                </c:pt>
                <c:pt idx="84">
                  <c:v>581.553448</c:v>
                </c:pt>
                <c:pt idx="85">
                  <c:v>437.467196</c:v>
                </c:pt>
                <c:pt idx="86">
                  <c:v>643.17126099999996</c:v>
                </c:pt>
                <c:pt idx="87">
                  <c:v>739.94079099999999</c:v>
                </c:pt>
                <c:pt idx="88">
                  <c:v>750.09005999999999</c:v>
                </c:pt>
                <c:pt idx="89">
                  <c:v>966.65728100000001</c:v>
                </c:pt>
                <c:pt idx="90">
                  <c:v>665.01499699999999</c:v>
                </c:pt>
                <c:pt idx="91">
                  <c:v>741.55656299999998</c:v>
                </c:pt>
                <c:pt idx="92">
                  <c:v>715.370453</c:v>
                </c:pt>
                <c:pt idx="93">
                  <c:v>527.04872799999998</c:v>
                </c:pt>
                <c:pt idx="94">
                  <c:v>595.42319899999995</c:v>
                </c:pt>
                <c:pt idx="95">
                  <c:v>687.03162099999997</c:v>
                </c:pt>
                <c:pt idx="96">
                  <c:v>557.817814</c:v>
                </c:pt>
                <c:pt idx="97">
                  <c:v>661.03930300000002</c:v>
                </c:pt>
                <c:pt idx="98">
                  <c:v>676.98656100000005</c:v>
                </c:pt>
                <c:pt idx="99">
                  <c:v>649.00344199999995</c:v>
                </c:pt>
                <c:pt idx="100">
                  <c:v>625.67910300000005</c:v>
                </c:pt>
                <c:pt idx="101">
                  <c:v>780.40788799999996</c:v>
                </c:pt>
                <c:pt idx="102">
                  <c:v>552.01096900000005</c:v>
                </c:pt>
                <c:pt idx="103">
                  <c:v>509.80584399999998</c:v>
                </c:pt>
                <c:pt idx="104">
                  <c:v>598.16190200000005</c:v>
                </c:pt>
                <c:pt idx="105">
                  <c:v>442.33607499999999</c:v>
                </c:pt>
                <c:pt idx="106">
                  <c:v>656.18311500000004</c:v>
                </c:pt>
                <c:pt idx="107">
                  <c:v>661.76703299999997</c:v>
                </c:pt>
                <c:pt idx="108">
                  <c:v>607.64237500000002</c:v>
                </c:pt>
                <c:pt idx="109">
                  <c:v>683.400623</c:v>
                </c:pt>
                <c:pt idx="110">
                  <c:v>644.23204099999998</c:v>
                </c:pt>
                <c:pt idx="111">
                  <c:v>795.501394</c:v>
                </c:pt>
                <c:pt idx="112">
                  <c:v>838.67767800000001</c:v>
                </c:pt>
                <c:pt idx="113">
                  <c:v>928.287961</c:v>
                </c:pt>
                <c:pt idx="114">
                  <c:v>763.30982800000004</c:v>
                </c:pt>
                <c:pt idx="115">
                  <c:v>776.40144099999998</c:v>
                </c:pt>
                <c:pt idx="116">
                  <c:v>885.15655200000003</c:v>
                </c:pt>
                <c:pt idx="117">
                  <c:v>860.19619799999998</c:v>
                </c:pt>
                <c:pt idx="118">
                  <c:v>979.83956799999999</c:v>
                </c:pt>
                <c:pt idx="119">
                  <c:v>949.06423700000005</c:v>
                </c:pt>
                <c:pt idx="120">
                  <c:v>1147.6049399999999</c:v>
                </c:pt>
                <c:pt idx="121">
                  <c:v>1100.4942289999999</c:v>
                </c:pt>
                <c:pt idx="122">
                  <c:v>949.91908699999999</c:v>
                </c:pt>
                <c:pt idx="123">
                  <c:v>1160.4779430000001</c:v>
                </c:pt>
                <c:pt idx="124">
                  <c:v>1047.3698400000001</c:v>
                </c:pt>
              </c:numCache>
            </c:numRef>
          </c:val>
          <c:smooth val="0"/>
          <c:extLst>
            <c:ext xmlns:c16="http://schemas.microsoft.com/office/drawing/2014/chart" uri="{C3380CC4-5D6E-409C-BE32-E72D297353CC}">
              <c16:uniqueId val="{00000001-554F-4635-9C1B-393F4F69380F}"/>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title>
          <c:overlay val="0"/>
        </c:title>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s-MX"/>
                  <a:t>Cantidad de créditos</a:t>
                </a:r>
              </a:p>
            </c:rich>
          </c:tx>
          <c:overlay val="0"/>
        </c:title>
        <c:numFmt formatCode="General" sourceLinked="1"/>
        <c:majorTickMark val="none"/>
        <c:minorTickMark val="none"/>
        <c:tickLblPos val="nextTo"/>
        <c:spPr>
          <a:ln w="6350">
            <a:noFill/>
          </a:ln>
        </c:spPr>
        <c:txPr>
          <a:bodyPr rot="-60000000" vert="horz"/>
          <a:lstStyle/>
          <a:p>
            <a:pPr>
              <a:defRPr/>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a:pPr>
                <a:r>
                  <a:rPr lang="es-MX"/>
                  <a:t>Monto acumulado (mdp)</a:t>
                </a:r>
              </a:p>
            </c:rich>
          </c:tx>
          <c:overlay val="0"/>
        </c:title>
        <c:numFmt formatCode="General" sourceLinked="1"/>
        <c:majorTickMark val="out"/>
        <c:minorTickMark val="none"/>
        <c:tickLblPos val="nextTo"/>
        <c:spPr>
          <a:ln w="6350">
            <a:noFill/>
          </a:ln>
        </c:spPr>
        <c:txPr>
          <a:bodyPr rot="-60000000" vert="horz"/>
          <a:lstStyle/>
          <a:p>
            <a:pPr>
              <a:defRPr/>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95682B"/>
              </a:solidFill>
            </c:spPr>
            <c:extLst>
              <c:ext xmlns:c16="http://schemas.microsoft.com/office/drawing/2014/chart" uri="{C3380CC4-5D6E-409C-BE32-E72D297353CC}">
                <c16:uniqueId val="{00000001-5B25-4FAF-B339-5FEB84D49DA5}"/>
              </c:ext>
            </c:extLst>
          </c:dPt>
          <c:dPt>
            <c:idx val="1"/>
            <c:bubble3D val="0"/>
            <c:spPr>
              <a:solidFill>
                <a:srgbClr val="FBBB27"/>
              </a:solidFill>
            </c:spPr>
            <c:extLst>
              <c:ext xmlns:c16="http://schemas.microsoft.com/office/drawing/2014/chart" uri="{C3380CC4-5D6E-409C-BE32-E72D297353CC}">
                <c16:uniqueId val="{00000003-5B25-4FAF-B339-5FEB84D49DA5}"/>
              </c:ext>
            </c:extLst>
          </c:dPt>
          <c:dPt>
            <c:idx val="2"/>
            <c:bubble3D val="0"/>
            <c:spPr>
              <a:solidFill>
                <a:srgbClr val="393D3F"/>
              </a:solidFill>
            </c:spPr>
            <c:extLst>
              <c:ext xmlns:c16="http://schemas.microsoft.com/office/drawing/2014/chart" uri="{C3380CC4-5D6E-409C-BE32-E72D297353CC}">
                <c16:uniqueId val="{00000005-5B25-4FAF-B339-5FEB84D49DA5}"/>
              </c:ext>
            </c:extLst>
          </c:dPt>
          <c:dPt>
            <c:idx val="3"/>
            <c:bubble3D val="0"/>
            <c:spPr>
              <a:solidFill>
                <a:srgbClr val="7C878E"/>
              </a:solidFill>
            </c:spPr>
            <c:extLst>
              <c:ext xmlns:c16="http://schemas.microsoft.com/office/drawing/2014/chart" uri="{C3380CC4-5D6E-409C-BE32-E72D297353CC}">
                <c16:uniqueId val="{00000007-5B25-4FAF-B339-5FEB84D49DA5}"/>
              </c:ext>
            </c:extLst>
          </c:dPt>
          <c:dPt>
            <c:idx val="4"/>
            <c:bubble3D val="0"/>
            <c:spPr>
              <a:solidFill>
                <a:srgbClr val="FAD496"/>
              </a:solidFill>
            </c:spPr>
            <c:extLst>
              <c:ext xmlns:c16="http://schemas.microsoft.com/office/drawing/2014/chart" uri="{C3380CC4-5D6E-409C-BE32-E72D297353CC}">
                <c16:uniqueId val="{00000009-5B25-4FAF-B339-5FEB84D49DA5}"/>
              </c:ext>
            </c:extLst>
          </c:dPt>
          <c:dLbls>
            <c:dLbl>
              <c:idx val="0"/>
              <c:layout>
                <c:manualLayout>
                  <c:x val="-0.17250723467258905"/>
                  <c:y val="3.14679012345678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B25-4FAF-B339-5FEB84D49DA5}"/>
                </c:ext>
              </c:extLst>
            </c:dLbl>
            <c:dLbl>
              <c:idx val="1"/>
              <c:layout>
                <c:manualLayout>
                  <c:x val="9.0678544989568538E-2"/>
                  <c:y val="3.13580246913580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B25-4FAF-B339-5FEB84D49DA5}"/>
                </c:ext>
              </c:extLst>
            </c:dLbl>
            <c:dLbl>
              <c:idx val="2"/>
              <c:layout>
                <c:manualLayout>
                  <c:x val="-0.11026667339659474"/>
                  <c:y val="0.15352777777777771"/>
                </c:manualLayout>
              </c:layout>
              <c:numFmt formatCode="0.0%" sourceLinked="0"/>
              <c:spPr>
                <a:noFill/>
                <a:ln>
                  <a:noFill/>
                </a:ln>
                <a:effectLst/>
              </c:spPr>
              <c:txPr>
                <a:bodyPr wrap="square" lIns="38100" tIns="19050" rIns="38100" bIns="19050" anchor="ctr">
                  <a:spAutoFit/>
                </a:bodyPr>
                <a:lstStyle/>
                <a:p>
                  <a:pPr>
                    <a:defRPr b="1">
                      <a:solidFill>
                        <a:schemeClr val="bg1"/>
                      </a:solidFill>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B25-4FAF-B339-5FEB84D49DA5}"/>
                </c:ext>
              </c:extLst>
            </c:dLbl>
            <c:dLbl>
              <c:idx val="3"/>
              <c:layout>
                <c:manualLayout>
                  <c:x val="-9.0014301096978347E-2"/>
                  <c:y val="-0.24122129629629629"/>
                </c:manualLayout>
              </c:layout>
              <c:numFmt formatCode="0.0%" sourceLinked="0"/>
              <c:spPr>
                <a:noFill/>
                <a:ln>
                  <a:noFill/>
                </a:ln>
                <a:effectLst/>
              </c:spPr>
              <c:txPr>
                <a:bodyPr wrap="square" lIns="38100" tIns="19050" rIns="38100" bIns="19050" anchor="ctr">
                  <a:spAutoFit/>
                </a:bodyPr>
                <a:lstStyle/>
                <a:p>
                  <a:pPr>
                    <a:defRPr b="1">
                      <a:solidFill>
                        <a:schemeClr val="bg1"/>
                      </a:solidFill>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B25-4FAF-B339-5FEB84D49DA5}"/>
                </c:ext>
              </c:extLst>
            </c:dLbl>
            <c:dLbl>
              <c:idx val="4"/>
              <c:layout>
                <c:manualLayout>
                  <c:x val="0.20798968638535567"/>
                  <c:y val="8.6234567901234571E-2"/>
                </c:manualLayout>
              </c:layout>
              <c:showLegendKey val="0"/>
              <c:showVal val="0"/>
              <c:showCatName val="1"/>
              <c:showSerName val="0"/>
              <c:showPercent val="1"/>
              <c:showBubbleSize val="0"/>
              <c:extLst>
                <c:ext xmlns:c15="http://schemas.microsoft.com/office/drawing/2012/chart" uri="{CE6537A1-D6FC-4f65-9D91-7224C49458BB}">
                  <c15:layout>
                    <c:manualLayout>
                      <c:w val="0.20744444444444443"/>
                      <c:h val="0.17361111111111113"/>
                    </c:manualLayout>
                  </c15:layout>
                </c:ext>
                <c:ext xmlns:c16="http://schemas.microsoft.com/office/drawing/2014/chart" uri="{C3380CC4-5D6E-409C-BE32-E72D297353CC}">
                  <c16:uniqueId val="{00000009-5B25-4FAF-B339-5FEB84D49DA5}"/>
                </c:ext>
              </c:extLst>
            </c:dLbl>
            <c:dLbl>
              <c:idx val="5"/>
              <c:layout>
                <c:manualLayout>
                  <c:x val="-0.19062075173295645"/>
                  <c:y val="3.233796296296296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5B25-4FAF-B339-5FEB84D49DA5}"/>
                </c:ext>
              </c:extLst>
            </c:dLbl>
            <c:numFmt formatCode="0.0%" sourceLinked="0"/>
            <c:spPr>
              <a:noFill/>
              <a:ln>
                <a:noFill/>
              </a:ln>
              <a:effectLst/>
            </c:spPr>
            <c:txPr>
              <a:bodyPr wrap="square" lIns="38100" tIns="19050" rIns="38100" bIns="19050" anchor="ctr">
                <a:spAutoFit/>
              </a:bodyPr>
              <a:lstStyle/>
              <a:p>
                <a:pPr>
                  <a:defRPr b="1">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'F8'!$B$13:$B$17</c:f>
              <c:strCache>
                <c:ptCount val="5"/>
                <c:pt idx="0">
                  <c:v>Económica</c:v>
                </c:pt>
                <c:pt idx="1">
                  <c:v>Popular</c:v>
                </c:pt>
                <c:pt idx="2">
                  <c:v>Tradicional</c:v>
                </c:pt>
                <c:pt idx="3">
                  <c:v>Media</c:v>
                </c:pt>
                <c:pt idx="4">
                  <c:v>Residencial &amp; Residencial plus</c:v>
                </c:pt>
              </c:strCache>
            </c:strRef>
          </c:cat>
          <c:val>
            <c:numRef>
              <c:f>'F8'!$C$13:$C$17</c:f>
              <c:numCache>
                <c:formatCode>General</c:formatCode>
                <c:ptCount val="5"/>
                <c:pt idx="0">
                  <c:v>56</c:v>
                </c:pt>
                <c:pt idx="1">
                  <c:v>336</c:v>
                </c:pt>
                <c:pt idx="2">
                  <c:v>1373</c:v>
                </c:pt>
                <c:pt idx="3">
                  <c:v>3299</c:v>
                </c:pt>
                <c:pt idx="4">
                  <c:v>3102</c:v>
                </c:pt>
              </c:numCache>
            </c:numRef>
          </c:val>
          <c:extLst>
            <c:ext xmlns:c16="http://schemas.microsoft.com/office/drawing/2014/chart" uri="{C3380CC4-5D6E-409C-BE32-E72D297353CC}">
              <c16:uniqueId val="{0000000B-5B25-4FAF-B339-5FEB84D49DA5}"/>
            </c:ext>
          </c:extLst>
        </c:ser>
        <c:dLbls>
          <c:showLegendKey val="0"/>
          <c:showVal val="0"/>
          <c:showCatName val="1"/>
          <c:showSerName val="0"/>
          <c:showPercent val="1"/>
          <c:showBubbleSize val="0"/>
          <c:showLeaderLines val="1"/>
        </c:dLbls>
        <c:firstSliceAng val="0"/>
      </c:pieChart>
    </c:plotArea>
    <c:plotVisOnly val="1"/>
    <c:dispBlanksAs val="gap"/>
    <c:showDLblsOverMax val="0"/>
  </c:chart>
  <c:spPr>
    <a:ln>
      <a:solidFill>
        <a:srgbClr val="D9D9D9"/>
      </a:solidFill>
    </a:ln>
  </c:sp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FEC9-4DAC-B922-6616162FFC5D}"/>
              </c:ext>
            </c:extLst>
          </c:dPt>
          <c:dPt>
            <c:idx val="1"/>
            <c:invertIfNegative val="0"/>
            <c:bubble3D val="0"/>
            <c:extLst>
              <c:ext xmlns:c16="http://schemas.microsoft.com/office/drawing/2014/chart" uri="{C3380CC4-5D6E-409C-BE32-E72D297353CC}">
                <c16:uniqueId val="{00000003-FEC9-4DAC-B922-6616162FFC5D}"/>
              </c:ext>
            </c:extLst>
          </c:dPt>
          <c:dPt>
            <c:idx val="2"/>
            <c:invertIfNegative val="0"/>
            <c:bubble3D val="0"/>
            <c:extLst>
              <c:ext xmlns:c16="http://schemas.microsoft.com/office/drawing/2014/chart" uri="{C3380CC4-5D6E-409C-BE32-E72D297353CC}">
                <c16:uniqueId val="{00000005-FEC9-4DAC-B922-6616162FFC5D}"/>
              </c:ext>
            </c:extLst>
          </c:dPt>
          <c:dPt>
            <c:idx val="3"/>
            <c:invertIfNegative val="0"/>
            <c:bubble3D val="0"/>
            <c:extLst>
              <c:ext xmlns:c16="http://schemas.microsoft.com/office/drawing/2014/chart" uri="{C3380CC4-5D6E-409C-BE32-E72D297353CC}">
                <c16:uniqueId val="{00000007-FEC9-4DAC-B922-6616162FFC5D}"/>
              </c:ext>
            </c:extLst>
          </c:dPt>
          <c:dPt>
            <c:idx val="4"/>
            <c:invertIfNegative val="0"/>
            <c:bubble3D val="0"/>
            <c:extLst>
              <c:ext xmlns:c16="http://schemas.microsoft.com/office/drawing/2014/chart" uri="{C3380CC4-5D6E-409C-BE32-E72D297353CC}">
                <c16:uniqueId val="{00000009-FEC9-4DAC-B922-6616162FFC5D}"/>
              </c:ext>
            </c:extLst>
          </c:dPt>
          <c:dPt>
            <c:idx val="5"/>
            <c:invertIfNegative val="0"/>
            <c:bubble3D val="0"/>
            <c:extLst>
              <c:ext xmlns:c16="http://schemas.microsoft.com/office/drawing/2014/chart" uri="{C3380CC4-5D6E-409C-BE32-E72D297353CC}">
                <c16:uniqueId val="{0000000B-FEC9-4DAC-B922-6616162FFC5D}"/>
              </c:ext>
            </c:extLst>
          </c:dPt>
          <c:dPt>
            <c:idx val="6"/>
            <c:invertIfNegative val="0"/>
            <c:bubble3D val="0"/>
            <c:extLst>
              <c:ext xmlns:c16="http://schemas.microsoft.com/office/drawing/2014/chart" uri="{C3380CC4-5D6E-409C-BE32-E72D297353CC}">
                <c16:uniqueId val="{0000000D-FEC9-4DAC-B922-6616162FFC5D}"/>
              </c:ext>
            </c:extLst>
          </c:dPt>
          <c:dPt>
            <c:idx val="7"/>
            <c:invertIfNegative val="0"/>
            <c:bubble3D val="0"/>
            <c:extLst>
              <c:ext xmlns:c16="http://schemas.microsoft.com/office/drawing/2014/chart" uri="{C3380CC4-5D6E-409C-BE32-E72D297353CC}">
                <c16:uniqueId val="{0000000F-FEC9-4DAC-B922-6616162FFC5D}"/>
              </c:ext>
            </c:extLst>
          </c:dPt>
          <c:dPt>
            <c:idx val="8"/>
            <c:invertIfNegative val="0"/>
            <c:bubble3D val="0"/>
            <c:extLst>
              <c:ext xmlns:c16="http://schemas.microsoft.com/office/drawing/2014/chart" uri="{C3380CC4-5D6E-409C-BE32-E72D297353CC}">
                <c16:uniqueId val="{00000011-FEC9-4DAC-B922-6616162FFC5D}"/>
              </c:ext>
            </c:extLst>
          </c:dPt>
          <c:dPt>
            <c:idx val="9"/>
            <c:invertIfNegative val="0"/>
            <c:bubble3D val="0"/>
            <c:extLst>
              <c:ext xmlns:c16="http://schemas.microsoft.com/office/drawing/2014/chart" uri="{C3380CC4-5D6E-409C-BE32-E72D297353CC}">
                <c16:uniqueId val="{00000013-FEC9-4DAC-B922-6616162FFC5D}"/>
              </c:ext>
            </c:extLst>
          </c:dPt>
          <c:dPt>
            <c:idx val="10"/>
            <c:invertIfNegative val="0"/>
            <c:bubble3D val="0"/>
            <c:extLst>
              <c:ext xmlns:c16="http://schemas.microsoft.com/office/drawing/2014/chart" uri="{C3380CC4-5D6E-409C-BE32-E72D297353CC}">
                <c16:uniqueId val="{00000015-FEC9-4DAC-B922-6616162FFC5D}"/>
              </c:ext>
            </c:extLst>
          </c:dPt>
          <c:dPt>
            <c:idx val="11"/>
            <c:invertIfNegative val="0"/>
            <c:bubble3D val="0"/>
            <c:extLst>
              <c:ext xmlns:c16="http://schemas.microsoft.com/office/drawing/2014/chart" uri="{C3380CC4-5D6E-409C-BE32-E72D297353CC}">
                <c16:uniqueId val="{00000017-FEC9-4DAC-B922-6616162FFC5D}"/>
              </c:ext>
            </c:extLst>
          </c:dPt>
          <c:dPt>
            <c:idx val="12"/>
            <c:invertIfNegative val="0"/>
            <c:bubble3D val="0"/>
            <c:extLst>
              <c:ext xmlns:c16="http://schemas.microsoft.com/office/drawing/2014/chart" uri="{C3380CC4-5D6E-409C-BE32-E72D297353CC}">
                <c16:uniqueId val="{00000019-FEC9-4DAC-B922-6616162FFC5D}"/>
              </c:ext>
            </c:extLst>
          </c:dPt>
          <c:dPt>
            <c:idx val="13"/>
            <c:invertIfNegative val="0"/>
            <c:bubble3D val="0"/>
            <c:extLst>
              <c:ext xmlns:c16="http://schemas.microsoft.com/office/drawing/2014/chart" uri="{C3380CC4-5D6E-409C-BE32-E72D297353CC}">
                <c16:uniqueId val="{0000001B-FEC9-4DAC-B922-6616162FFC5D}"/>
              </c:ext>
            </c:extLst>
          </c:dPt>
          <c:dPt>
            <c:idx val="14"/>
            <c:invertIfNegative val="0"/>
            <c:bubble3D val="0"/>
            <c:extLst>
              <c:ext xmlns:c16="http://schemas.microsoft.com/office/drawing/2014/chart" uri="{C3380CC4-5D6E-409C-BE32-E72D297353CC}">
                <c16:uniqueId val="{0000001D-FEC9-4DAC-B922-6616162FFC5D}"/>
              </c:ext>
            </c:extLst>
          </c:dPt>
          <c:dPt>
            <c:idx val="15"/>
            <c:invertIfNegative val="0"/>
            <c:bubble3D val="0"/>
            <c:extLst>
              <c:ext xmlns:c16="http://schemas.microsoft.com/office/drawing/2014/chart" uri="{C3380CC4-5D6E-409C-BE32-E72D297353CC}">
                <c16:uniqueId val="{0000001F-FEC9-4DAC-B922-6616162FFC5D}"/>
              </c:ext>
            </c:extLst>
          </c:dPt>
          <c:dPt>
            <c:idx val="16"/>
            <c:invertIfNegative val="0"/>
            <c:bubble3D val="0"/>
            <c:extLst>
              <c:ext xmlns:c16="http://schemas.microsoft.com/office/drawing/2014/chart" uri="{C3380CC4-5D6E-409C-BE32-E72D297353CC}">
                <c16:uniqueId val="{00000021-FEC9-4DAC-B922-6616162FFC5D}"/>
              </c:ext>
            </c:extLst>
          </c:dPt>
          <c:dPt>
            <c:idx val="17"/>
            <c:invertIfNegative val="0"/>
            <c:bubble3D val="0"/>
            <c:extLst>
              <c:ext xmlns:c16="http://schemas.microsoft.com/office/drawing/2014/chart" uri="{C3380CC4-5D6E-409C-BE32-E72D297353CC}">
                <c16:uniqueId val="{00000023-FEC9-4DAC-B922-6616162FFC5D}"/>
              </c:ext>
            </c:extLst>
          </c:dPt>
          <c:dPt>
            <c:idx val="26"/>
            <c:invertIfNegative val="0"/>
            <c:bubble3D val="0"/>
            <c:spPr>
              <a:solidFill>
                <a:srgbClr val="FBBB27"/>
              </a:solidFill>
              <a:ln>
                <a:noFill/>
              </a:ln>
              <a:effectLst/>
            </c:spPr>
            <c:extLst>
              <c:ext xmlns:c16="http://schemas.microsoft.com/office/drawing/2014/chart" uri="{C3380CC4-5D6E-409C-BE32-E72D297353CC}">
                <c16:uniqueId val="{00000025-FEC9-4DAC-B922-6616162FFC5D}"/>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'F96'!$A$7:$A$38</c:f>
              <c:strCache>
                <c:ptCount val="32"/>
                <c:pt idx="0">
                  <c:v>Nayarit</c:v>
                </c:pt>
                <c:pt idx="1">
                  <c:v>Chiapas</c:v>
                </c:pt>
                <c:pt idx="2">
                  <c:v>Tabasco</c:v>
                </c:pt>
                <c:pt idx="3">
                  <c:v>Campeche</c:v>
                </c:pt>
                <c:pt idx="4">
                  <c:v>Guerrero</c:v>
                </c:pt>
                <c:pt idx="5">
                  <c:v>Durango</c:v>
                </c:pt>
                <c:pt idx="6">
                  <c:v>Tamaulipas</c:v>
                </c:pt>
                <c:pt idx="7">
                  <c:v>Veracruz</c:v>
                </c:pt>
                <c:pt idx="8">
                  <c:v>Tlaxcala</c:v>
                </c:pt>
                <c:pt idx="9">
                  <c:v>Zacatecas</c:v>
                </c:pt>
                <c:pt idx="10">
                  <c:v>Chihuahua</c:v>
                </c:pt>
                <c:pt idx="11">
                  <c:v>Sonora</c:v>
                </c:pt>
                <c:pt idx="12">
                  <c:v>Puebla</c:v>
                </c:pt>
                <c:pt idx="13">
                  <c:v>Coahuila</c:v>
                </c:pt>
                <c:pt idx="14">
                  <c:v>Quintana Roo</c:v>
                </c:pt>
                <c:pt idx="15">
                  <c:v>Hidalgo</c:v>
                </c:pt>
                <c:pt idx="16">
                  <c:v>Guanajuato</c:v>
                </c:pt>
                <c:pt idx="17">
                  <c:v>Baja California</c:v>
                </c:pt>
                <c:pt idx="18">
                  <c:v>San Luis Potosí</c:v>
                </c:pt>
                <c:pt idx="19">
                  <c:v>Yucatán</c:v>
                </c:pt>
                <c:pt idx="20">
                  <c:v>Oaxaca</c:v>
                </c:pt>
                <c:pt idx="21">
                  <c:v>Aguascalientes</c:v>
                </c:pt>
                <c:pt idx="22">
                  <c:v>Sinaloa</c:v>
                </c:pt>
                <c:pt idx="23">
                  <c:v>Michoacán</c:v>
                </c:pt>
                <c:pt idx="24">
                  <c:v>Baja California Sur</c:v>
                </c:pt>
                <c:pt idx="25">
                  <c:v>Colima</c:v>
                </c:pt>
                <c:pt idx="26">
                  <c:v>Nuevo León</c:v>
                </c:pt>
                <c:pt idx="27">
                  <c:v>Morelos</c:v>
                </c:pt>
                <c:pt idx="28">
                  <c:v>Estado de México</c:v>
                </c:pt>
                <c:pt idx="29">
                  <c:v>Jalisco</c:v>
                </c:pt>
                <c:pt idx="30">
                  <c:v>Querétaro</c:v>
                </c:pt>
                <c:pt idx="31">
                  <c:v>Ciudad de México</c:v>
                </c:pt>
              </c:strCache>
            </c:strRef>
          </c:cat>
          <c:val>
            <c:numRef>
              <c:f>'F96'!$D$7:$D$38</c:f>
              <c:numCache>
                <c:formatCode>General</c:formatCode>
                <c:ptCount val="32"/>
                <c:pt idx="0">
                  <c:v>0.78700125762800965</c:v>
                </c:pt>
                <c:pt idx="1">
                  <c:v>1.5936164682201004</c:v>
                </c:pt>
                <c:pt idx="2">
                  <c:v>2.7511700333127389</c:v>
                </c:pt>
                <c:pt idx="3">
                  <c:v>3.0486379701761912</c:v>
                </c:pt>
                <c:pt idx="4">
                  <c:v>4.1163850236033515</c:v>
                </c:pt>
                <c:pt idx="5">
                  <c:v>4.3174350981568868</c:v>
                </c:pt>
                <c:pt idx="6">
                  <c:v>5.5234733810009082</c:v>
                </c:pt>
                <c:pt idx="7">
                  <c:v>5.7725517989333035</c:v>
                </c:pt>
                <c:pt idx="8">
                  <c:v>5.864470617902616</c:v>
                </c:pt>
                <c:pt idx="9">
                  <c:v>6.0437823682319456</c:v>
                </c:pt>
                <c:pt idx="10">
                  <c:v>7.4362770809956649</c:v>
                </c:pt>
                <c:pt idx="11">
                  <c:v>9.2173422978570994</c:v>
                </c:pt>
                <c:pt idx="12">
                  <c:v>10.546452998585858</c:v>
                </c:pt>
                <c:pt idx="13">
                  <c:v>12.59587428435753</c:v>
                </c:pt>
                <c:pt idx="14">
                  <c:v>13.059937395409195</c:v>
                </c:pt>
                <c:pt idx="15">
                  <c:v>13.439450359259453</c:v>
                </c:pt>
                <c:pt idx="16">
                  <c:v>13.930017535624399</c:v>
                </c:pt>
                <c:pt idx="17">
                  <c:v>14.251538537417693</c:v>
                </c:pt>
                <c:pt idx="18">
                  <c:v>15.109142471834625</c:v>
                </c:pt>
                <c:pt idx="19">
                  <c:v>16.563213729024032</c:v>
                </c:pt>
                <c:pt idx="20">
                  <c:v>16.987236033519217</c:v>
                </c:pt>
                <c:pt idx="21">
                  <c:v>17.662589434521603</c:v>
                </c:pt>
                <c:pt idx="22">
                  <c:v>17.88559098464011</c:v>
                </c:pt>
                <c:pt idx="23">
                  <c:v>18.572710177866046</c:v>
                </c:pt>
                <c:pt idx="24">
                  <c:v>20.30150269185237</c:v>
                </c:pt>
                <c:pt idx="25">
                  <c:v>20.702808594770985</c:v>
                </c:pt>
                <c:pt idx="26">
                  <c:v>24.036954015499678</c:v>
                </c:pt>
                <c:pt idx="27">
                  <c:v>26.698731513600531</c:v>
                </c:pt>
                <c:pt idx="28">
                  <c:v>28.992984915355848</c:v>
                </c:pt>
                <c:pt idx="29">
                  <c:v>31.10812174205482</c:v>
                </c:pt>
                <c:pt idx="30">
                  <c:v>38.854688823069147</c:v>
                </c:pt>
                <c:pt idx="31">
                  <c:v>112.27727659617817</c:v>
                </c:pt>
              </c:numCache>
            </c:numRef>
          </c:val>
          <c:extLst>
            <c:ext xmlns:c16="http://schemas.microsoft.com/office/drawing/2014/chart" uri="{C3380CC4-5D6E-409C-BE32-E72D297353CC}">
              <c16:uniqueId val="{00000026-FEC9-4DAC-B922-6616162FFC5D}"/>
            </c:ext>
          </c:extLst>
        </c:ser>
        <c:dLbls>
          <c:showLegendKey val="0"/>
          <c:showVal val="0"/>
          <c:showCatName val="0"/>
          <c:showSerName val="0"/>
          <c:showPercent val="0"/>
          <c:showBubbleSize val="0"/>
        </c:dLbls>
        <c:gapWidth val="75"/>
        <c:axId val="223700096"/>
        <c:axId val="223701632"/>
      </c:barChart>
      <c:catAx>
        <c:axId val="22370009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3701632"/>
        <c:crosses val="autoZero"/>
        <c:auto val="1"/>
        <c:lblAlgn val="ctr"/>
        <c:lblOffset val="100"/>
        <c:noMultiLvlLbl val="0"/>
      </c:catAx>
      <c:valAx>
        <c:axId val="223701632"/>
        <c:scaling>
          <c:orientation val="minMax"/>
        </c:scaling>
        <c:delete val="1"/>
        <c:axPos val="b"/>
        <c:numFmt formatCode="General" sourceLinked="1"/>
        <c:majorTickMark val="none"/>
        <c:minorTickMark val="none"/>
        <c:tickLblPos val="nextTo"/>
        <c:crossAx val="223700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F7B4-41B8-A2BA-E741569225C3}"/>
              </c:ext>
            </c:extLst>
          </c:dPt>
          <c:dPt>
            <c:idx val="1"/>
            <c:invertIfNegative val="0"/>
            <c:bubble3D val="0"/>
            <c:extLst>
              <c:ext xmlns:c16="http://schemas.microsoft.com/office/drawing/2014/chart" uri="{C3380CC4-5D6E-409C-BE32-E72D297353CC}">
                <c16:uniqueId val="{00000001-F7B4-41B8-A2BA-E741569225C3}"/>
              </c:ext>
            </c:extLst>
          </c:dPt>
          <c:dPt>
            <c:idx val="2"/>
            <c:invertIfNegative val="0"/>
            <c:bubble3D val="0"/>
            <c:extLst>
              <c:ext xmlns:c16="http://schemas.microsoft.com/office/drawing/2014/chart" uri="{C3380CC4-5D6E-409C-BE32-E72D297353CC}">
                <c16:uniqueId val="{00000002-F7B4-41B8-A2BA-E741569225C3}"/>
              </c:ext>
            </c:extLst>
          </c:dPt>
          <c:dPt>
            <c:idx val="3"/>
            <c:invertIfNegative val="0"/>
            <c:bubble3D val="0"/>
            <c:extLst>
              <c:ext xmlns:c16="http://schemas.microsoft.com/office/drawing/2014/chart" uri="{C3380CC4-5D6E-409C-BE32-E72D297353CC}">
                <c16:uniqueId val="{00000003-F7B4-41B8-A2BA-E741569225C3}"/>
              </c:ext>
            </c:extLst>
          </c:dPt>
          <c:dPt>
            <c:idx val="4"/>
            <c:invertIfNegative val="0"/>
            <c:bubble3D val="0"/>
            <c:extLst>
              <c:ext xmlns:c16="http://schemas.microsoft.com/office/drawing/2014/chart" uri="{C3380CC4-5D6E-409C-BE32-E72D297353CC}">
                <c16:uniqueId val="{00000004-F7B4-41B8-A2BA-E741569225C3}"/>
              </c:ext>
            </c:extLst>
          </c:dPt>
          <c:dPt>
            <c:idx val="5"/>
            <c:invertIfNegative val="0"/>
            <c:bubble3D val="0"/>
            <c:extLst>
              <c:ext xmlns:c16="http://schemas.microsoft.com/office/drawing/2014/chart" uri="{C3380CC4-5D6E-409C-BE32-E72D297353CC}">
                <c16:uniqueId val="{00000005-F7B4-41B8-A2BA-E741569225C3}"/>
              </c:ext>
            </c:extLst>
          </c:dPt>
          <c:dPt>
            <c:idx val="6"/>
            <c:invertIfNegative val="0"/>
            <c:bubble3D val="0"/>
            <c:extLst>
              <c:ext xmlns:c16="http://schemas.microsoft.com/office/drawing/2014/chart" uri="{C3380CC4-5D6E-409C-BE32-E72D297353CC}">
                <c16:uniqueId val="{00000006-F7B4-41B8-A2BA-E741569225C3}"/>
              </c:ext>
            </c:extLst>
          </c:dPt>
          <c:dPt>
            <c:idx val="7"/>
            <c:invertIfNegative val="0"/>
            <c:bubble3D val="0"/>
            <c:extLst>
              <c:ext xmlns:c16="http://schemas.microsoft.com/office/drawing/2014/chart" uri="{C3380CC4-5D6E-409C-BE32-E72D297353CC}">
                <c16:uniqueId val="{00000007-F7B4-41B8-A2BA-E741569225C3}"/>
              </c:ext>
            </c:extLst>
          </c:dPt>
          <c:dPt>
            <c:idx val="8"/>
            <c:invertIfNegative val="0"/>
            <c:bubble3D val="0"/>
            <c:extLst>
              <c:ext xmlns:c16="http://schemas.microsoft.com/office/drawing/2014/chart" uri="{C3380CC4-5D6E-409C-BE32-E72D297353CC}">
                <c16:uniqueId val="{00000008-F7B4-41B8-A2BA-E741569225C3}"/>
              </c:ext>
            </c:extLst>
          </c:dPt>
          <c:dPt>
            <c:idx val="9"/>
            <c:invertIfNegative val="0"/>
            <c:bubble3D val="0"/>
            <c:extLst>
              <c:ext xmlns:c16="http://schemas.microsoft.com/office/drawing/2014/chart" uri="{C3380CC4-5D6E-409C-BE32-E72D297353CC}">
                <c16:uniqueId val="{00000009-F7B4-41B8-A2BA-E741569225C3}"/>
              </c:ext>
            </c:extLst>
          </c:dPt>
          <c:dPt>
            <c:idx val="10"/>
            <c:invertIfNegative val="0"/>
            <c:bubble3D val="0"/>
            <c:extLst>
              <c:ext xmlns:c16="http://schemas.microsoft.com/office/drawing/2014/chart" uri="{C3380CC4-5D6E-409C-BE32-E72D297353CC}">
                <c16:uniqueId val="{0000000A-F7B4-41B8-A2BA-E741569225C3}"/>
              </c:ext>
            </c:extLst>
          </c:dPt>
          <c:dPt>
            <c:idx val="11"/>
            <c:invertIfNegative val="0"/>
            <c:bubble3D val="0"/>
            <c:extLst>
              <c:ext xmlns:c16="http://schemas.microsoft.com/office/drawing/2014/chart" uri="{C3380CC4-5D6E-409C-BE32-E72D297353CC}">
                <c16:uniqueId val="{0000000B-F7B4-41B8-A2BA-E741569225C3}"/>
              </c:ext>
            </c:extLst>
          </c:dPt>
          <c:dPt>
            <c:idx val="12"/>
            <c:invertIfNegative val="0"/>
            <c:bubble3D val="0"/>
            <c:extLst>
              <c:ext xmlns:c16="http://schemas.microsoft.com/office/drawing/2014/chart" uri="{C3380CC4-5D6E-409C-BE32-E72D297353CC}">
                <c16:uniqueId val="{0000000C-F7B4-41B8-A2BA-E741569225C3}"/>
              </c:ext>
            </c:extLst>
          </c:dPt>
          <c:dPt>
            <c:idx val="13"/>
            <c:invertIfNegative val="0"/>
            <c:bubble3D val="0"/>
            <c:extLst>
              <c:ext xmlns:c16="http://schemas.microsoft.com/office/drawing/2014/chart" uri="{C3380CC4-5D6E-409C-BE32-E72D297353CC}">
                <c16:uniqueId val="{0000000D-F7B4-41B8-A2BA-E741569225C3}"/>
              </c:ext>
            </c:extLst>
          </c:dPt>
          <c:dPt>
            <c:idx val="14"/>
            <c:invertIfNegative val="0"/>
            <c:bubble3D val="0"/>
            <c:extLst>
              <c:ext xmlns:c16="http://schemas.microsoft.com/office/drawing/2014/chart" uri="{C3380CC4-5D6E-409C-BE32-E72D297353CC}">
                <c16:uniqueId val="{0000000E-F7B4-41B8-A2BA-E741569225C3}"/>
              </c:ext>
            </c:extLst>
          </c:dPt>
          <c:dPt>
            <c:idx val="15"/>
            <c:invertIfNegative val="0"/>
            <c:bubble3D val="0"/>
            <c:extLst>
              <c:ext xmlns:c16="http://schemas.microsoft.com/office/drawing/2014/chart" uri="{C3380CC4-5D6E-409C-BE32-E72D297353CC}">
                <c16:uniqueId val="{0000000F-F7B4-41B8-A2BA-E741569225C3}"/>
              </c:ext>
            </c:extLst>
          </c:dPt>
          <c:dPt>
            <c:idx val="16"/>
            <c:invertIfNegative val="0"/>
            <c:bubble3D val="0"/>
            <c:extLst>
              <c:ext xmlns:c16="http://schemas.microsoft.com/office/drawing/2014/chart" uri="{C3380CC4-5D6E-409C-BE32-E72D297353CC}">
                <c16:uniqueId val="{00000010-F7B4-41B8-A2BA-E741569225C3}"/>
              </c:ext>
            </c:extLst>
          </c:dPt>
          <c:dPt>
            <c:idx val="17"/>
            <c:invertIfNegative val="0"/>
            <c:bubble3D val="0"/>
            <c:extLst>
              <c:ext xmlns:c16="http://schemas.microsoft.com/office/drawing/2014/chart" uri="{C3380CC4-5D6E-409C-BE32-E72D297353CC}">
                <c16:uniqueId val="{00000011-F7B4-41B8-A2BA-E741569225C3}"/>
              </c:ext>
            </c:extLst>
          </c:dPt>
          <c:dPt>
            <c:idx val="19"/>
            <c:invertIfNegative val="0"/>
            <c:bubble3D val="0"/>
            <c:extLst>
              <c:ext xmlns:c16="http://schemas.microsoft.com/office/drawing/2014/chart" uri="{C3380CC4-5D6E-409C-BE32-E72D297353CC}">
                <c16:uniqueId val="{00000012-F7B4-41B8-A2BA-E741569225C3}"/>
              </c:ext>
            </c:extLst>
          </c:dPt>
          <c:dPt>
            <c:idx val="28"/>
            <c:invertIfNegative val="0"/>
            <c:bubble3D val="0"/>
            <c:spPr>
              <a:solidFill>
                <a:srgbClr val="FBBB27"/>
              </a:solidFill>
              <a:ln>
                <a:noFill/>
              </a:ln>
              <a:effectLst/>
            </c:spPr>
            <c:extLst>
              <c:ext xmlns:c16="http://schemas.microsoft.com/office/drawing/2014/chart" uri="{C3380CC4-5D6E-409C-BE32-E72D297353CC}">
                <c16:uniqueId val="{00000014-F7B4-41B8-A2BA-E741569225C3}"/>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'F96'!$A$7:$A$38</c:f>
              <c:strCache>
                <c:ptCount val="32"/>
                <c:pt idx="0">
                  <c:v>Nayarit</c:v>
                </c:pt>
                <c:pt idx="1">
                  <c:v>Chiapas</c:v>
                </c:pt>
                <c:pt idx="2">
                  <c:v>Tabasco</c:v>
                </c:pt>
                <c:pt idx="3">
                  <c:v>Campeche</c:v>
                </c:pt>
                <c:pt idx="4">
                  <c:v>Guerrero</c:v>
                </c:pt>
                <c:pt idx="5">
                  <c:v>Durango</c:v>
                </c:pt>
                <c:pt idx="6">
                  <c:v>Tamaulipas</c:v>
                </c:pt>
                <c:pt idx="7">
                  <c:v>Veracruz</c:v>
                </c:pt>
                <c:pt idx="8">
                  <c:v>Tlaxcala</c:v>
                </c:pt>
                <c:pt idx="9">
                  <c:v>Zacatecas</c:v>
                </c:pt>
                <c:pt idx="10">
                  <c:v>Chihuahua</c:v>
                </c:pt>
                <c:pt idx="11">
                  <c:v>Sonora</c:v>
                </c:pt>
                <c:pt idx="12">
                  <c:v>Puebla</c:v>
                </c:pt>
                <c:pt idx="13">
                  <c:v>Coahuila</c:v>
                </c:pt>
                <c:pt idx="14">
                  <c:v>Quintana Roo</c:v>
                </c:pt>
                <c:pt idx="15">
                  <c:v>Hidalgo</c:v>
                </c:pt>
                <c:pt idx="16">
                  <c:v>Guanajuato</c:v>
                </c:pt>
                <c:pt idx="17">
                  <c:v>Baja California</c:v>
                </c:pt>
                <c:pt idx="18">
                  <c:v>San Luis Potosí</c:v>
                </c:pt>
                <c:pt idx="19">
                  <c:v>Yucatán</c:v>
                </c:pt>
                <c:pt idx="20">
                  <c:v>Oaxaca</c:v>
                </c:pt>
                <c:pt idx="21">
                  <c:v>Aguascalientes</c:v>
                </c:pt>
                <c:pt idx="22">
                  <c:v>Sinaloa</c:v>
                </c:pt>
                <c:pt idx="23">
                  <c:v>Michoacán</c:v>
                </c:pt>
                <c:pt idx="24">
                  <c:v>Baja California Sur</c:v>
                </c:pt>
                <c:pt idx="25">
                  <c:v>Colima</c:v>
                </c:pt>
                <c:pt idx="26">
                  <c:v>Nuevo León</c:v>
                </c:pt>
                <c:pt idx="27">
                  <c:v>Morelos</c:v>
                </c:pt>
                <c:pt idx="28">
                  <c:v>Estado de México</c:v>
                </c:pt>
                <c:pt idx="29">
                  <c:v>Jalisco</c:v>
                </c:pt>
                <c:pt idx="30">
                  <c:v>Querétaro</c:v>
                </c:pt>
                <c:pt idx="31">
                  <c:v>Ciudad de México</c:v>
                </c:pt>
              </c:strCache>
            </c:strRef>
          </c:cat>
          <c:val>
            <c:numRef>
              <c:f>'F96'!$D$7:$D$38</c:f>
              <c:numCache>
                <c:formatCode>General</c:formatCode>
                <c:ptCount val="32"/>
                <c:pt idx="0">
                  <c:v>0.78700125762800965</c:v>
                </c:pt>
                <c:pt idx="1">
                  <c:v>1.5936164682201004</c:v>
                </c:pt>
                <c:pt idx="2">
                  <c:v>2.7511700333127389</c:v>
                </c:pt>
                <c:pt idx="3">
                  <c:v>3.0486379701761912</c:v>
                </c:pt>
                <c:pt idx="4">
                  <c:v>4.1163850236033515</c:v>
                </c:pt>
                <c:pt idx="5">
                  <c:v>4.3174350981568868</c:v>
                </c:pt>
                <c:pt idx="6">
                  <c:v>5.5234733810009082</c:v>
                </c:pt>
                <c:pt idx="7">
                  <c:v>5.7725517989333035</c:v>
                </c:pt>
                <c:pt idx="8">
                  <c:v>5.864470617902616</c:v>
                </c:pt>
                <c:pt idx="9">
                  <c:v>6.0437823682319456</c:v>
                </c:pt>
                <c:pt idx="10">
                  <c:v>7.4362770809956649</c:v>
                </c:pt>
                <c:pt idx="11">
                  <c:v>9.2173422978570994</c:v>
                </c:pt>
                <c:pt idx="12">
                  <c:v>10.546452998585858</c:v>
                </c:pt>
                <c:pt idx="13">
                  <c:v>12.59587428435753</c:v>
                </c:pt>
                <c:pt idx="14">
                  <c:v>13.059937395409195</c:v>
                </c:pt>
                <c:pt idx="15">
                  <c:v>13.439450359259453</c:v>
                </c:pt>
                <c:pt idx="16">
                  <c:v>13.930017535624399</c:v>
                </c:pt>
                <c:pt idx="17">
                  <c:v>14.251538537417693</c:v>
                </c:pt>
                <c:pt idx="18">
                  <c:v>15.109142471834625</c:v>
                </c:pt>
                <c:pt idx="19">
                  <c:v>16.563213729024032</c:v>
                </c:pt>
                <c:pt idx="20">
                  <c:v>16.987236033519217</c:v>
                </c:pt>
                <c:pt idx="21">
                  <c:v>17.662589434521603</c:v>
                </c:pt>
                <c:pt idx="22">
                  <c:v>17.88559098464011</c:v>
                </c:pt>
                <c:pt idx="23">
                  <c:v>18.572710177866046</c:v>
                </c:pt>
                <c:pt idx="24">
                  <c:v>20.30150269185237</c:v>
                </c:pt>
                <c:pt idx="25">
                  <c:v>20.702808594770985</c:v>
                </c:pt>
                <c:pt idx="26">
                  <c:v>24.036954015499678</c:v>
                </c:pt>
                <c:pt idx="27">
                  <c:v>26.698731513600531</c:v>
                </c:pt>
                <c:pt idx="28">
                  <c:v>28.992984915355848</c:v>
                </c:pt>
                <c:pt idx="29">
                  <c:v>31.10812174205482</c:v>
                </c:pt>
                <c:pt idx="30">
                  <c:v>38.854688823069147</c:v>
                </c:pt>
                <c:pt idx="31">
                  <c:v>112.27727659617817</c:v>
                </c:pt>
              </c:numCache>
            </c:numRef>
          </c:val>
          <c:extLst>
            <c:ext xmlns:c16="http://schemas.microsoft.com/office/drawing/2014/chart" uri="{C3380CC4-5D6E-409C-BE32-E72D297353CC}">
              <c16:uniqueId val="{00000015-F7B4-41B8-A2BA-E741569225C3}"/>
            </c:ext>
          </c:extLst>
        </c:ser>
        <c:dLbls>
          <c:showLegendKey val="0"/>
          <c:showVal val="0"/>
          <c:showCatName val="0"/>
          <c:showSerName val="0"/>
          <c:showPercent val="0"/>
          <c:showBubbleSize val="0"/>
        </c:dLbls>
        <c:gapWidth val="75"/>
        <c:axId val="224996352"/>
        <c:axId val="225014528"/>
      </c:barChart>
      <c:catAx>
        <c:axId val="224996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5014528"/>
        <c:crosses val="autoZero"/>
        <c:auto val="1"/>
        <c:lblAlgn val="ctr"/>
        <c:lblOffset val="100"/>
        <c:noMultiLvlLbl val="0"/>
      </c:catAx>
      <c:valAx>
        <c:axId val="225014528"/>
        <c:scaling>
          <c:orientation val="minMax"/>
        </c:scaling>
        <c:delete val="1"/>
        <c:axPos val="b"/>
        <c:numFmt formatCode="General" sourceLinked="1"/>
        <c:majorTickMark val="none"/>
        <c:minorTickMark val="none"/>
        <c:tickLblPos val="nextTo"/>
        <c:crossAx val="224996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BB92-40F3-BE6F-4E8221073790}"/>
              </c:ext>
            </c:extLst>
          </c:dPt>
          <c:dPt>
            <c:idx val="1"/>
            <c:invertIfNegative val="0"/>
            <c:bubble3D val="0"/>
            <c:extLst>
              <c:ext xmlns:c16="http://schemas.microsoft.com/office/drawing/2014/chart" uri="{C3380CC4-5D6E-409C-BE32-E72D297353CC}">
                <c16:uniqueId val="{00000001-BB92-40F3-BE6F-4E8221073790}"/>
              </c:ext>
            </c:extLst>
          </c:dPt>
          <c:dPt>
            <c:idx val="2"/>
            <c:invertIfNegative val="0"/>
            <c:bubble3D val="0"/>
            <c:extLst>
              <c:ext xmlns:c16="http://schemas.microsoft.com/office/drawing/2014/chart" uri="{C3380CC4-5D6E-409C-BE32-E72D297353CC}">
                <c16:uniqueId val="{00000002-BB92-40F3-BE6F-4E8221073790}"/>
              </c:ext>
            </c:extLst>
          </c:dPt>
          <c:dPt>
            <c:idx val="3"/>
            <c:invertIfNegative val="0"/>
            <c:bubble3D val="0"/>
            <c:extLst>
              <c:ext xmlns:c16="http://schemas.microsoft.com/office/drawing/2014/chart" uri="{C3380CC4-5D6E-409C-BE32-E72D297353CC}">
                <c16:uniqueId val="{00000003-BB92-40F3-BE6F-4E8221073790}"/>
              </c:ext>
            </c:extLst>
          </c:dPt>
          <c:dPt>
            <c:idx val="4"/>
            <c:invertIfNegative val="0"/>
            <c:bubble3D val="0"/>
            <c:extLst>
              <c:ext xmlns:c16="http://schemas.microsoft.com/office/drawing/2014/chart" uri="{C3380CC4-5D6E-409C-BE32-E72D297353CC}">
                <c16:uniqueId val="{00000004-BB92-40F3-BE6F-4E8221073790}"/>
              </c:ext>
            </c:extLst>
          </c:dPt>
          <c:dPt>
            <c:idx val="5"/>
            <c:invertIfNegative val="0"/>
            <c:bubble3D val="0"/>
            <c:extLst>
              <c:ext xmlns:c16="http://schemas.microsoft.com/office/drawing/2014/chart" uri="{C3380CC4-5D6E-409C-BE32-E72D297353CC}">
                <c16:uniqueId val="{00000005-BB92-40F3-BE6F-4E8221073790}"/>
              </c:ext>
            </c:extLst>
          </c:dPt>
          <c:dPt>
            <c:idx val="6"/>
            <c:invertIfNegative val="0"/>
            <c:bubble3D val="0"/>
            <c:extLst>
              <c:ext xmlns:c16="http://schemas.microsoft.com/office/drawing/2014/chart" uri="{C3380CC4-5D6E-409C-BE32-E72D297353CC}">
                <c16:uniqueId val="{00000006-BB92-40F3-BE6F-4E8221073790}"/>
              </c:ext>
            </c:extLst>
          </c:dPt>
          <c:dPt>
            <c:idx val="7"/>
            <c:invertIfNegative val="0"/>
            <c:bubble3D val="0"/>
            <c:extLst>
              <c:ext xmlns:c16="http://schemas.microsoft.com/office/drawing/2014/chart" uri="{C3380CC4-5D6E-409C-BE32-E72D297353CC}">
                <c16:uniqueId val="{00000007-BB92-40F3-BE6F-4E8221073790}"/>
              </c:ext>
            </c:extLst>
          </c:dPt>
          <c:dPt>
            <c:idx val="8"/>
            <c:invertIfNegative val="0"/>
            <c:bubble3D val="0"/>
            <c:extLst>
              <c:ext xmlns:c16="http://schemas.microsoft.com/office/drawing/2014/chart" uri="{C3380CC4-5D6E-409C-BE32-E72D297353CC}">
                <c16:uniqueId val="{00000008-BB92-40F3-BE6F-4E8221073790}"/>
              </c:ext>
            </c:extLst>
          </c:dPt>
          <c:dPt>
            <c:idx val="9"/>
            <c:invertIfNegative val="0"/>
            <c:bubble3D val="0"/>
            <c:extLst>
              <c:ext xmlns:c16="http://schemas.microsoft.com/office/drawing/2014/chart" uri="{C3380CC4-5D6E-409C-BE32-E72D297353CC}">
                <c16:uniqueId val="{00000009-BB92-40F3-BE6F-4E8221073790}"/>
              </c:ext>
            </c:extLst>
          </c:dPt>
          <c:dPt>
            <c:idx val="10"/>
            <c:invertIfNegative val="0"/>
            <c:bubble3D val="0"/>
            <c:extLst>
              <c:ext xmlns:c16="http://schemas.microsoft.com/office/drawing/2014/chart" uri="{C3380CC4-5D6E-409C-BE32-E72D297353CC}">
                <c16:uniqueId val="{0000000A-BB92-40F3-BE6F-4E8221073790}"/>
              </c:ext>
            </c:extLst>
          </c:dPt>
          <c:dPt>
            <c:idx val="11"/>
            <c:invertIfNegative val="0"/>
            <c:bubble3D val="0"/>
            <c:extLst>
              <c:ext xmlns:c16="http://schemas.microsoft.com/office/drawing/2014/chart" uri="{C3380CC4-5D6E-409C-BE32-E72D297353CC}">
                <c16:uniqueId val="{0000000B-BB92-40F3-BE6F-4E8221073790}"/>
              </c:ext>
            </c:extLst>
          </c:dPt>
          <c:dPt>
            <c:idx val="12"/>
            <c:invertIfNegative val="0"/>
            <c:bubble3D val="0"/>
            <c:extLst>
              <c:ext xmlns:c16="http://schemas.microsoft.com/office/drawing/2014/chart" uri="{C3380CC4-5D6E-409C-BE32-E72D297353CC}">
                <c16:uniqueId val="{0000000C-BB92-40F3-BE6F-4E8221073790}"/>
              </c:ext>
            </c:extLst>
          </c:dPt>
          <c:dPt>
            <c:idx val="13"/>
            <c:invertIfNegative val="0"/>
            <c:bubble3D val="0"/>
            <c:extLst>
              <c:ext xmlns:c16="http://schemas.microsoft.com/office/drawing/2014/chart" uri="{C3380CC4-5D6E-409C-BE32-E72D297353CC}">
                <c16:uniqueId val="{0000000D-BB92-40F3-BE6F-4E8221073790}"/>
              </c:ext>
            </c:extLst>
          </c:dPt>
          <c:dPt>
            <c:idx val="14"/>
            <c:invertIfNegative val="0"/>
            <c:bubble3D val="0"/>
            <c:extLst>
              <c:ext xmlns:c16="http://schemas.microsoft.com/office/drawing/2014/chart" uri="{C3380CC4-5D6E-409C-BE32-E72D297353CC}">
                <c16:uniqueId val="{0000000E-BB92-40F3-BE6F-4E8221073790}"/>
              </c:ext>
            </c:extLst>
          </c:dPt>
          <c:dPt>
            <c:idx val="15"/>
            <c:invertIfNegative val="0"/>
            <c:bubble3D val="0"/>
            <c:extLst>
              <c:ext xmlns:c16="http://schemas.microsoft.com/office/drawing/2014/chart" uri="{C3380CC4-5D6E-409C-BE32-E72D297353CC}">
                <c16:uniqueId val="{0000000F-BB92-40F3-BE6F-4E8221073790}"/>
              </c:ext>
            </c:extLst>
          </c:dPt>
          <c:dPt>
            <c:idx val="16"/>
            <c:invertIfNegative val="0"/>
            <c:bubble3D val="0"/>
            <c:extLst>
              <c:ext xmlns:c16="http://schemas.microsoft.com/office/drawing/2014/chart" uri="{C3380CC4-5D6E-409C-BE32-E72D297353CC}">
                <c16:uniqueId val="{00000010-BB92-40F3-BE6F-4E8221073790}"/>
              </c:ext>
            </c:extLst>
          </c:dPt>
          <c:dPt>
            <c:idx val="17"/>
            <c:invertIfNegative val="0"/>
            <c:bubble3D val="0"/>
            <c:extLst>
              <c:ext xmlns:c16="http://schemas.microsoft.com/office/drawing/2014/chart" uri="{C3380CC4-5D6E-409C-BE32-E72D297353CC}">
                <c16:uniqueId val="{00000011-BB92-40F3-BE6F-4E8221073790}"/>
              </c:ext>
            </c:extLst>
          </c:dPt>
          <c:dPt>
            <c:idx val="19"/>
            <c:invertIfNegative val="0"/>
            <c:bubble3D val="0"/>
            <c:extLst>
              <c:ext xmlns:c16="http://schemas.microsoft.com/office/drawing/2014/chart" uri="{C3380CC4-5D6E-409C-BE32-E72D297353CC}">
                <c16:uniqueId val="{00000012-BB92-40F3-BE6F-4E8221073790}"/>
              </c:ext>
            </c:extLst>
          </c:dPt>
          <c:dPt>
            <c:idx val="28"/>
            <c:invertIfNegative val="0"/>
            <c:bubble3D val="0"/>
            <c:extLst>
              <c:ext xmlns:c16="http://schemas.microsoft.com/office/drawing/2014/chart" uri="{C3380CC4-5D6E-409C-BE32-E72D297353CC}">
                <c16:uniqueId val="{00000013-BB92-40F3-BE6F-4E8221073790}"/>
              </c:ext>
            </c:extLst>
          </c:dPt>
          <c:dPt>
            <c:idx val="29"/>
            <c:invertIfNegative val="0"/>
            <c:bubble3D val="0"/>
            <c:spPr>
              <a:solidFill>
                <a:srgbClr val="FBBB27"/>
              </a:solidFill>
              <a:ln>
                <a:noFill/>
              </a:ln>
              <a:effectLst/>
            </c:spPr>
            <c:extLst>
              <c:ext xmlns:c16="http://schemas.microsoft.com/office/drawing/2014/chart" uri="{C3380CC4-5D6E-409C-BE32-E72D297353CC}">
                <c16:uniqueId val="{00000015-BB92-40F3-BE6F-4E8221073790}"/>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'F96'!$A$7:$A$38</c:f>
              <c:strCache>
                <c:ptCount val="32"/>
                <c:pt idx="0">
                  <c:v>Nayarit</c:v>
                </c:pt>
                <c:pt idx="1">
                  <c:v>Chiapas</c:v>
                </c:pt>
                <c:pt idx="2">
                  <c:v>Tabasco</c:v>
                </c:pt>
                <c:pt idx="3">
                  <c:v>Campeche</c:v>
                </c:pt>
                <c:pt idx="4">
                  <c:v>Guerrero</c:v>
                </c:pt>
                <c:pt idx="5">
                  <c:v>Durango</c:v>
                </c:pt>
                <c:pt idx="6">
                  <c:v>Tamaulipas</c:v>
                </c:pt>
                <c:pt idx="7">
                  <c:v>Veracruz</c:v>
                </c:pt>
                <c:pt idx="8">
                  <c:v>Tlaxcala</c:v>
                </c:pt>
                <c:pt idx="9">
                  <c:v>Zacatecas</c:v>
                </c:pt>
                <c:pt idx="10">
                  <c:v>Chihuahua</c:v>
                </c:pt>
                <c:pt idx="11">
                  <c:v>Sonora</c:v>
                </c:pt>
                <c:pt idx="12">
                  <c:v>Puebla</c:v>
                </c:pt>
                <c:pt idx="13">
                  <c:v>Coahuila</c:v>
                </c:pt>
                <c:pt idx="14">
                  <c:v>Quintana Roo</c:v>
                </c:pt>
                <c:pt idx="15">
                  <c:v>Hidalgo</c:v>
                </c:pt>
                <c:pt idx="16">
                  <c:v>Guanajuato</c:v>
                </c:pt>
                <c:pt idx="17">
                  <c:v>Baja California</c:v>
                </c:pt>
                <c:pt idx="18">
                  <c:v>San Luis Potosí</c:v>
                </c:pt>
                <c:pt idx="19">
                  <c:v>Yucatán</c:v>
                </c:pt>
                <c:pt idx="20">
                  <c:v>Oaxaca</c:v>
                </c:pt>
                <c:pt idx="21">
                  <c:v>Aguascalientes</c:v>
                </c:pt>
                <c:pt idx="22">
                  <c:v>Sinaloa</c:v>
                </c:pt>
                <c:pt idx="23">
                  <c:v>Michoacán</c:v>
                </c:pt>
                <c:pt idx="24">
                  <c:v>Baja California Sur</c:v>
                </c:pt>
                <c:pt idx="25">
                  <c:v>Colima</c:v>
                </c:pt>
                <c:pt idx="26">
                  <c:v>Nuevo León</c:v>
                </c:pt>
                <c:pt idx="27">
                  <c:v>Morelos</c:v>
                </c:pt>
                <c:pt idx="28">
                  <c:v>Estado de México</c:v>
                </c:pt>
                <c:pt idx="29">
                  <c:v>Jalisco</c:v>
                </c:pt>
                <c:pt idx="30">
                  <c:v>Querétaro</c:v>
                </c:pt>
                <c:pt idx="31">
                  <c:v>Ciudad de México</c:v>
                </c:pt>
              </c:strCache>
            </c:strRef>
          </c:cat>
          <c:val>
            <c:numRef>
              <c:f>'F96'!$D$7:$D$38</c:f>
              <c:numCache>
                <c:formatCode>General</c:formatCode>
                <c:ptCount val="32"/>
                <c:pt idx="0">
                  <c:v>0.78700125762800965</c:v>
                </c:pt>
                <c:pt idx="1">
                  <c:v>1.5936164682201004</c:v>
                </c:pt>
                <c:pt idx="2">
                  <c:v>2.7511700333127389</c:v>
                </c:pt>
                <c:pt idx="3">
                  <c:v>3.0486379701761912</c:v>
                </c:pt>
                <c:pt idx="4">
                  <c:v>4.1163850236033515</c:v>
                </c:pt>
                <c:pt idx="5">
                  <c:v>4.3174350981568868</c:v>
                </c:pt>
                <c:pt idx="6">
                  <c:v>5.5234733810009082</c:v>
                </c:pt>
                <c:pt idx="7">
                  <c:v>5.7725517989333035</c:v>
                </c:pt>
                <c:pt idx="8">
                  <c:v>5.864470617902616</c:v>
                </c:pt>
                <c:pt idx="9">
                  <c:v>6.0437823682319456</c:v>
                </c:pt>
                <c:pt idx="10">
                  <c:v>7.4362770809956649</c:v>
                </c:pt>
                <c:pt idx="11">
                  <c:v>9.2173422978570994</c:v>
                </c:pt>
                <c:pt idx="12">
                  <c:v>10.546452998585858</c:v>
                </c:pt>
                <c:pt idx="13">
                  <c:v>12.59587428435753</c:v>
                </c:pt>
                <c:pt idx="14">
                  <c:v>13.059937395409195</c:v>
                </c:pt>
                <c:pt idx="15">
                  <c:v>13.439450359259453</c:v>
                </c:pt>
                <c:pt idx="16">
                  <c:v>13.930017535624399</c:v>
                </c:pt>
                <c:pt idx="17">
                  <c:v>14.251538537417693</c:v>
                </c:pt>
                <c:pt idx="18">
                  <c:v>15.109142471834625</c:v>
                </c:pt>
                <c:pt idx="19">
                  <c:v>16.563213729024032</c:v>
                </c:pt>
                <c:pt idx="20">
                  <c:v>16.987236033519217</c:v>
                </c:pt>
                <c:pt idx="21">
                  <c:v>17.662589434521603</c:v>
                </c:pt>
                <c:pt idx="22">
                  <c:v>17.88559098464011</c:v>
                </c:pt>
                <c:pt idx="23">
                  <c:v>18.572710177866046</c:v>
                </c:pt>
                <c:pt idx="24">
                  <c:v>20.30150269185237</c:v>
                </c:pt>
                <c:pt idx="25">
                  <c:v>20.702808594770985</c:v>
                </c:pt>
                <c:pt idx="26">
                  <c:v>24.036954015499678</c:v>
                </c:pt>
                <c:pt idx="27">
                  <c:v>26.698731513600531</c:v>
                </c:pt>
                <c:pt idx="28">
                  <c:v>28.992984915355848</c:v>
                </c:pt>
                <c:pt idx="29">
                  <c:v>31.10812174205482</c:v>
                </c:pt>
                <c:pt idx="30">
                  <c:v>38.854688823069147</c:v>
                </c:pt>
                <c:pt idx="31">
                  <c:v>112.27727659617817</c:v>
                </c:pt>
              </c:numCache>
            </c:numRef>
          </c:val>
          <c:extLst>
            <c:ext xmlns:c16="http://schemas.microsoft.com/office/drawing/2014/chart" uri="{C3380CC4-5D6E-409C-BE32-E72D297353CC}">
              <c16:uniqueId val="{00000016-BB92-40F3-BE6F-4E8221073790}"/>
            </c:ext>
          </c:extLst>
        </c:ser>
        <c:dLbls>
          <c:showLegendKey val="0"/>
          <c:showVal val="0"/>
          <c:showCatName val="0"/>
          <c:showSerName val="0"/>
          <c:showPercent val="0"/>
          <c:showBubbleSize val="0"/>
        </c:dLbls>
        <c:gapWidth val="75"/>
        <c:axId val="225060352"/>
        <c:axId val="225061888"/>
      </c:barChart>
      <c:catAx>
        <c:axId val="22506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5061888"/>
        <c:crosses val="autoZero"/>
        <c:auto val="1"/>
        <c:lblAlgn val="ctr"/>
        <c:lblOffset val="100"/>
        <c:noMultiLvlLbl val="0"/>
      </c:catAx>
      <c:valAx>
        <c:axId val="225061888"/>
        <c:scaling>
          <c:orientation val="minMax"/>
        </c:scaling>
        <c:delete val="1"/>
        <c:axPos val="b"/>
        <c:numFmt formatCode="General" sourceLinked="1"/>
        <c:majorTickMark val="none"/>
        <c:minorTickMark val="none"/>
        <c:tickLblPos val="nextTo"/>
        <c:crossAx val="225060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FC40-4523-8AC2-7EBBA1091962}"/>
              </c:ext>
            </c:extLst>
          </c:dPt>
          <c:dPt>
            <c:idx val="1"/>
            <c:invertIfNegative val="0"/>
            <c:bubble3D val="0"/>
            <c:extLst>
              <c:ext xmlns:c16="http://schemas.microsoft.com/office/drawing/2014/chart" uri="{C3380CC4-5D6E-409C-BE32-E72D297353CC}">
                <c16:uniqueId val="{00000003-FC40-4523-8AC2-7EBBA1091962}"/>
              </c:ext>
            </c:extLst>
          </c:dPt>
          <c:dPt>
            <c:idx val="2"/>
            <c:invertIfNegative val="0"/>
            <c:bubble3D val="0"/>
            <c:extLst>
              <c:ext xmlns:c16="http://schemas.microsoft.com/office/drawing/2014/chart" uri="{C3380CC4-5D6E-409C-BE32-E72D297353CC}">
                <c16:uniqueId val="{00000005-FC40-4523-8AC2-7EBBA1091962}"/>
              </c:ext>
            </c:extLst>
          </c:dPt>
          <c:dPt>
            <c:idx val="3"/>
            <c:invertIfNegative val="0"/>
            <c:bubble3D val="0"/>
            <c:extLst>
              <c:ext xmlns:c16="http://schemas.microsoft.com/office/drawing/2014/chart" uri="{C3380CC4-5D6E-409C-BE32-E72D297353CC}">
                <c16:uniqueId val="{00000007-FC40-4523-8AC2-7EBBA1091962}"/>
              </c:ext>
            </c:extLst>
          </c:dPt>
          <c:dPt>
            <c:idx val="4"/>
            <c:invertIfNegative val="0"/>
            <c:bubble3D val="0"/>
            <c:extLst>
              <c:ext xmlns:c16="http://schemas.microsoft.com/office/drawing/2014/chart" uri="{C3380CC4-5D6E-409C-BE32-E72D297353CC}">
                <c16:uniqueId val="{00000009-FC40-4523-8AC2-7EBBA1091962}"/>
              </c:ext>
            </c:extLst>
          </c:dPt>
          <c:dPt>
            <c:idx val="5"/>
            <c:invertIfNegative val="0"/>
            <c:bubble3D val="0"/>
            <c:extLst>
              <c:ext xmlns:c16="http://schemas.microsoft.com/office/drawing/2014/chart" uri="{C3380CC4-5D6E-409C-BE32-E72D297353CC}">
                <c16:uniqueId val="{0000000B-FC40-4523-8AC2-7EBBA1091962}"/>
              </c:ext>
            </c:extLst>
          </c:dPt>
          <c:dPt>
            <c:idx val="6"/>
            <c:invertIfNegative val="0"/>
            <c:bubble3D val="0"/>
            <c:extLst>
              <c:ext xmlns:c16="http://schemas.microsoft.com/office/drawing/2014/chart" uri="{C3380CC4-5D6E-409C-BE32-E72D297353CC}">
                <c16:uniqueId val="{0000000D-FC40-4523-8AC2-7EBBA1091962}"/>
              </c:ext>
            </c:extLst>
          </c:dPt>
          <c:dPt>
            <c:idx val="7"/>
            <c:invertIfNegative val="0"/>
            <c:bubble3D val="0"/>
            <c:extLst>
              <c:ext xmlns:c16="http://schemas.microsoft.com/office/drawing/2014/chart" uri="{C3380CC4-5D6E-409C-BE32-E72D297353CC}">
                <c16:uniqueId val="{0000000F-FC40-4523-8AC2-7EBBA1091962}"/>
              </c:ext>
            </c:extLst>
          </c:dPt>
          <c:dPt>
            <c:idx val="8"/>
            <c:invertIfNegative val="0"/>
            <c:bubble3D val="0"/>
            <c:extLst>
              <c:ext xmlns:c16="http://schemas.microsoft.com/office/drawing/2014/chart" uri="{C3380CC4-5D6E-409C-BE32-E72D297353CC}">
                <c16:uniqueId val="{00000011-FC40-4523-8AC2-7EBBA1091962}"/>
              </c:ext>
            </c:extLst>
          </c:dPt>
          <c:dPt>
            <c:idx val="9"/>
            <c:invertIfNegative val="0"/>
            <c:bubble3D val="0"/>
            <c:extLst>
              <c:ext xmlns:c16="http://schemas.microsoft.com/office/drawing/2014/chart" uri="{C3380CC4-5D6E-409C-BE32-E72D297353CC}">
                <c16:uniqueId val="{00000013-FC40-4523-8AC2-7EBBA1091962}"/>
              </c:ext>
            </c:extLst>
          </c:dPt>
          <c:dPt>
            <c:idx val="10"/>
            <c:invertIfNegative val="0"/>
            <c:bubble3D val="0"/>
            <c:extLst>
              <c:ext xmlns:c16="http://schemas.microsoft.com/office/drawing/2014/chart" uri="{C3380CC4-5D6E-409C-BE32-E72D297353CC}">
                <c16:uniqueId val="{00000015-FC40-4523-8AC2-7EBBA1091962}"/>
              </c:ext>
            </c:extLst>
          </c:dPt>
          <c:dPt>
            <c:idx val="11"/>
            <c:invertIfNegative val="0"/>
            <c:bubble3D val="0"/>
            <c:extLst>
              <c:ext xmlns:c16="http://schemas.microsoft.com/office/drawing/2014/chart" uri="{C3380CC4-5D6E-409C-BE32-E72D297353CC}">
                <c16:uniqueId val="{00000017-FC40-4523-8AC2-7EBBA1091962}"/>
              </c:ext>
            </c:extLst>
          </c:dPt>
          <c:dPt>
            <c:idx val="12"/>
            <c:invertIfNegative val="0"/>
            <c:bubble3D val="0"/>
            <c:extLst>
              <c:ext xmlns:c16="http://schemas.microsoft.com/office/drawing/2014/chart" uri="{C3380CC4-5D6E-409C-BE32-E72D297353CC}">
                <c16:uniqueId val="{00000019-FC40-4523-8AC2-7EBBA1091962}"/>
              </c:ext>
            </c:extLst>
          </c:dPt>
          <c:dPt>
            <c:idx val="13"/>
            <c:invertIfNegative val="0"/>
            <c:bubble3D val="0"/>
            <c:extLst>
              <c:ext xmlns:c16="http://schemas.microsoft.com/office/drawing/2014/chart" uri="{C3380CC4-5D6E-409C-BE32-E72D297353CC}">
                <c16:uniqueId val="{0000001B-FC40-4523-8AC2-7EBBA1091962}"/>
              </c:ext>
            </c:extLst>
          </c:dPt>
          <c:dPt>
            <c:idx val="14"/>
            <c:invertIfNegative val="0"/>
            <c:bubble3D val="0"/>
            <c:extLst>
              <c:ext xmlns:c16="http://schemas.microsoft.com/office/drawing/2014/chart" uri="{C3380CC4-5D6E-409C-BE32-E72D297353CC}">
                <c16:uniqueId val="{0000001D-FC40-4523-8AC2-7EBBA1091962}"/>
              </c:ext>
            </c:extLst>
          </c:dPt>
          <c:dPt>
            <c:idx val="15"/>
            <c:invertIfNegative val="0"/>
            <c:bubble3D val="0"/>
            <c:extLst>
              <c:ext xmlns:c16="http://schemas.microsoft.com/office/drawing/2014/chart" uri="{C3380CC4-5D6E-409C-BE32-E72D297353CC}">
                <c16:uniqueId val="{0000001F-FC40-4523-8AC2-7EBBA1091962}"/>
              </c:ext>
            </c:extLst>
          </c:dPt>
          <c:dPt>
            <c:idx val="16"/>
            <c:invertIfNegative val="0"/>
            <c:bubble3D val="0"/>
            <c:extLst>
              <c:ext xmlns:c16="http://schemas.microsoft.com/office/drawing/2014/chart" uri="{C3380CC4-5D6E-409C-BE32-E72D297353CC}">
                <c16:uniqueId val="{00000021-FC40-4523-8AC2-7EBBA1091962}"/>
              </c:ext>
            </c:extLst>
          </c:dPt>
          <c:dPt>
            <c:idx val="17"/>
            <c:invertIfNegative val="0"/>
            <c:bubble3D val="0"/>
            <c:extLst>
              <c:ext xmlns:c16="http://schemas.microsoft.com/office/drawing/2014/chart" uri="{C3380CC4-5D6E-409C-BE32-E72D297353CC}">
                <c16:uniqueId val="{00000023-FC40-4523-8AC2-7EBBA1091962}"/>
              </c:ext>
            </c:extLst>
          </c:dPt>
          <c:dPt>
            <c:idx val="19"/>
            <c:invertIfNegative val="0"/>
            <c:bubble3D val="0"/>
            <c:extLst>
              <c:ext xmlns:c16="http://schemas.microsoft.com/office/drawing/2014/chart" uri="{C3380CC4-5D6E-409C-BE32-E72D297353CC}">
                <c16:uniqueId val="{00000025-FC40-4523-8AC2-7EBBA1091962}"/>
              </c:ext>
            </c:extLst>
          </c:dPt>
          <c:dPt>
            <c:idx val="28"/>
            <c:invertIfNegative val="0"/>
            <c:bubble3D val="0"/>
            <c:extLst>
              <c:ext xmlns:c16="http://schemas.microsoft.com/office/drawing/2014/chart" uri="{C3380CC4-5D6E-409C-BE32-E72D297353CC}">
                <c16:uniqueId val="{00000027-FC40-4523-8AC2-7EBBA1091962}"/>
              </c:ext>
            </c:extLst>
          </c:dPt>
          <c:dPt>
            <c:idx val="29"/>
            <c:invertIfNegative val="0"/>
            <c:bubble3D val="0"/>
            <c:spPr>
              <a:solidFill>
                <a:srgbClr val="FBBB27"/>
              </a:solidFill>
              <a:ln>
                <a:noFill/>
              </a:ln>
              <a:effectLst/>
            </c:spPr>
            <c:extLst>
              <c:ext xmlns:c16="http://schemas.microsoft.com/office/drawing/2014/chart" uri="{C3380CC4-5D6E-409C-BE32-E72D297353CC}">
                <c16:uniqueId val="{00000029-FC40-4523-8AC2-7EBBA1091962}"/>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'F96'!$A$7:$A$38</c:f>
              <c:strCache>
                <c:ptCount val="32"/>
                <c:pt idx="0">
                  <c:v>Nayarit</c:v>
                </c:pt>
                <c:pt idx="1">
                  <c:v>Chiapas</c:v>
                </c:pt>
                <c:pt idx="2">
                  <c:v>Tabasco</c:v>
                </c:pt>
                <c:pt idx="3">
                  <c:v>Campeche</c:v>
                </c:pt>
                <c:pt idx="4">
                  <c:v>Guerrero</c:v>
                </c:pt>
                <c:pt idx="5">
                  <c:v>Durango</c:v>
                </c:pt>
                <c:pt idx="6">
                  <c:v>Tamaulipas</c:v>
                </c:pt>
                <c:pt idx="7">
                  <c:v>Veracruz</c:v>
                </c:pt>
                <c:pt idx="8">
                  <c:v>Tlaxcala</c:v>
                </c:pt>
                <c:pt idx="9">
                  <c:v>Zacatecas</c:v>
                </c:pt>
                <c:pt idx="10">
                  <c:v>Chihuahua</c:v>
                </c:pt>
                <c:pt idx="11">
                  <c:v>Sonora</c:v>
                </c:pt>
                <c:pt idx="12">
                  <c:v>Puebla</c:v>
                </c:pt>
                <c:pt idx="13">
                  <c:v>Coahuila</c:v>
                </c:pt>
                <c:pt idx="14">
                  <c:v>Quintana Roo</c:v>
                </c:pt>
                <c:pt idx="15">
                  <c:v>Hidalgo</c:v>
                </c:pt>
                <c:pt idx="16">
                  <c:v>Guanajuato</c:v>
                </c:pt>
                <c:pt idx="17">
                  <c:v>Baja California</c:v>
                </c:pt>
                <c:pt idx="18">
                  <c:v>San Luis Potosí</c:v>
                </c:pt>
                <c:pt idx="19">
                  <c:v>Yucatán</c:v>
                </c:pt>
                <c:pt idx="20">
                  <c:v>Oaxaca</c:v>
                </c:pt>
                <c:pt idx="21">
                  <c:v>Aguascalientes</c:v>
                </c:pt>
                <c:pt idx="22">
                  <c:v>Sinaloa</c:v>
                </c:pt>
                <c:pt idx="23">
                  <c:v>Michoacán</c:v>
                </c:pt>
                <c:pt idx="24">
                  <c:v>Baja California Sur</c:v>
                </c:pt>
                <c:pt idx="25">
                  <c:v>Colima</c:v>
                </c:pt>
                <c:pt idx="26">
                  <c:v>Nuevo León</c:v>
                </c:pt>
                <c:pt idx="27">
                  <c:v>Morelos</c:v>
                </c:pt>
                <c:pt idx="28">
                  <c:v>Estado de México</c:v>
                </c:pt>
                <c:pt idx="29">
                  <c:v>Jalisco</c:v>
                </c:pt>
                <c:pt idx="30">
                  <c:v>Querétaro</c:v>
                </c:pt>
                <c:pt idx="31">
                  <c:v>Ciudad de México</c:v>
                </c:pt>
              </c:strCache>
            </c:strRef>
          </c:cat>
          <c:val>
            <c:numRef>
              <c:f>'F96'!$D$7:$D$38</c:f>
              <c:numCache>
                <c:formatCode>General</c:formatCode>
                <c:ptCount val="32"/>
                <c:pt idx="0">
                  <c:v>0.78700125762800965</c:v>
                </c:pt>
                <c:pt idx="1">
                  <c:v>1.5936164682201004</c:v>
                </c:pt>
                <c:pt idx="2">
                  <c:v>2.7511700333127389</c:v>
                </c:pt>
                <c:pt idx="3">
                  <c:v>3.0486379701761912</c:v>
                </c:pt>
                <c:pt idx="4">
                  <c:v>4.1163850236033515</c:v>
                </c:pt>
                <c:pt idx="5">
                  <c:v>4.3174350981568868</c:v>
                </c:pt>
                <c:pt idx="6">
                  <c:v>5.5234733810009082</c:v>
                </c:pt>
                <c:pt idx="7">
                  <c:v>5.7725517989333035</c:v>
                </c:pt>
                <c:pt idx="8">
                  <c:v>5.864470617902616</c:v>
                </c:pt>
                <c:pt idx="9">
                  <c:v>6.0437823682319456</c:v>
                </c:pt>
                <c:pt idx="10">
                  <c:v>7.4362770809956649</c:v>
                </c:pt>
                <c:pt idx="11">
                  <c:v>9.2173422978570994</c:v>
                </c:pt>
                <c:pt idx="12">
                  <c:v>10.546452998585858</c:v>
                </c:pt>
                <c:pt idx="13">
                  <c:v>12.59587428435753</c:v>
                </c:pt>
                <c:pt idx="14">
                  <c:v>13.059937395409195</c:v>
                </c:pt>
                <c:pt idx="15">
                  <c:v>13.439450359259453</c:v>
                </c:pt>
                <c:pt idx="16">
                  <c:v>13.930017535624399</c:v>
                </c:pt>
                <c:pt idx="17">
                  <c:v>14.251538537417693</c:v>
                </c:pt>
                <c:pt idx="18">
                  <c:v>15.109142471834625</c:v>
                </c:pt>
                <c:pt idx="19">
                  <c:v>16.563213729024032</c:v>
                </c:pt>
                <c:pt idx="20">
                  <c:v>16.987236033519217</c:v>
                </c:pt>
                <c:pt idx="21">
                  <c:v>17.662589434521603</c:v>
                </c:pt>
                <c:pt idx="22">
                  <c:v>17.88559098464011</c:v>
                </c:pt>
                <c:pt idx="23">
                  <c:v>18.572710177866046</c:v>
                </c:pt>
                <c:pt idx="24">
                  <c:v>20.30150269185237</c:v>
                </c:pt>
                <c:pt idx="25">
                  <c:v>20.702808594770985</c:v>
                </c:pt>
                <c:pt idx="26">
                  <c:v>24.036954015499678</c:v>
                </c:pt>
                <c:pt idx="27">
                  <c:v>26.698731513600531</c:v>
                </c:pt>
                <c:pt idx="28">
                  <c:v>28.992984915355848</c:v>
                </c:pt>
                <c:pt idx="29">
                  <c:v>31.10812174205482</c:v>
                </c:pt>
                <c:pt idx="30">
                  <c:v>38.854688823069147</c:v>
                </c:pt>
                <c:pt idx="31">
                  <c:v>112.27727659617817</c:v>
                </c:pt>
              </c:numCache>
            </c:numRef>
          </c:val>
          <c:extLst>
            <c:ext xmlns:c16="http://schemas.microsoft.com/office/drawing/2014/chart" uri="{C3380CC4-5D6E-409C-BE32-E72D297353CC}">
              <c16:uniqueId val="{0000002A-FC40-4523-8AC2-7EBBA1091962}"/>
            </c:ext>
          </c:extLst>
        </c:ser>
        <c:dLbls>
          <c:showLegendKey val="0"/>
          <c:showVal val="0"/>
          <c:showCatName val="0"/>
          <c:showSerName val="0"/>
          <c:showPercent val="0"/>
          <c:showBubbleSize val="0"/>
        </c:dLbls>
        <c:gapWidth val="75"/>
        <c:axId val="225128448"/>
        <c:axId val="225129984"/>
      </c:barChart>
      <c:catAx>
        <c:axId val="2251284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5129984"/>
        <c:crosses val="autoZero"/>
        <c:auto val="1"/>
        <c:lblAlgn val="ctr"/>
        <c:lblOffset val="100"/>
        <c:noMultiLvlLbl val="0"/>
      </c:catAx>
      <c:valAx>
        <c:axId val="225129984"/>
        <c:scaling>
          <c:orientation val="minMax"/>
        </c:scaling>
        <c:delete val="1"/>
        <c:axPos val="b"/>
        <c:numFmt formatCode="General" sourceLinked="1"/>
        <c:majorTickMark val="none"/>
        <c:minorTickMark val="none"/>
        <c:tickLblPos val="nextTo"/>
        <c:crossAx val="225128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22CA-4B21-A0DE-0CD76E6335D7}"/>
              </c:ext>
            </c:extLst>
          </c:dPt>
          <c:dPt>
            <c:idx val="1"/>
            <c:invertIfNegative val="0"/>
            <c:bubble3D val="0"/>
            <c:extLst>
              <c:ext xmlns:c16="http://schemas.microsoft.com/office/drawing/2014/chart" uri="{C3380CC4-5D6E-409C-BE32-E72D297353CC}">
                <c16:uniqueId val="{00000003-22CA-4B21-A0DE-0CD76E6335D7}"/>
              </c:ext>
            </c:extLst>
          </c:dPt>
          <c:dPt>
            <c:idx val="2"/>
            <c:invertIfNegative val="0"/>
            <c:bubble3D val="0"/>
            <c:extLst>
              <c:ext xmlns:c16="http://schemas.microsoft.com/office/drawing/2014/chart" uri="{C3380CC4-5D6E-409C-BE32-E72D297353CC}">
                <c16:uniqueId val="{00000005-22CA-4B21-A0DE-0CD76E6335D7}"/>
              </c:ext>
            </c:extLst>
          </c:dPt>
          <c:dPt>
            <c:idx val="3"/>
            <c:invertIfNegative val="0"/>
            <c:bubble3D val="0"/>
            <c:extLst>
              <c:ext xmlns:c16="http://schemas.microsoft.com/office/drawing/2014/chart" uri="{C3380CC4-5D6E-409C-BE32-E72D297353CC}">
                <c16:uniqueId val="{00000007-22CA-4B21-A0DE-0CD76E6335D7}"/>
              </c:ext>
            </c:extLst>
          </c:dPt>
          <c:dPt>
            <c:idx val="4"/>
            <c:invertIfNegative val="0"/>
            <c:bubble3D val="0"/>
            <c:extLst>
              <c:ext xmlns:c16="http://schemas.microsoft.com/office/drawing/2014/chart" uri="{C3380CC4-5D6E-409C-BE32-E72D297353CC}">
                <c16:uniqueId val="{00000009-22CA-4B21-A0DE-0CD76E6335D7}"/>
              </c:ext>
            </c:extLst>
          </c:dPt>
          <c:dPt>
            <c:idx val="5"/>
            <c:invertIfNegative val="0"/>
            <c:bubble3D val="0"/>
            <c:extLst>
              <c:ext xmlns:c16="http://schemas.microsoft.com/office/drawing/2014/chart" uri="{C3380CC4-5D6E-409C-BE32-E72D297353CC}">
                <c16:uniqueId val="{0000000B-22CA-4B21-A0DE-0CD76E6335D7}"/>
              </c:ext>
            </c:extLst>
          </c:dPt>
          <c:dPt>
            <c:idx val="6"/>
            <c:invertIfNegative val="0"/>
            <c:bubble3D val="0"/>
            <c:extLst>
              <c:ext xmlns:c16="http://schemas.microsoft.com/office/drawing/2014/chart" uri="{C3380CC4-5D6E-409C-BE32-E72D297353CC}">
                <c16:uniqueId val="{0000000D-22CA-4B21-A0DE-0CD76E6335D7}"/>
              </c:ext>
            </c:extLst>
          </c:dPt>
          <c:dPt>
            <c:idx val="7"/>
            <c:invertIfNegative val="0"/>
            <c:bubble3D val="0"/>
            <c:extLst>
              <c:ext xmlns:c16="http://schemas.microsoft.com/office/drawing/2014/chart" uri="{C3380CC4-5D6E-409C-BE32-E72D297353CC}">
                <c16:uniqueId val="{0000000F-22CA-4B21-A0DE-0CD76E6335D7}"/>
              </c:ext>
            </c:extLst>
          </c:dPt>
          <c:dPt>
            <c:idx val="8"/>
            <c:invertIfNegative val="0"/>
            <c:bubble3D val="0"/>
            <c:extLst>
              <c:ext xmlns:c16="http://schemas.microsoft.com/office/drawing/2014/chart" uri="{C3380CC4-5D6E-409C-BE32-E72D297353CC}">
                <c16:uniqueId val="{00000011-22CA-4B21-A0DE-0CD76E6335D7}"/>
              </c:ext>
            </c:extLst>
          </c:dPt>
          <c:dPt>
            <c:idx val="9"/>
            <c:invertIfNegative val="0"/>
            <c:bubble3D val="0"/>
            <c:extLst>
              <c:ext xmlns:c16="http://schemas.microsoft.com/office/drawing/2014/chart" uri="{C3380CC4-5D6E-409C-BE32-E72D297353CC}">
                <c16:uniqueId val="{00000013-22CA-4B21-A0DE-0CD76E6335D7}"/>
              </c:ext>
            </c:extLst>
          </c:dPt>
          <c:dPt>
            <c:idx val="10"/>
            <c:invertIfNegative val="0"/>
            <c:bubble3D val="0"/>
            <c:extLst>
              <c:ext xmlns:c16="http://schemas.microsoft.com/office/drawing/2014/chart" uri="{C3380CC4-5D6E-409C-BE32-E72D297353CC}">
                <c16:uniqueId val="{00000015-22CA-4B21-A0DE-0CD76E6335D7}"/>
              </c:ext>
            </c:extLst>
          </c:dPt>
          <c:dPt>
            <c:idx val="11"/>
            <c:invertIfNegative val="0"/>
            <c:bubble3D val="0"/>
            <c:extLst>
              <c:ext xmlns:c16="http://schemas.microsoft.com/office/drawing/2014/chart" uri="{C3380CC4-5D6E-409C-BE32-E72D297353CC}">
                <c16:uniqueId val="{00000017-22CA-4B21-A0DE-0CD76E6335D7}"/>
              </c:ext>
            </c:extLst>
          </c:dPt>
          <c:dPt>
            <c:idx val="12"/>
            <c:invertIfNegative val="0"/>
            <c:bubble3D val="0"/>
            <c:extLst>
              <c:ext xmlns:c16="http://schemas.microsoft.com/office/drawing/2014/chart" uri="{C3380CC4-5D6E-409C-BE32-E72D297353CC}">
                <c16:uniqueId val="{00000019-22CA-4B21-A0DE-0CD76E6335D7}"/>
              </c:ext>
            </c:extLst>
          </c:dPt>
          <c:dPt>
            <c:idx val="13"/>
            <c:invertIfNegative val="0"/>
            <c:bubble3D val="0"/>
            <c:extLst>
              <c:ext xmlns:c16="http://schemas.microsoft.com/office/drawing/2014/chart" uri="{C3380CC4-5D6E-409C-BE32-E72D297353CC}">
                <c16:uniqueId val="{0000001B-22CA-4B21-A0DE-0CD76E6335D7}"/>
              </c:ext>
            </c:extLst>
          </c:dPt>
          <c:dPt>
            <c:idx val="14"/>
            <c:invertIfNegative val="0"/>
            <c:bubble3D val="0"/>
            <c:extLst>
              <c:ext xmlns:c16="http://schemas.microsoft.com/office/drawing/2014/chart" uri="{C3380CC4-5D6E-409C-BE32-E72D297353CC}">
                <c16:uniqueId val="{0000001D-22CA-4B21-A0DE-0CD76E6335D7}"/>
              </c:ext>
            </c:extLst>
          </c:dPt>
          <c:dPt>
            <c:idx val="15"/>
            <c:invertIfNegative val="0"/>
            <c:bubble3D val="0"/>
            <c:extLst>
              <c:ext xmlns:c16="http://schemas.microsoft.com/office/drawing/2014/chart" uri="{C3380CC4-5D6E-409C-BE32-E72D297353CC}">
                <c16:uniqueId val="{0000001F-22CA-4B21-A0DE-0CD76E6335D7}"/>
              </c:ext>
            </c:extLst>
          </c:dPt>
          <c:dPt>
            <c:idx val="16"/>
            <c:invertIfNegative val="0"/>
            <c:bubble3D val="0"/>
            <c:extLst>
              <c:ext xmlns:c16="http://schemas.microsoft.com/office/drawing/2014/chart" uri="{C3380CC4-5D6E-409C-BE32-E72D297353CC}">
                <c16:uniqueId val="{00000021-22CA-4B21-A0DE-0CD76E6335D7}"/>
              </c:ext>
            </c:extLst>
          </c:dPt>
          <c:dPt>
            <c:idx val="17"/>
            <c:invertIfNegative val="0"/>
            <c:bubble3D val="0"/>
            <c:extLst>
              <c:ext xmlns:c16="http://schemas.microsoft.com/office/drawing/2014/chart" uri="{C3380CC4-5D6E-409C-BE32-E72D297353CC}">
                <c16:uniqueId val="{00000023-22CA-4B21-A0DE-0CD76E6335D7}"/>
              </c:ext>
            </c:extLst>
          </c:dPt>
          <c:dPt>
            <c:idx val="19"/>
            <c:invertIfNegative val="0"/>
            <c:bubble3D val="0"/>
            <c:extLst>
              <c:ext xmlns:c16="http://schemas.microsoft.com/office/drawing/2014/chart" uri="{C3380CC4-5D6E-409C-BE32-E72D297353CC}">
                <c16:uniqueId val="{00000025-22CA-4B21-A0DE-0CD76E6335D7}"/>
              </c:ext>
            </c:extLst>
          </c:dPt>
          <c:dPt>
            <c:idx val="28"/>
            <c:invertIfNegative val="0"/>
            <c:bubble3D val="0"/>
            <c:extLst>
              <c:ext xmlns:c16="http://schemas.microsoft.com/office/drawing/2014/chart" uri="{C3380CC4-5D6E-409C-BE32-E72D297353CC}">
                <c16:uniqueId val="{00000027-22CA-4B21-A0DE-0CD76E6335D7}"/>
              </c:ext>
            </c:extLst>
          </c:dPt>
          <c:dPt>
            <c:idx val="29"/>
            <c:invertIfNegative val="0"/>
            <c:bubble3D val="0"/>
            <c:spPr>
              <a:solidFill>
                <a:srgbClr val="FBBB27"/>
              </a:solidFill>
              <a:ln>
                <a:noFill/>
              </a:ln>
              <a:effectLst/>
            </c:spPr>
            <c:extLst>
              <c:ext xmlns:c16="http://schemas.microsoft.com/office/drawing/2014/chart" uri="{C3380CC4-5D6E-409C-BE32-E72D297353CC}">
                <c16:uniqueId val="{00000029-22CA-4B21-A0DE-0CD76E6335D7}"/>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'F96'!$A$7:$A$38</c:f>
              <c:strCache>
                <c:ptCount val="32"/>
                <c:pt idx="0">
                  <c:v>Nayarit</c:v>
                </c:pt>
                <c:pt idx="1">
                  <c:v>Chiapas</c:v>
                </c:pt>
                <c:pt idx="2">
                  <c:v>Tabasco</c:v>
                </c:pt>
                <c:pt idx="3">
                  <c:v>Campeche</c:v>
                </c:pt>
                <c:pt idx="4">
                  <c:v>Guerrero</c:v>
                </c:pt>
                <c:pt idx="5">
                  <c:v>Durango</c:v>
                </c:pt>
                <c:pt idx="6">
                  <c:v>Tamaulipas</c:v>
                </c:pt>
                <c:pt idx="7">
                  <c:v>Veracruz</c:v>
                </c:pt>
                <c:pt idx="8">
                  <c:v>Tlaxcala</c:v>
                </c:pt>
                <c:pt idx="9">
                  <c:v>Zacatecas</c:v>
                </c:pt>
                <c:pt idx="10">
                  <c:v>Chihuahua</c:v>
                </c:pt>
                <c:pt idx="11">
                  <c:v>Sonora</c:v>
                </c:pt>
                <c:pt idx="12">
                  <c:v>Puebla</c:v>
                </c:pt>
                <c:pt idx="13">
                  <c:v>Coahuila</c:v>
                </c:pt>
                <c:pt idx="14">
                  <c:v>Quintana Roo</c:v>
                </c:pt>
                <c:pt idx="15">
                  <c:v>Hidalgo</c:v>
                </c:pt>
                <c:pt idx="16">
                  <c:v>Guanajuato</c:v>
                </c:pt>
                <c:pt idx="17">
                  <c:v>Baja California</c:v>
                </c:pt>
                <c:pt idx="18">
                  <c:v>San Luis Potosí</c:v>
                </c:pt>
                <c:pt idx="19">
                  <c:v>Yucatán</c:v>
                </c:pt>
                <c:pt idx="20">
                  <c:v>Oaxaca</c:v>
                </c:pt>
                <c:pt idx="21">
                  <c:v>Aguascalientes</c:v>
                </c:pt>
                <c:pt idx="22">
                  <c:v>Sinaloa</c:v>
                </c:pt>
                <c:pt idx="23">
                  <c:v>Michoacán</c:v>
                </c:pt>
                <c:pt idx="24">
                  <c:v>Baja California Sur</c:v>
                </c:pt>
                <c:pt idx="25">
                  <c:v>Colima</c:v>
                </c:pt>
                <c:pt idx="26">
                  <c:v>Nuevo León</c:v>
                </c:pt>
                <c:pt idx="27">
                  <c:v>Morelos</c:v>
                </c:pt>
                <c:pt idx="28">
                  <c:v>Estado de México</c:v>
                </c:pt>
                <c:pt idx="29">
                  <c:v>Jalisco</c:v>
                </c:pt>
                <c:pt idx="30">
                  <c:v>Querétaro</c:v>
                </c:pt>
                <c:pt idx="31">
                  <c:v>Ciudad de México</c:v>
                </c:pt>
              </c:strCache>
            </c:strRef>
          </c:cat>
          <c:val>
            <c:numRef>
              <c:f>'F96'!$D$7:$D$38</c:f>
              <c:numCache>
                <c:formatCode>General</c:formatCode>
                <c:ptCount val="32"/>
                <c:pt idx="0">
                  <c:v>0.78700125762800965</c:v>
                </c:pt>
                <c:pt idx="1">
                  <c:v>1.5936164682201004</c:v>
                </c:pt>
                <c:pt idx="2">
                  <c:v>2.7511700333127389</c:v>
                </c:pt>
                <c:pt idx="3">
                  <c:v>3.0486379701761912</c:v>
                </c:pt>
                <c:pt idx="4">
                  <c:v>4.1163850236033515</c:v>
                </c:pt>
                <c:pt idx="5">
                  <c:v>4.3174350981568868</c:v>
                </c:pt>
                <c:pt idx="6">
                  <c:v>5.5234733810009082</c:v>
                </c:pt>
                <c:pt idx="7">
                  <c:v>5.7725517989333035</c:v>
                </c:pt>
                <c:pt idx="8">
                  <c:v>5.864470617902616</c:v>
                </c:pt>
                <c:pt idx="9">
                  <c:v>6.0437823682319456</c:v>
                </c:pt>
                <c:pt idx="10">
                  <c:v>7.4362770809956649</c:v>
                </c:pt>
                <c:pt idx="11">
                  <c:v>9.2173422978570994</c:v>
                </c:pt>
                <c:pt idx="12">
                  <c:v>10.546452998585858</c:v>
                </c:pt>
                <c:pt idx="13">
                  <c:v>12.59587428435753</c:v>
                </c:pt>
                <c:pt idx="14">
                  <c:v>13.059937395409195</c:v>
                </c:pt>
                <c:pt idx="15">
                  <c:v>13.439450359259453</c:v>
                </c:pt>
                <c:pt idx="16">
                  <c:v>13.930017535624399</c:v>
                </c:pt>
                <c:pt idx="17">
                  <c:v>14.251538537417693</c:v>
                </c:pt>
                <c:pt idx="18">
                  <c:v>15.109142471834625</c:v>
                </c:pt>
                <c:pt idx="19">
                  <c:v>16.563213729024032</c:v>
                </c:pt>
                <c:pt idx="20">
                  <c:v>16.987236033519217</c:v>
                </c:pt>
                <c:pt idx="21">
                  <c:v>17.662589434521603</c:v>
                </c:pt>
                <c:pt idx="22">
                  <c:v>17.88559098464011</c:v>
                </c:pt>
                <c:pt idx="23">
                  <c:v>18.572710177866046</c:v>
                </c:pt>
                <c:pt idx="24">
                  <c:v>20.30150269185237</c:v>
                </c:pt>
                <c:pt idx="25">
                  <c:v>20.702808594770985</c:v>
                </c:pt>
                <c:pt idx="26">
                  <c:v>24.036954015499678</c:v>
                </c:pt>
                <c:pt idx="27">
                  <c:v>26.698731513600531</c:v>
                </c:pt>
                <c:pt idx="28">
                  <c:v>28.992984915355848</c:v>
                </c:pt>
                <c:pt idx="29">
                  <c:v>31.10812174205482</c:v>
                </c:pt>
                <c:pt idx="30">
                  <c:v>38.854688823069147</c:v>
                </c:pt>
                <c:pt idx="31">
                  <c:v>112.27727659617817</c:v>
                </c:pt>
              </c:numCache>
            </c:numRef>
          </c:val>
          <c:extLst>
            <c:ext xmlns:c16="http://schemas.microsoft.com/office/drawing/2014/chart" uri="{C3380CC4-5D6E-409C-BE32-E72D297353CC}">
              <c16:uniqueId val="{0000002A-22CA-4B21-A0DE-0CD76E6335D7}"/>
            </c:ext>
          </c:extLst>
        </c:ser>
        <c:dLbls>
          <c:showLegendKey val="0"/>
          <c:showVal val="0"/>
          <c:showCatName val="0"/>
          <c:showSerName val="0"/>
          <c:showPercent val="0"/>
          <c:showBubbleSize val="0"/>
        </c:dLbls>
        <c:gapWidth val="75"/>
        <c:axId val="225175808"/>
        <c:axId val="225189888"/>
      </c:barChart>
      <c:catAx>
        <c:axId val="22517580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5189888"/>
        <c:crosses val="autoZero"/>
        <c:auto val="1"/>
        <c:lblAlgn val="ctr"/>
        <c:lblOffset val="100"/>
        <c:noMultiLvlLbl val="0"/>
      </c:catAx>
      <c:valAx>
        <c:axId val="225189888"/>
        <c:scaling>
          <c:orientation val="minMax"/>
        </c:scaling>
        <c:delete val="1"/>
        <c:axPos val="b"/>
        <c:numFmt formatCode="General" sourceLinked="1"/>
        <c:majorTickMark val="none"/>
        <c:minorTickMark val="none"/>
        <c:tickLblPos val="nextTo"/>
        <c:crossAx val="225175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C331-41C1-916F-0A36D75B97A8}"/>
              </c:ext>
            </c:extLst>
          </c:dPt>
          <c:dPt>
            <c:idx val="1"/>
            <c:invertIfNegative val="0"/>
            <c:bubble3D val="0"/>
            <c:extLst>
              <c:ext xmlns:c16="http://schemas.microsoft.com/office/drawing/2014/chart" uri="{C3380CC4-5D6E-409C-BE32-E72D297353CC}">
                <c16:uniqueId val="{00000003-C331-41C1-916F-0A36D75B97A8}"/>
              </c:ext>
            </c:extLst>
          </c:dPt>
          <c:dPt>
            <c:idx val="2"/>
            <c:invertIfNegative val="0"/>
            <c:bubble3D val="0"/>
            <c:extLst>
              <c:ext xmlns:c16="http://schemas.microsoft.com/office/drawing/2014/chart" uri="{C3380CC4-5D6E-409C-BE32-E72D297353CC}">
                <c16:uniqueId val="{00000005-C331-41C1-916F-0A36D75B97A8}"/>
              </c:ext>
            </c:extLst>
          </c:dPt>
          <c:dPt>
            <c:idx val="3"/>
            <c:invertIfNegative val="0"/>
            <c:bubble3D val="0"/>
            <c:extLst>
              <c:ext xmlns:c16="http://schemas.microsoft.com/office/drawing/2014/chart" uri="{C3380CC4-5D6E-409C-BE32-E72D297353CC}">
                <c16:uniqueId val="{00000007-C331-41C1-916F-0A36D75B97A8}"/>
              </c:ext>
            </c:extLst>
          </c:dPt>
          <c:dPt>
            <c:idx val="4"/>
            <c:invertIfNegative val="0"/>
            <c:bubble3D val="0"/>
            <c:extLst>
              <c:ext xmlns:c16="http://schemas.microsoft.com/office/drawing/2014/chart" uri="{C3380CC4-5D6E-409C-BE32-E72D297353CC}">
                <c16:uniqueId val="{00000009-C331-41C1-916F-0A36D75B97A8}"/>
              </c:ext>
            </c:extLst>
          </c:dPt>
          <c:dPt>
            <c:idx val="5"/>
            <c:invertIfNegative val="0"/>
            <c:bubble3D val="0"/>
            <c:extLst>
              <c:ext xmlns:c16="http://schemas.microsoft.com/office/drawing/2014/chart" uri="{C3380CC4-5D6E-409C-BE32-E72D297353CC}">
                <c16:uniqueId val="{0000000B-C331-41C1-916F-0A36D75B97A8}"/>
              </c:ext>
            </c:extLst>
          </c:dPt>
          <c:dPt>
            <c:idx val="6"/>
            <c:invertIfNegative val="0"/>
            <c:bubble3D val="0"/>
            <c:extLst>
              <c:ext xmlns:c16="http://schemas.microsoft.com/office/drawing/2014/chart" uri="{C3380CC4-5D6E-409C-BE32-E72D297353CC}">
                <c16:uniqueId val="{0000000D-C331-41C1-916F-0A36D75B97A8}"/>
              </c:ext>
            </c:extLst>
          </c:dPt>
          <c:dPt>
            <c:idx val="7"/>
            <c:invertIfNegative val="0"/>
            <c:bubble3D val="0"/>
            <c:extLst>
              <c:ext xmlns:c16="http://schemas.microsoft.com/office/drawing/2014/chart" uri="{C3380CC4-5D6E-409C-BE32-E72D297353CC}">
                <c16:uniqueId val="{0000000F-C331-41C1-916F-0A36D75B97A8}"/>
              </c:ext>
            </c:extLst>
          </c:dPt>
          <c:dPt>
            <c:idx val="8"/>
            <c:invertIfNegative val="0"/>
            <c:bubble3D val="0"/>
            <c:extLst>
              <c:ext xmlns:c16="http://schemas.microsoft.com/office/drawing/2014/chart" uri="{C3380CC4-5D6E-409C-BE32-E72D297353CC}">
                <c16:uniqueId val="{00000011-C331-41C1-916F-0A36D75B97A8}"/>
              </c:ext>
            </c:extLst>
          </c:dPt>
          <c:dPt>
            <c:idx val="9"/>
            <c:invertIfNegative val="0"/>
            <c:bubble3D val="0"/>
            <c:extLst>
              <c:ext xmlns:c16="http://schemas.microsoft.com/office/drawing/2014/chart" uri="{C3380CC4-5D6E-409C-BE32-E72D297353CC}">
                <c16:uniqueId val="{00000013-C331-41C1-916F-0A36D75B97A8}"/>
              </c:ext>
            </c:extLst>
          </c:dPt>
          <c:dPt>
            <c:idx val="10"/>
            <c:invertIfNegative val="0"/>
            <c:bubble3D val="0"/>
            <c:extLst>
              <c:ext xmlns:c16="http://schemas.microsoft.com/office/drawing/2014/chart" uri="{C3380CC4-5D6E-409C-BE32-E72D297353CC}">
                <c16:uniqueId val="{00000015-C331-41C1-916F-0A36D75B97A8}"/>
              </c:ext>
            </c:extLst>
          </c:dPt>
          <c:dPt>
            <c:idx val="11"/>
            <c:invertIfNegative val="0"/>
            <c:bubble3D val="0"/>
            <c:extLst>
              <c:ext xmlns:c16="http://schemas.microsoft.com/office/drawing/2014/chart" uri="{C3380CC4-5D6E-409C-BE32-E72D297353CC}">
                <c16:uniqueId val="{00000017-C331-41C1-916F-0A36D75B97A8}"/>
              </c:ext>
            </c:extLst>
          </c:dPt>
          <c:dPt>
            <c:idx val="12"/>
            <c:invertIfNegative val="0"/>
            <c:bubble3D val="0"/>
            <c:extLst>
              <c:ext xmlns:c16="http://schemas.microsoft.com/office/drawing/2014/chart" uri="{C3380CC4-5D6E-409C-BE32-E72D297353CC}">
                <c16:uniqueId val="{00000019-C331-41C1-916F-0A36D75B97A8}"/>
              </c:ext>
            </c:extLst>
          </c:dPt>
          <c:dPt>
            <c:idx val="13"/>
            <c:invertIfNegative val="0"/>
            <c:bubble3D val="0"/>
            <c:extLst>
              <c:ext xmlns:c16="http://schemas.microsoft.com/office/drawing/2014/chart" uri="{C3380CC4-5D6E-409C-BE32-E72D297353CC}">
                <c16:uniqueId val="{0000001B-C331-41C1-916F-0A36D75B97A8}"/>
              </c:ext>
            </c:extLst>
          </c:dPt>
          <c:dPt>
            <c:idx val="14"/>
            <c:invertIfNegative val="0"/>
            <c:bubble3D val="0"/>
            <c:extLst>
              <c:ext xmlns:c16="http://schemas.microsoft.com/office/drawing/2014/chart" uri="{C3380CC4-5D6E-409C-BE32-E72D297353CC}">
                <c16:uniqueId val="{0000001D-C331-41C1-916F-0A36D75B97A8}"/>
              </c:ext>
            </c:extLst>
          </c:dPt>
          <c:dPt>
            <c:idx val="15"/>
            <c:invertIfNegative val="0"/>
            <c:bubble3D val="0"/>
            <c:extLst>
              <c:ext xmlns:c16="http://schemas.microsoft.com/office/drawing/2014/chart" uri="{C3380CC4-5D6E-409C-BE32-E72D297353CC}">
                <c16:uniqueId val="{0000001F-C331-41C1-916F-0A36D75B97A8}"/>
              </c:ext>
            </c:extLst>
          </c:dPt>
          <c:dPt>
            <c:idx val="16"/>
            <c:invertIfNegative val="0"/>
            <c:bubble3D val="0"/>
            <c:extLst>
              <c:ext xmlns:c16="http://schemas.microsoft.com/office/drawing/2014/chart" uri="{C3380CC4-5D6E-409C-BE32-E72D297353CC}">
                <c16:uniqueId val="{00000021-C331-41C1-916F-0A36D75B97A8}"/>
              </c:ext>
            </c:extLst>
          </c:dPt>
          <c:dPt>
            <c:idx val="17"/>
            <c:invertIfNegative val="0"/>
            <c:bubble3D val="0"/>
            <c:extLst>
              <c:ext xmlns:c16="http://schemas.microsoft.com/office/drawing/2014/chart" uri="{C3380CC4-5D6E-409C-BE32-E72D297353CC}">
                <c16:uniqueId val="{00000023-C331-41C1-916F-0A36D75B97A8}"/>
              </c:ext>
            </c:extLst>
          </c:dPt>
          <c:dPt>
            <c:idx val="19"/>
            <c:invertIfNegative val="0"/>
            <c:bubble3D val="0"/>
            <c:extLst>
              <c:ext xmlns:c16="http://schemas.microsoft.com/office/drawing/2014/chart" uri="{C3380CC4-5D6E-409C-BE32-E72D297353CC}">
                <c16:uniqueId val="{00000025-C331-41C1-916F-0A36D75B97A8}"/>
              </c:ext>
            </c:extLst>
          </c:dPt>
          <c:dPt>
            <c:idx val="28"/>
            <c:invertIfNegative val="0"/>
            <c:bubble3D val="0"/>
            <c:extLst>
              <c:ext xmlns:c16="http://schemas.microsoft.com/office/drawing/2014/chart" uri="{C3380CC4-5D6E-409C-BE32-E72D297353CC}">
                <c16:uniqueId val="{00000027-C331-41C1-916F-0A36D75B97A8}"/>
              </c:ext>
            </c:extLst>
          </c:dPt>
          <c:dPt>
            <c:idx val="29"/>
            <c:invertIfNegative val="0"/>
            <c:bubble3D val="0"/>
            <c:spPr>
              <a:solidFill>
                <a:srgbClr val="FBBB27"/>
              </a:solidFill>
              <a:ln>
                <a:noFill/>
              </a:ln>
              <a:effectLst/>
            </c:spPr>
            <c:extLst>
              <c:ext xmlns:c16="http://schemas.microsoft.com/office/drawing/2014/chart" uri="{C3380CC4-5D6E-409C-BE32-E72D297353CC}">
                <c16:uniqueId val="{00000029-C331-41C1-916F-0A36D75B97A8}"/>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'F96'!$A$7:$A$38</c:f>
              <c:strCache>
                <c:ptCount val="32"/>
                <c:pt idx="0">
                  <c:v>Nayarit</c:v>
                </c:pt>
                <c:pt idx="1">
                  <c:v>Chiapas</c:v>
                </c:pt>
                <c:pt idx="2">
                  <c:v>Tabasco</c:v>
                </c:pt>
                <c:pt idx="3">
                  <c:v>Campeche</c:v>
                </c:pt>
                <c:pt idx="4">
                  <c:v>Guerrero</c:v>
                </c:pt>
                <c:pt idx="5">
                  <c:v>Durango</c:v>
                </c:pt>
                <c:pt idx="6">
                  <c:v>Tamaulipas</c:v>
                </c:pt>
                <c:pt idx="7">
                  <c:v>Veracruz</c:v>
                </c:pt>
                <c:pt idx="8">
                  <c:v>Tlaxcala</c:v>
                </c:pt>
                <c:pt idx="9">
                  <c:v>Zacatecas</c:v>
                </c:pt>
                <c:pt idx="10">
                  <c:v>Chihuahua</c:v>
                </c:pt>
                <c:pt idx="11">
                  <c:v>Sonora</c:v>
                </c:pt>
                <c:pt idx="12">
                  <c:v>Puebla</c:v>
                </c:pt>
                <c:pt idx="13">
                  <c:v>Coahuila</c:v>
                </c:pt>
                <c:pt idx="14">
                  <c:v>Quintana Roo</c:v>
                </c:pt>
                <c:pt idx="15">
                  <c:v>Hidalgo</c:v>
                </c:pt>
                <c:pt idx="16">
                  <c:v>Guanajuato</c:v>
                </c:pt>
                <c:pt idx="17">
                  <c:v>Baja California</c:v>
                </c:pt>
                <c:pt idx="18">
                  <c:v>San Luis Potosí</c:v>
                </c:pt>
                <c:pt idx="19">
                  <c:v>Yucatán</c:v>
                </c:pt>
                <c:pt idx="20">
                  <c:v>Oaxaca</c:v>
                </c:pt>
                <c:pt idx="21">
                  <c:v>Aguascalientes</c:v>
                </c:pt>
                <c:pt idx="22">
                  <c:v>Sinaloa</c:v>
                </c:pt>
                <c:pt idx="23">
                  <c:v>Michoacán</c:v>
                </c:pt>
                <c:pt idx="24">
                  <c:v>Baja California Sur</c:v>
                </c:pt>
                <c:pt idx="25">
                  <c:v>Colima</c:v>
                </c:pt>
                <c:pt idx="26">
                  <c:v>Nuevo León</c:v>
                </c:pt>
                <c:pt idx="27">
                  <c:v>Morelos</c:v>
                </c:pt>
                <c:pt idx="28">
                  <c:v>Estado de México</c:v>
                </c:pt>
                <c:pt idx="29">
                  <c:v>Jalisco</c:v>
                </c:pt>
                <c:pt idx="30">
                  <c:v>Querétaro</c:v>
                </c:pt>
                <c:pt idx="31">
                  <c:v>Ciudad de México</c:v>
                </c:pt>
              </c:strCache>
            </c:strRef>
          </c:cat>
          <c:val>
            <c:numRef>
              <c:f>'F96'!$D$7:$D$38</c:f>
              <c:numCache>
                <c:formatCode>General</c:formatCode>
                <c:ptCount val="32"/>
                <c:pt idx="0">
                  <c:v>0.78700125762800965</c:v>
                </c:pt>
                <c:pt idx="1">
                  <c:v>1.5936164682201004</c:v>
                </c:pt>
                <c:pt idx="2">
                  <c:v>2.7511700333127389</c:v>
                </c:pt>
                <c:pt idx="3">
                  <c:v>3.0486379701761912</c:v>
                </c:pt>
                <c:pt idx="4">
                  <c:v>4.1163850236033515</c:v>
                </c:pt>
                <c:pt idx="5">
                  <c:v>4.3174350981568868</c:v>
                </c:pt>
                <c:pt idx="6">
                  <c:v>5.5234733810009082</c:v>
                </c:pt>
                <c:pt idx="7">
                  <c:v>5.7725517989333035</c:v>
                </c:pt>
                <c:pt idx="8">
                  <c:v>5.864470617902616</c:v>
                </c:pt>
                <c:pt idx="9">
                  <c:v>6.0437823682319456</c:v>
                </c:pt>
                <c:pt idx="10">
                  <c:v>7.4362770809956649</c:v>
                </c:pt>
                <c:pt idx="11">
                  <c:v>9.2173422978570994</c:v>
                </c:pt>
                <c:pt idx="12">
                  <c:v>10.546452998585858</c:v>
                </c:pt>
                <c:pt idx="13">
                  <c:v>12.59587428435753</c:v>
                </c:pt>
                <c:pt idx="14">
                  <c:v>13.059937395409195</c:v>
                </c:pt>
                <c:pt idx="15">
                  <c:v>13.439450359259453</c:v>
                </c:pt>
                <c:pt idx="16">
                  <c:v>13.930017535624399</c:v>
                </c:pt>
                <c:pt idx="17">
                  <c:v>14.251538537417693</c:v>
                </c:pt>
                <c:pt idx="18">
                  <c:v>15.109142471834625</c:v>
                </c:pt>
                <c:pt idx="19">
                  <c:v>16.563213729024032</c:v>
                </c:pt>
                <c:pt idx="20">
                  <c:v>16.987236033519217</c:v>
                </c:pt>
                <c:pt idx="21">
                  <c:v>17.662589434521603</c:v>
                </c:pt>
                <c:pt idx="22">
                  <c:v>17.88559098464011</c:v>
                </c:pt>
                <c:pt idx="23">
                  <c:v>18.572710177866046</c:v>
                </c:pt>
                <c:pt idx="24">
                  <c:v>20.30150269185237</c:v>
                </c:pt>
                <c:pt idx="25">
                  <c:v>20.702808594770985</c:v>
                </c:pt>
                <c:pt idx="26">
                  <c:v>24.036954015499678</c:v>
                </c:pt>
                <c:pt idx="27">
                  <c:v>26.698731513600531</c:v>
                </c:pt>
                <c:pt idx="28">
                  <c:v>28.992984915355848</c:v>
                </c:pt>
                <c:pt idx="29">
                  <c:v>31.10812174205482</c:v>
                </c:pt>
                <c:pt idx="30">
                  <c:v>38.854688823069147</c:v>
                </c:pt>
                <c:pt idx="31">
                  <c:v>112.27727659617817</c:v>
                </c:pt>
              </c:numCache>
            </c:numRef>
          </c:val>
          <c:extLst>
            <c:ext xmlns:c16="http://schemas.microsoft.com/office/drawing/2014/chart" uri="{C3380CC4-5D6E-409C-BE32-E72D297353CC}">
              <c16:uniqueId val="{0000002A-C331-41C1-916F-0A36D75B97A8}"/>
            </c:ext>
          </c:extLst>
        </c:ser>
        <c:dLbls>
          <c:showLegendKey val="0"/>
          <c:showVal val="0"/>
          <c:showCatName val="0"/>
          <c:showSerName val="0"/>
          <c:showPercent val="0"/>
          <c:showBubbleSize val="0"/>
        </c:dLbls>
        <c:gapWidth val="75"/>
        <c:axId val="225231616"/>
        <c:axId val="225233152"/>
      </c:barChart>
      <c:catAx>
        <c:axId val="22523161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5233152"/>
        <c:crosses val="autoZero"/>
        <c:auto val="1"/>
        <c:lblAlgn val="ctr"/>
        <c:lblOffset val="100"/>
        <c:noMultiLvlLbl val="0"/>
      </c:catAx>
      <c:valAx>
        <c:axId val="225233152"/>
        <c:scaling>
          <c:orientation val="minMax"/>
        </c:scaling>
        <c:delete val="1"/>
        <c:axPos val="b"/>
        <c:numFmt formatCode="General" sourceLinked="1"/>
        <c:majorTickMark val="none"/>
        <c:minorTickMark val="none"/>
        <c:tickLblPos val="nextTo"/>
        <c:crossAx val="225231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spPr>
              <a:solidFill>
                <a:srgbClr val="FBBB27"/>
              </a:solidFill>
            </c:spPr>
            <c:extLst>
              <c:ext xmlns:c16="http://schemas.microsoft.com/office/drawing/2014/chart" uri="{C3380CC4-5D6E-409C-BE32-E72D297353CC}">
                <c16:uniqueId val="{00000001-990E-4573-BB35-5306C7C8AC2D}"/>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'F97'!$B$5:$B$16</c:f>
              <c:strCache>
                <c:ptCount val="12"/>
                <c:pt idx="0">
                  <c:v>2008/11</c:v>
                </c:pt>
                <c:pt idx="1">
                  <c:v>2009/11</c:v>
                </c:pt>
                <c:pt idx="2">
                  <c:v>2010/11</c:v>
                </c:pt>
                <c:pt idx="3">
                  <c:v>2011/11</c:v>
                </c:pt>
                <c:pt idx="4">
                  <c:v>2012/11</c:v>
                </c:pt>
                <c:pt idx="5">
                  <c:v>2013/11</c:v>
                </c:pt>
                <c:pt idx="6">
                  <c:v>2014/11</c:v>
                </c:pt>
                <c:pt idx="7">
                  <c:v>2015/11</c:v>
                </c:pt>
                <c:pt idx="8">
                  <c:v>2016/11</c:v>
                </c:pt>
                <c:pt idx="9">
                  <c:v>2017/11</c:v>
                </c:pt>
                <c:pt idx="10">
                  <c:v>2018/11</c:v>
                </c:pt>
                <c:pt idx="11">
                  <c:v>2019/11</c:v>
                </c:pt>
              </c:strCache>
            </c:strRef>
          </c:cat>
          <c:val>
            <c:numRef>
              <c:f>'F97'!$C$5:$C$16</c:f>
              <c:numCache>
                <c:formatCode>General</c:formatCode>
                <c:ptCount val="12"/>
                <c:pt idx="0">
                  <c:v>112920</c:v>
                </c:pt>
                <c:pt idx="1">
                  <c:v>108872</c:v>
                </c:pt>
                <c:pt idx="2">
                  <c:v>113977</c:v>
                </c:pt>
                <c:pt idx="3">
                  <c:v>118809</c:v>
                </c:pt>
                <c:pt idx="4">
                  <c:v>116964</c:v>
                </c:pt>
                <c:pt idx="5">
                  <c:v>104542</c:v>
                </c:pt>
                <c:pt idx="6">
                  <c:v>88524</c:v>
                </c:pt>
                <c:pt idx="7">
                  <c:v>88609</c:v>
                </c:pt>
                <c:pt idx="8">
                  <c:v>98171</c:v>
                </c:pt>
                <c:pt idx="9">
                  <c:v>103638</c:v>
                </c:pt>
                <c:pt idx="10">
                  <c:v>109088</c:v>
                </c:pt>
                <c:pt idx="11">
                  <c:v>114962</c:v>
                </c:pt>
              </c:numCache>
            </c:numRef>
          </c:val>
          <c:extLst>
            <c:ext xmlns:c16="http://schemas.microsoft.com/office/drawing/2014/chart" uri="{C3380CC4-5D6E-409C-BE32-E72D297353CC}">
              <c16:uniqueId val="{00000002-990E-4573-BB35-5306C7C8AC2D}"/>
            </c:ext>
          </c:extLst>
        </c:ser>
        <c:dLbls>
          <c:showLegendKey val="0"/>
          <c:showVal val="0"/>
          <c:showCatName val="0"/>
          <c:showSerName val="0"/>
          <c:showPercent val="0"/>
          <c:showBubbleSize val="0"/>
        </c:dLbls>
        <c:gapWidth val="150"/>
        <c:axId val="80530048"/>
        <c:axId val="80535936"/>
      </c:barChart>
      <c:catAx>
        <c:axId val="80530048"/>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80535936"/>
        <c:crosses val="autoZero"/>
        <c:auto val="1"/>
        <c:lblAlgn val="ctr"/>
        <c:lblOffset val="100"/>
        <c:noMultiLvlLbl val="0"/>
      </c:catAx>
      <c:valAx>
        <c:axId val="80535936"/>
        <c:scaling>
          <c:orientation val="minMax"/>
        </c:scaling>
        <c:delete val="0"/>
        <c:axPos val="l"/>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es-MX"/>
          </a:p>
        </c:txPr>
        <c:crossAx val="80530048"/>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spPr>
              <a:solidFill>
                <a:srgbClr val="FBBB27"/>
              </a:solidFill>
            </c:spPr>
            <c:extLst>
              <c:ext xmlns:c16="http://schemas.microsoft.com/office/drawing/2014/chart" uri="{C3380CC4-5D6E-409C-BE32-E72D297353CC}">
                <c16:uniqueId val="{00000001-AA43-4E3B-B628-B1EA86C724DB}"/>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'F98'!$B$6:$B$17</c:f>
              <c:strCache>
                <c:ptCount val="12"/>
                <c:pt idx="0">
                  <c:v>2008/11</c:v>
                </c:pt>
                <c:pt idx="1">
                  <c:v>2009/11</c:v>
                </c:pt>
                <c:pt idx="2">
                  <c:v>2010/11</c:v>
                </c:pt>
                <c:pt idx="3">
                  <c:v>2011/11</c:v>
                </c:pt>
                <c:pt idx="4">
                  <c:v>2012/11</c:v>
                </c:pt>
                <c:pt idx="5">
                  <c:v>2013/11</c:v>
                </c:pt>
                <c:pt idx="6">
                  <c:v>2014/11</c:v>
                </c:pt>
                <c:pt idx="7">
                  <c:v>2015/11</c:v>
                </c:pt>
                <c:pt idx="8">
                  <c:v>2016/11</c:v>
                </c:pt>
                <c:pt idx="9">
                  <c:v>2017/11</c:v>
                </c:pt>
                <c:pt idx="10">
                  <c:v>2018/11</c:v>
                </c:pt>
                <c:pt idx="11">
                  <c:v>2019/11</c:v>
                </c:pt>
              </c:strCache>
            </c:strRef>
          </c:cat>
          <c:val>
            <c:numRef>
              <c:f>'F98'!$C$6:$C$17</c:f>
              <c:numCache>
                <c:formatCode>General</c:formatCode>
                <c:ptCount val="12"/>
                <c:pt idx="0">
                  <c:v>13975</c:v>
                </c:pt>
                <c:pt idx="1">
                  <c:v>14033</c:v>
                </c:pt>
                <c:pt idx="2">
                  <c:v>15612</c:v>
                </c:pt>
                <c:pt idx="3">
                  <c:v>16191</c:v>
                </c:pt>
                <c:pt idx="4">
                  <c:v>15296</c:v>
                </c:pt>
                <c:pt idx="5">
                  <c:v>13530</c:v>
                </c:pt>
                <c:pt idx="6">
                  <c:v>11070</c:v>
                </c:pt>
                <c:pt idx="7">
                  <c:v>11075</c:v>
                </c:pt>
                <c:pt idx="8">
                  <c:v>12316</c:v>
                </c:pt>
                <c:pt idx="9">
                  <c:v>12738</c:v>
                </c:pt>
                <c:pt idx="10">
                  <c:v>13636</c:v>
                </c:pt>
                <c:pt idx="11">
                  <c:v>14851</c:v>
                </c:pt>
              </c:numCache>
            </c:numRef>
          </c:val>
          <c:extLst>
            <c:ext xmlns:c16="http://schemas.microsoft.com/office/drawing/2014/chart" uri="{C3380CC4-5D6E-409C-BE32-E72D297353CC}">
              <c16:uniqueId val="{00000002-AA43-4E3B-B628-B1EA86C724DB}"/>
            </c:ext>
          </c:extLst>
        </c:ser>
        <c:dLbls>
          <c:showLegendKey val="0"/>
          <c:showVal val="0"/>
          <c:showCatName val="0"/>
          <c:showSerName val="0"/>
          <c:showPercent val="0"/>
          <c:showBubbleSize val="0"/>
        </c:dLbls>
        <c:gapWidth val="150"/>
        <c:axId val="80709120"/>
        <c:axId val="80710656"/>
      </c:barChart>
      <c:catAx>
        <c:axId val="80709120"/>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80710656"/>
        <c:crosses val="autoZero"/>
        <c:auto val="1"/>
        <c:lblAlgn val="ctr"/>
        <c:lblOffset val="100"/>
        <c:noMultiLvlLbl val="0"/>
      </c:catAx>
      <c:valAx>
        <c:axId val="80710656"/>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80709120"/>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spPr>
              <a:solidFill>
                <a:srgbClr val="FBBB27"/>
              </a:solidFill>
            </c:spPr>
            <c:extLst>
              <c:ext xmlns:c16="http://schemas.microsoft.com/office/drawing/2014/chart" uri="{C3380CC4-5D6E-409C-BE32-E72D297353CC}">
                <c16:uniqueId val="{00000001-A42D-4632-A149-0CD801BC863F}"/>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'F99'!$B$5:$B$16</c:f>
              <c:strCache>
                <c:ptCount val="12"/>
                <c:pt idx="0">
                  <c:v>ene-nov 2008</c:v>
                </c:pt>
                <c:pt idx="1">
                  <c:v>ene-nov 2009</c:v>
                </c:pt>
                <c:pt idx="2">
                  <c:v>ene-nov 2010</c:v>
                </c:pt>
                <c:pt idx="3">
                  <c:v>ene-nov 2011</c:v>
                </c:pt>
                <c:pt idx="4">
                  <c:v>ene-nov 2012</c:v>
                </c:pt>
                <c:pt idx="5">
                  <c:v>ene-nov 2013</c:v>
                </c:pt>
                <c:pt idx="6">
                  <c:v>ene-nov 2014</c:v>
                </c:pt>
                <c:pt idx="7">
                  <c:v>ene-nov 2015</c:v>
                </c:pt>
                <c:pt idx="8">
                  <c:v>ene-nov 2016</c:v>
                </c:pt>
                <c:pt idx="9">
                  <c:v>ene-nov 2017</c:v>
                </c:pt>
                <c:pt idx="10">
                  <c:v>ene-nov 2018</c:v>
                </c:pt>
                <c:pt idx="11">
                  <c:v>ene-nov 2019</c:v>
                </c:pt>
              </c:strCache>
            </c:strRef>
          </c:cat>
          <c:val>
            <c:numRef>
              <c:f>'F99'!$C$5:$C$16</c:f>
              <c:numCache>
                <c:formatCode>General</c:formatCode>
                <c:ptCount val="12"/>
                <c:pt idx="0">
                  <c:v>1275456</c:v>
                </c:pt>
                <c:pt idx="1">
                  <c:v>1191811</c:v>
                </c:pt>
                <c:pt idx="2">
                  <c:v>1214726</c:v>
                </c:pt>
                <c:pt idx="3">
                  <c:v>1249740</c:v>
                </c:pt>
                <c:pt idx="4">
                  <c:v>1243996</c:v>
                </c:pt>
                <c:pt idx="5">
                  <c:v>1154589</c:v>
                </c:pt>
                <c:pt idx="6">
                  <c:v>996199</c:v>
                </c:pt>
                <c:pt idx="7">
                  <c:v>950782</c:v>
                </c:pt>
                <c:pt idx="8">
                  <c:v>1012260</c:v>
                </c:pt>
                <c:pt idx="9">
                  <c:v>1029831</c:v>
                </c:pt>
                <c:pt idx="10">
                  <c:v>1120660</c:v>
                </c:pt>
                <c:pt idx="11">
                  <c:v>1187269</c:v>
                </c:pt>
              </c:numCache>
            </c:numRef>
          </c:val>
          <c:extLst>
            <c:ext xmlns:c16="http://schemas.microsoft.com/office/drawing/2014/chart" uri="{C3380CC4-5D6E-409C-BE32-E72D297353CC}">
              <c16:uniqueId val="{00000002-A42D-4632-A149-0CD801BC863F}"/>
            </c:ext>
          </c:extLst>
        </c:ser>
        <c:dLbls>
          <c:showLegendKey val="0"/>
          <c:showVal val="0"/>
          <c:showCatName val="0"/>
          <c:showSerName val="0"/>
          <c:showPercent val="0"/>
          <c:showBubbleSize val="0"/>
        </c:dLbls>
        <c:gapWidth val="150"/>
        <c:axId val="91984640"/>
        <c:axId val="91986176"/>
      </c:barChart>
      <c:catAx>
        <c:axId val="91984640"/>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91986176"/>
        <c:crosses val="autoZero"/>
        <c:auto val="1"/>
        <c:lblAlgn val="ctr"/>
        <c:lblOffset val="100"/>
        <c:noMultiLvlLbl val="0"/>
      </c:catAx>
      <c:valAx>
        <c:axId val="91986176"/>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91984640"/>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spPr>
              <a:solidFill>
                <a:srgbClr val="FBBB27"/>
              </a:solidFill>
            </c:spPr>
            <c:extLst>
              <c:ext xmlns:c16="http://schemas.microsoft.com/office/drawing/2014/chart" uri="{C3380CC4-5D6E-409C-BE32-E72D297353CC}">
                <c16:uniqueId val="{00000001-3E8C-4BD1-A12C-12DE5262ADA6}"/>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'F100'!$B$6:$B$17</c:f>
              <c:strCache>
                <c:ptCount val="12"/>
                <c:pt idx="0">
                  <c:v>ene-nov 2008</c:v>
                </c:pt>
                <c:pt idx="1">
                  <c:v>ene-nov 2009</c:v>
                </c:pt>
                <c:pt idx="2">
                  <c:v>ene-nov 2010</c:v>
                </c:pt>
                <c:pt idx="3">
                  <c:v>ene-nov 2011</c:v>
                </c:pt>
                <c:pt idx="4">
                  <c:v>ene-nov 2012</c:v>
                </c:pt>
                <c:pt idx="5">
                  <c:v>ene-nov 2013</c:v>
                </c:pt>
                <c:pt idx="6">
                  <c:v>ene-nov 2014</c:v>
                </c:pt>
                <c:pt idx="7">
                  <c:v>ene-nov 2015</c:v>
                </c:pt>
                <c:pt idx="8">
                  <c:v>ene-nov 2016</c:v>
                </c:pt>
                <c:pt idx="9">
                  <c:v>ene-nov 2017</c:v>
                </c:pt>
                <c:pt idx="10">
                  <c:v>ene-nov 2018</c:v>
                </c:pt>
                <c:pt idx="11">
                  <c:v>ene-nov 2019</c:v>
                </c:pt>
              </c:strCache>
            </c:strRef>
          </c:cat>
          <c:val>
            <c:numRef>
              <c:f>'F100'!$C$6:$C$17</c:f>
              <c:numCache>
                <c:formatCode>General</c:formatCode>
                <c:ptCount val="12"/>
                <c:pt idx="0">
                  <c:v>156047</c:v>
                </c:pt>
                <c:pt idx="1">
                  <c:v>155301</c:v>
                </c:pt>
                <c:pt idx="2">
                  <c:v>165601</c:v>
                </c:pt>
                <c:pt idx="3">
                  <c:v>170292</c:v>
                </c:pt>
                <c:pt idx="4">
                  <c:v>168967</c:v>
                </c:pt>
                <c:pt idx="5">
                  <c:v>150464</c:v>
                </c:pt>
                <c:pt idx="6">
                  <c:v>127499</c:v>
                </c:pt>
                <c:pt idx="7">
                  <c:v>120361</c:v>
                </c:pt>
                <c:pt idx="8">
                  <c:v>125136</c:v>
                </c:pt>
                <c:pt idx="9">
                  <c:v>127502</c:v>
                </c:pt>
                <c:pt idx="10">
                  <c:v>141127</c:v>
                </c:pt>
                <c:pt idx="11">
                  <c:v>154720</c:v>
                </c:pt>
              </c:numCache>
            </c:numRef>
          </c:val>
          <c:extLst>
            <c:ext xmlns:c16="http://schemas.microsoft.com/office/drawing/2014/chart" uri="{C3380CC4-5D6E-409C-BE32-E72D297353CC}">
              <c16:uniqueId val="{00000002-3E8C-4BD1-A12C-12DE5262ADA6}"/>
            </c:ext>
          </c:extLst>
        </c:ser>
        <c:dLbls>
          <c:showLegendKey val="0"/>
          <c:showVal val="0"/>
          <c:showCatName val="0"/>
          <c:showSerName val="0"/>
          <c:showPercent val="0"/>
          <c:showBubbleSize val="0"/>
        </c:dLbls>
        <c:gapWidth val="150"/>
        <c:axId val="94666752"/>
        <c:axId val="94668288"/>
      </c:barChart>
      <c:catAx>
        <c:axId val="9466675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94668288"/>
        <c:crosses val="autoZero"/>
        <c:auto val="1"/>
        <c:lblAlgn val="ctr"/>
        <c:lblOffset val="100"/>
        <c:noMultiLvlLbl val="0"/>
      </c:catAx>
      <c:valAx>
        <c:axId val="94668288"/>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9466675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'F9'!$B$5</c:f>
              <c:strCache>
                <c:ptCount val="1"/>
                <c:pt idx="0">
                  <c:v>Financiamientos</c:v>
                </c:pt>
              </c:strCache>
            </c:strRef>
          </c:tx>
          <c:spPr>
            <a:solidFill>
              <a:srgbClr val="60686D"/>
            </a:solidFill>
            <a:ln>
              <a:noFill/>
            </a:ln>
            <a:effectLst/>
          </c:spPr>
          <c:invertIfNegative val="0"/>
          <c:dPt>
            <c:idx val="2"/>
            <c:invertIfNegative val="0"/>
            <c:bubble3D val="0"/>
            <c:spPr>
              <a:solidFill>
                <a:srgbClr val="60686D"/>
              </a:solidFill>
              <a:ln>
                <a:noFill/>
              </a:ln>
              <a:effectLst/>
            </c:spPr>
            <c:extLst>
              <c:ext xmlns:c16="http://schemas.microsoft.com/office/drawing/2014/chart" uri="{C3380CC4-5D6E-409C-BE32-E72D297353CC}">
                <c16:uniqueId val="{00000001-237E-4A3F-8707-0ED12563A0B6}"/>
              </c:ext>
            </c:extLst>
          </c:dPt>
          <c:dPt>
            <c:idx val="6"/>
            <c:invertIfNegative val="0"/>
            <c:bubble3D val="0"/>
            <c:spPr>
              <a:solidFill>
                <a:srgbClr val="FBBB27"/>
              </a:solidFill>
              <a:ln>
                <a:noFill/>
              </a:ln>
              <a:effectLst/>
            </c:spPr>
            <c:extLst>
              <c:ext xmlns:c16="http://schemas.microsoft.com/office/drawing/2014/chart" uri="{C3380CC4-5D6E-409C-BE32-E72D297353CC}">
                <c16:uniqueId val="{00000003-237E-4A3F-8707-0ED12563A0B6}"/>
              </c:ext>
            </c:extLst>
          </c:dPt>
          <c:dPt>
            <c:idx val="10"/>
            <c:invertIfNegative val="0"/>
            <c:bubble3D val="0"/>
            <c:spPr>
              <a:solidFill>
                <a:srgbClr val="60686D"/>
              </a:solidFill>
              <a:ln>
                <a:noFill/>
              </a:ln>
              <a:effectLst/>
            </c:spPr>
            <c:extLst>
              <c:ext xmlns:c16="http://schemas.microsoft.com/office/drawing/2014/chart" uri="{C3380CC4-5D6E-409C-BE32-E72D297353CC}">
                <c16:uniqueId val="{00000005-237E-4A3F-8707-0ED12563A0B6}"/>
              </c:ext>
            </c:extLst>
          </c:dPt>
          <c:dPt>
            <c:idx val="14"/>
            <c:invertIfNegative val="0"/>
            <c:bubble3D val="0"/>
            <c:spPr>
              <a:solidFill>
                <a:srgbClr val="60686D"/>
              </a:solidFill>
              <a:ln>
                <a:noFill/>
              </a:ln>
              <a:effectLst/>
            </c:spPr>
            <c:extLst>
              <c:ext xmlns:c16="http://schemas.microsoft.com/office/drawing/2014/chart" uri="{C3380CC4-5D6E-409C-BE32-E72D297353CC}">
                <c16:uniqueId val="{00000007-237E-4A3F-8707-0ED12563A0B6}"/>
              </c:ext>
            </c:extLst>
          </c:dPt>
          <c:dPt>
            <c:idx val="18"/>
            <c:invertIfNegative val="0"/>
            <c:bubble3D val="0"/>
            <c:spPr>
              <a:solidFill>
                <a:srgbClr val="60686D"/>
              </a:solidFill>
              <a:ln>
                <a:noFill/>
              </a:ln>
              <a:effectLst/>
            </c:spPr>
            <c:extLst>
              <c:ext xmlns:c16="http://schemas.microsoft.com/office/drawing/2014/chart" uri="{C3380CC4-5D6E-409C-BE32-E72D297353CC}">
                <c16:uniqueId val="{00000009-237E-4A3F-8707-0ED12563A0B6}"/>
              </c:ext>
            </c:extLst>
          </c:dPt>
          <c:dPt>
            <c:idx val="22"/>
            <c:invertIfNegative val="0"/>
            <c:bubble3D val="0"/>
            <c:spPr>
              <a:solidFill>
                <a:srgbClr val="60686D"/>
              </a:solidFill>
              <a:ln>
                <a:noFill/>
              </a:ln>
              <a:effectLst/>
            </c:spPr>
            <c:extLst>
              <c:ext xmlns:c16="http://schemas.microsoft.com/office/drawing/2014/chart" uri="{C3380CC4-5D6E-409C-BE32-E72D297353CC}">
                <c16:uniqueId val="{0000000B-237E-4A3F-8707-0ED12563A0B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'F9'!$A$6:$A$12</c:f>
              <c:numCache>
                <c:formatCode>General</c:formatCode>
                <c:ptCount val="7"/>
                <c:pt idx="0">
                  <c:v>2013</c:v>
                </c:pt>
                <c:pt idx="1">
                  <c:v>2014</c:v>
                </c:pt>
                <c:pt idx="2">
                  <c:v>2015</c:v>
                </c:pt>
                <c:pt idx="3">
                  <c:v>2016</c:v>
                </c:pt>
                <c:pt idx="4">
                  <c:v>2017</c:v>
                </c:pt>
                <c:pt idx="5">
                  <c:v>2018</c:v>
                </c:pt>
                <c:pt idx="6">
                  <c:v>2019</c:v>
                </c:pt>
              </c:numCache>
            </c:numRef>
          </c:cat>
          <c:val>
            <c:numRef>
              <c:f>'F9'!$B$6:$B$12</c:f>
              <c:numCache>
                <c:formatCode>General</c:formatCode>
                <c:ptCount val="7"/>
                <c:pt idx="0">
                  <c:v>54938</c:v>
                </c:pt>
                <c:pt idx="1">
                  <c:v>56917</c:v>
                </c:pt>
                <c:pt idx="2">
                  <c:v>63250</c:v>
                </c:pt>
                <c:pt idx="3">
                  <c:v>55510</c:v>
                </c:pt>
                <c:pt idx="4">
                  <c:v>50808</c:v>
                </c:pt>
                <c:pt idx="5">
                  <c:v>46196</c:v>
                </c:pt>
                <c:pt idx="6">
                  <c:v>34282</c:v>
                </c:pt>
              </c:numCache>
            </c:numRef>
          </c:val>
          <c:extLst>
            <c:ext xmlns:c16="http://schemas.microsoft.com/office/drawing/2014/chart" uri="{C3380CC4-5D6E-409C-BE32-E72D297353CC}">
              <c16:uniqueId val="{0000000C-237E-4A3F-8707-0ED12563A0B6}"/>
            </c:ext>
          </c:extLst>
        </c:ser>
        <c:dLbls>
          <c:dLblPos val="outEnd"/>
          <c:showLegendKey val="0"/>
          <c:showVal val="1"/>
          <c:showCatName val="0"/>
          <c:showSerName val="0"/>
          <c:showPercent val="0"/>
          <c:showBubbleSize val="0"/>
        </c:dLbls>
        <c:gapWidth val="50"/>
        <c:axId val="486148720"/>
        <c:axId val="403621008"/>
      </c:barChart>
      <c:lineChart>
        <c:grouping val="standard"/>
        <c:varyColors val="0"/>
        <c:ser>
          <c:idx val="1"/>
          <c:order val="1"/>
          <c:tx>
            <c:strRef>
              <c:f>'F9'!$C$5</c:f>
              <c:strCache>
                <c:ptCount val="1"/>
                <c:pt idx="0">
                  <c:v>Variación</c:v>
                </c:pt>
              </c:strCache>
            </c:strRef>
          </c:tx>
          <c:spPr>
            <a:ln w="28575" cap="rnd">
              <a:solidFill>
                <a:srgbClr val="C9D0D6"/>
              </a:solidFill>
              <a:round/>
            </a:ln>
            <a:effectLst/>
          </c:spPr>
          <c:marker>
            <c:symbol val="none"/>
          </c:marker>
          <c:dLbls>
            <c:dLbl>
              <c:idx val="1"/>
              <c:layout>
                <c:manualLayout>
                  <c:x val="-4.1503267973856207E-2"/>
                  <c:y val="3.91975308641975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37E-4A3F-8707-0ED12563A0B6}"/>
                </c:ext>
              </c:extLst>
            </c:dLbl>
            <c:dLbl>
              <c:idx val="2"/>
              <c:layout>
                <c:manualLayout>
                  <c:x val="-4.5653594771241909E-2"/>
                  <c:y val="0.105833333333333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37E-4A3F-8707-0ED12563A0B6}"/>
                </c:ext>
              </c:extLst>
            </c:dLbl>
            <c:dLbl>
              <c:idx val="3"/>
              <c:layout>
                <c:manualLayout>
                  <c:x val="-4.7728758169934639E-2"/>
                  <c:y val="4.7037037037037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37E-4A3F-8707-0ED12563A0B6}"/>
                </c:ext>
              </c:extLst>
            </c:dLbl>
            <c:dLbl>
              <c:idx val="4"/>
              <c:layout>
                <c:manualLayout>
                  <c:x val="-4.5653594771241833E-2"/>
                  <c:y val="-3.91975308641975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37E-4A3F-8707-0ED12563A0B6}"/>
                </c:ext>
              </c:extLst>
            </c:dLbl>
            <c:dLbl>
              <c:idx val="5"/>
              <c:layout>
                <c:manualLayout>
                  <c:x val="-4.357843137254902E-2"/>
                  <c:y val="-2.74382716049382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37E-4A3F-8707-0ED12563A0B6}"/>
                </c:ext>
              </c:extLst>
            </c:dLbl>
            <c:dLbl>
              <c:idx val="6"/>
              <c:layout>
                <c:manualLayout>
                  <c:x val="-4.7728758169934639E-2"/>
                  <c:y val="1.959876543209876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37E-4A3F-8707-0ED12563A0B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'F9'!$A$6:$A$12</c:f>
              <c:numCache>
                <c:formatCode>General</c:formatCode>
                <c:ptCount val="7"/>
                <c:pt idx="0">
                  <c:v>2013</c:v>
                </c:pt>
                <c:pt idx="1">
                  <c:v>2014</c:v>
                </c:pt>
                <c:pt idx="2">
                  <c:v>2015</c:v>
                </c:pt>
                <c:pt idx="3">
                  <c:v>2016</c:v>
                </c:pt>
                <c:pt idx="4">
                  <c:v>2017</c:v>
                </c:pt>
                <c:pt idx="5">
                  <c:v>2018</c:v>
                </c:pt>
                <c:pt idx="6">
                  <c:v>2019</c:v>
                </c:pt>
              </c:numCache>
            </c:numRef>
          </c:cat>
          <c:val>
            <c:numRef>
              <c:f>'F9'!$C$6:$C$12</c:f>
              <c:numCache>
                <c:formatCode>General</c:formatCode>
                <c:ptCount val="7"/>
                <c:pt idx="1">
                  <c:v>3.6022425279405912E-2</c:v>
                </c:pt>
                <c:pt idx="2">
                  <c:v>0.11126728393977192</c:v>
                </c:pt>
                <c:pt idx="3">
                  <c:v>-0.12237154150197627</c:v>
                </c:pt>
                <c:pt idx="4">
                  <c:v>-8.4705458475950235E-2</c:v>
                </c:pt>
                <c:pt idx="5">
                  <c:v>-9.0773106597386244E-2</c:v>
                </c:pt>
                <c:pt idx="6">
                  <c:v>-0.2579011169798251</c:v>
                </c:pt>
              </c:numCache>
            </c:numRef>
          </c:val>
          <c:smooth val="0"/>
          <c:extLst>
            <c:ext xmlns:c16="http://schemas.microsoft.com/office/drawing/2014/chart" uri="{C3380CC4-5D6E-409C-BE32-E72D297353CC}">
              <c16:uniqueId val="{00000013-237E-4A3F-8707-0ED12563A0B6}"/>
            </c:ext>
          </c:extLst>
        </c:ser>
        <c:dLbls>
          <c:showLegendKey val="0"/>
          <c:showVal val="0"/>
          <c:showCatName val="0"/>
          <c:showSerName val="0"/>
          <c:showPercent val="0"/>
          <c:showBubbleSize val="0"/>
        </c:dLbls>
        <c:marker val="1"/>
        <c:smooth val="0"/>
        <c:axId val="486148064"/>
        <c:axId val="486147080"/>
      </c:lineChart>
      <c:valAx>
        <c:axId val="40362100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486148720"/>
        <c:crosses val="max"/>
        <c:crossBetween val="between"/>
      </c:valAx>
      <c:catAx>
        <c:axId val="48614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03621008"/>
        <c:crosses val="autoZero"/>
        <c:auto val="1"/>
        <c:lblAlgn val="ctr"/>
        <c:lblOffset val="100"/>
        <c:noMultiLvlLbl val="0"/>
      </c:catAx>
      <c:valAx>
        <c:axId val="4861470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486148064"/>
        <c:crosses val="autoZero"/>
        <c:crossBetween val="between"/>
      </c:valAx>
      <c:catAx>
        <c:axId val="486148064"/>
        <c:scaling>
          <c:orientation val="minMax"/>
        </c:scaling>
        <c:delete val="1"/>
        <c:axPos val="b"/>
        <c:numFmt formatCode="General" sourceLinked="1"/>
        <c:majorTickMark val="out"/>
        <c:minorTickMark val="none"/>
        <c:tickLblPos val="nextTo"/>
        <c:crossAx val="48614708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'F101'!$B$8</c:f>
              <c:strCache>
                <c:ptCount val="1"/>
                <c:pt idx="0">
                  <c:v>Producción de Carne en Canal</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00-E082-47AA-8BB7-891433CFF568}"/>
              </c:ext>
            </c:extLst>
          </c:dPt>
          <c:dPt>
            <c:idx val="1"/>
            <c:invertIfNegative val="0"/>
            <c:bubble3D val="0"/>
            <c:extLst>
              <c:ext xmlns:c16="http://schemas.microsoft.com/office/drawing/2014/chart" uri="{C3380CC4-5D6E-409C-BE32-E72D297353CC}">
                <c16:uniqueId val="{00000001-E082-47AA-8BB7-891433CFF568}"/>
              </c:ext>
            </c:extLst>
          </c:dPt>
          <c:dPt>
            <c:idx val="2"/>
            <c:invertIfNegative val="0"/>
            <c:bubble3D val="0"/>
            <c:extLst>
              <c:ext xmlns:c16="http://schemas.microsoft.com/office/drawing/2014/chart" uri="{C3380CC4-5D6E-409C-BE32-E72D297353CC}">
                <c16:uniqueId val="{00000002-E082-47AA-8BB7-891433CFF568}"/>
              </c:ext>
            </c:extLst>
          </c:dPt>
          <c:dPt>
            <c:idx val="3"/>
            <c:invertIfNegative val="0"/>
            <c:bubble3D val="0"/>
            <c:extLst>
              <c:ext xmlns:c16="http://schemas.microsoft.com/office/drawing/2014/chart" uri="{C3380CC4-5D6E-409C-BE32-E72D297353CC}">
                <c16:uniqueId val="{00000003-E082-47AA-8BB7-891433CFF568}"/>
              </c:ext>
            </c:extLst>
          </c:dPt>
          <c:dPt>
            <c:idx val="4"/>
            <c:invertIfNegative val="0"/>
            <c:bubble3D val="0"/>
            <c:extLst>
              <c:ext xmlns:c16="http://schemas.microsoft.com/office/drawing/2014/chart" uri="{C3380CC4-5D6E-409C-BE32-E72D297353CC}">
                <c16:uniqueId val="{00000004-E082-47AA-8BB7-891433CFF568}"/>
              </c:ext>
            </c:extLst>
          </c:dPt>
          <c:dPt>
            <c:idx val="5"/>
            <c:invertIfNegative val="0"/>
            <c:bubble3D val="0"/>
            <c:extLst>
              <c:ext xmlns:c16="http://schemas.microsoft.com/office/drawing/2014/chart" uri="{C3380CC4-5D6E-409C-BE32-E72D297353CC}">
                <c16:uniqueId val="{00000005-E082-47AA-8BB7-891433CFF568}"/>
              </c:ext>
            </c:extLst>
          </c:dPt>
          <c:dPt>
            <c:idx val="6"/>
            <c:invertIfNegative val="0"/>
            <c:bubble3D val="0"/>
            <c:extLst>
              <c:ext xmlns:c16="http://schemas.microsoft.com/office/drawing/2014/chart" uri="{C3380CC4-5D6E-409C-BE32-E72D297353CC}">
                <c16:uniqueId val="{00000006-E082-47AA-8BB7-891433CFF568}"/>
              </c:ext>
            </c:extLst>
          </c:dPt>
          <c:dPt>
            <c:idx val="7"/>
            <c:invertIfNegative val="0"/>
            <c:bubble3D val="0"/>
            <c:extLst>
              <c:ext xmlns:c16="http://schemas.microsoft.com/office/drawing/2014/chart" uri="{C3380CC4-5D6E-409C-BE32-E72D297353CC}">
                <c16:uniqueId val="{00000007-E082-47AA-8BB7-891433CFF568}"/>
              </c:ext>
            </c:extLst>
          </c:dPt>
          <c:dPt>
            <c:idx val="8"/>
            <c:invertIfNegative val="0"/>
            <c:bubble3D val="0"/>
            <c:extLst>
              <c:ext xmlns:c16="http://schemas.microsoft.com/office/drawing/2014/chart" uri="{C3380CC4-5D6E-409C-BE32-E72D297353CC}">
                <c16:uniqueId val="{00000008-E082-47AA-8BB7-891433CFF568}"/>
              </c:ext>
            </c:extLst>
          </c:dPt>
          <c:dPt>
            <c:idx val="9"/>
            <c:invertIfNegative val="0"/>
            <c:bubble3D val="0"/>
            <c:extLst>
              <c:ext xmlns:c16="http://schemas.microsoft.com/office/drawing/2014/chart" uri="{C3380CC4-5D6E-409C-BE32-E72D297353CC}">
                <c16:uniqueId val="{00000009-E082-47AA-8BB7-891433CFF568}"/>
              </c:ext>
            </c:extLst>
          </c:dPt>
          <c:dPt>
            <c:idx val="10"/>
            <c:invertIfNegative val="0"/>
            <c:bubble3D val="0"/>
            <c:extLst>
              <c:ext xmlns:c16="http://schemas.microsoft.com/office/drawing/2014/chart" uri="{C3380CC4-5D6E-409C-BE32-E72D297353CC}">
                <c16:uniqueId val="{0000000A-E082-47AA-8BB7-891433CFF568}"/>
              </c:ext>
            </c:extLst>
          </c:dPt>
          <c:dPt>
            <c:idx val="11"/>
            <c:invertIfNegative val="0"/>
            <c:bubble3D val="0"/>
            <c:extLst>
              <c:ext xmlns:c16="http://schemas.microsoft.com/office/drawing/2014/chart" uri="{C3380CC4-5D6E-409C-BE32-E72D297353CC}">
                <c16:uniqueId val="{0000000B-E082-47AA-8BB7-891433CFF568}"/>
              </c:ext>
            </c:extLst>
          </c:dPt>
          <c:dPt>
            <c:idx val="12"/>
            <c:invertIfNegative val="0"/>
            <c:bubble3D val="0"/>
            <c:extLst>
              <c:ext xmlns:c16="http://schemas.microsoft.com/office/drawing/2014/chart" uri="{C3380CC4-5D6E-409C-BE32-E72D297353CC}">
                <c16:uniqueId val="{0000000C-E082-47AA-8BB7-891433CFF568}"/>
              </c:ext>
            </c:extLst>
          </c:dPt>
          <c:dPt>
            <c:idx val="13"/>
            <c:invertIfNegative val="0"/>
            <c:bubble3D val="0"/>
            <c:extLst>
              <c:ext xmlns:c16="http://schemas.microsoft.com/office/drawing/2014/chart" uri="{C3380CC4-5D6E-409C-BE32-E72D297353CC}">
                <c16:uniqueId val="{0000000D-E082-47AA-8BB7-891433CFF568}"/>
              </c:ext>
            </c:extLst>
          </c:dPt>
          <c:dPt>
            <c:idx val="14"/>
            <c:invertIfNegative val="0"/>
            <c:bubble3D val="0"/>
            <c:extLst>
              <c:ext xmlns:c16="http://schemas.microsoft.com/office/drawing/2014/chart" uri="{C3380CC4-5D6E-409C-BE32-E72D297353CC}">
                <c16:uniqueId val="{0000000E-E082-47AA-8BB7-891433CFF568}"/>
              </c:ext>
            </c:extLst>
          </c:dPt>
          <c:dPt>
            <c:idx val="15"/>
            <c:invertIfNegative val="0"/>
            <c:bubble3D val="0"/>
            <c:extLst>
              <c:ext xmlns:c16="http://schemas.microsoft.com/office/drawing/2014/chart" uri="{C3380CC4-5D6E-409C-BE32-E72D297353CC}">
                <c16:uniqueId val="{0000000F-E082-47AA-8BB7-891433CFF568}"/>
              </c:ext>
            </c:extLst>
          </c:dPt>
          <c:dPt>
            <c:idx val="16"/>
            <c:invertIfNegative val="0"/>
            <c:bubble3D val="0"/>
            <c:extLst>
              <c:ext xmlns:c16="http://schemas.microsoft.com/office/drawing/2014/chart" uri="{C3380CC4-5D6E-409C-BE32-E72D297353CC}">
                <c16:uniqueId val="{00000010-E082-47AA-8BB7-891433CFF568}"/>
              </c:ext>
            </c:extLst>
          </c:dPt>
          <c:dPt>
            <c:idx val="17"/>
            <c:invertIfNegative val="0"/>
            <c:bubble3D val="0"/>
            <c:extLst>
              <c:ext xmlns:c16="http://schemas.microsoft.com/office/drawing/2014/chart" uri="{C3380CC4-5D6E-409C-BE32-E72D297353CC}">
                <c16:uniqueId val="{00000011-E082-47AA-8BB7-891433CFF568}"/>
              </c:ext>
            </c:extLst>
          </c:dPt>
          <c:dPt>
            <c:idx val="18"/>
            <c:invertIfNegative val="0"/>
            <c:bubble3D val="0"/>
            <c:extLst>
              <c:ext xmlns:c16="http://schemas.microsoft.com/office/drawing/2014/chart" uri="{C3380CC4-5D6E-409C-BE32-E72D297353CC}">
                <c16:uniqueId val="{00000012-E082-47AA-8BB7-891433CFF568}"/>
              </c:ext>
            </c:extLst>
          </c:dPt>
          <c:dPt>
            <c:idx val="19"/>
            <c:invertIfNegative val="0"/>
            <c:bubble3D val="0"/>
            <c:extLst>
              <c:ext xmlns:c16="http://schemas.microsoft.com/office/drawing/2014/chart" uri="{C3380CC4-5D6E-409C-BE32-E72D297353CC}">
                <c16:uniqueId val="{00000013-E082-47AA-8BB7-891433CFF568}"/>
              </c:ext>
            </c:extLst>
          </c:dPt>
          <c:dPt>
            <c:idx val="20"/>
            <c:invertIfNegative val="0"/>
            <c:bubble3D val="0"/>
            <c:extLst>
              <c:ext xmlns:c16="http://schemas.microsoft.com/office/drawing/2014/chart" uri="{C3380CC4-5D6E-409C-BE32-E72D297353CC}">
                <c16:uniqueId val="{00000014-E082-47AA-8BB7-891433CFF568}"/>
              </c:ext>
            </c:extLst>
          </c:dPt>
          <c:dPt>
            <c:idx val="21"/>
            <c:invertIfNegative val="0"/>
            <c:bubble3D val="0"/>
            <c:extLst>
              <c:ext xmlns:c16="http://schemas.microsoft.com/office/drawing/2014/chart" uri="{C3380CC4-5D6E-409C-BE32-E72D297353CC}">
                <c16:uniqueId val="{00000015-E082-47AA-8BB7-891433CFF568}"/>
              </c:ext>
            </c:extLst>
          </c:dPt>
          <c:dPt>
            <c:idx val="22"/>
            <c:invertIfNegative val="0"/>
            <c:bubble3D val="0"/>
            <c:extLst>
              <c:ext xmlns:c16="http://schemas.microsoft.com/office/drawing/2014/chart" uri="{C3380CC4-5D6E-409C-BE32-E72D297353CC}">
                <c16:uniqueId val="{00000016-E082-47AA-8BB7-891433CFF568}"/>
              </c:ext>
            </c:extLst>
          </c:dPt>
          <c:dPt>
            <c:idx val="23"/>
            <c:invertIfNegative val="0"/>
            <c:bubble3D val="0"/>
            <c:extLst>
              <c:ext xmlns:c16="http://schemas.microsoft.com/office/drawing/2014/chart" uri="{C3380CC4-5D6E-409C-BE32-E72D297353CC}">
                <c16:uniqueId val="{00000017-E082-47AA-8BB7-891433CFF568}"/>
              </c:ext>
            </c:extLst>
          </c:dPt>
          <c:dPt>
            <c:idx val="24"/>
            <c:invertIfNegative val="0"/>
            <c:bubble3D val="0"/>
            <c:extLst>
              <c:ext xmlns:c16="http://schemas.microsoft.com/office/drawing/2014/chart" uri="{C3380CC4-5D6E-409C-BE32-E72D297353CC}">
                <c16:uniqueId val="{00000018-E082-47AA-8BB7-891433CFF568}"/>
              </c:ext>
            </c:extLst>
          </c:dPt>
          <c:dPt>
            <c:idx val="25"/>
            <c:invertIfNegative val="0"/>
            <c:bubble3D val="0"/>
            <c:extLst>
              <c:ext xmlns:c16="http://schemas.microsoft.com/office/drawing/2014/chart" uri="{C3380CC4-5D6E-409C-BE32-E72D297353CC}">
                <c16:uniqueId val="{00000019-E082-47AA-8BB7-891433CFF568}"/>
              </c:ext>
            </c:extLst>
          </c:dPt>
          <c:dPt>
            <c:idx val="26"/>
            <c:invertIfNegative val="0"/>
            <c:bubble3D val="0"/>
            <c:extLst>
              <c:ext xmlns:c16="http://schemas.microsoft.com/office/drawing/2014/chart" uri="{C3380CC4-5D6E-409C-BE32-E72D297353CC}">
                <c16:uniqueId val="{0000001A-E082-47AA-8BB7-891433CFF568}"/>
              </c:ext>
            </c:extLst>
          </c:dPt>
          <c:dPt>
            <c:idx val="27"/>
            <c:invertIfNegative val="0"/>
            <c:bubble3D val="0"/>
            <c:extLst>
              <c:ext xmlns:c16="http://schemas.microsoft.com/office/drawing/2014/chart" uri="{C3380CC4-5D6E-409C-BE32-E72D297353CC}">
                <c16:uniqueId val="{0000001B-E082-47AA-8BB7-891433CFF568}"/>
              </c:ext>
            </c:extLst>
          </c:dPt>
          <c:dPt>
            <c:idx val="28"/>
            <c:invertIfNegative val="0"/>
            <c:bubble3D val="0"/>
            <c:extLst>
              <c:ext xmlns:c16="http://schemas.microsoft.com/office/drawing/2014/chart" uri="{C3380CC4-5D6E-409C-BE32-E72D297353CC}">
                <c16:uniqueId val="{0000001C-E082-47AA-8BB7-891433CFF568}"/>
              </c:ext>
            </c:extLst>
          </c:dPt>
          <c:dPt>
            <c:idx val="29"/>
            <c:invertIfNegative val="0"/>
            <c:bubble3D val="0"/>
            <c:extLst>
              <c:ext xmlns:c16="http://schemas.microsoft.com/office/drawing/2014/chart" uri="{C3380CC4-5D6E-409C-BE32-E72D297353CC}">
                <c16:uniqueId val="{0000001D-E082-47AA-8BB7-891433CFF568}"/>
              </c:ext>
            </c:extLst>
          </c:dPt>
          <c:dPt>
            <c:idx val="30"/>
            <c:invertIfNegative val="0"/>
            <c:bubble3D val="0"/>
            <c:spPr>
              <a:solidFill>
                <a:srgbClr val="FBBB27"/>
              </a:solidFill>
            </c:spPr>
            <c:extLst>
              <c:ext xmlns:c16="http://schemas.microsoft.com/office/drawing/2014/chart" uri="{C3380CC4-5D6E-409C-BE32-E72D297353CC}">
                <c16:uniqueId val="{0000001F-E082-47AA-8BB7-891433CFF568}"/>
              </c:ext>
            </c:extLst>
          </c:dPt>
          <c:dLbls>
            <c:dLbl>
              <c:idx val="30"/>
              <c:layout>
                <c:manualLayout>
                  <c:x val="-5.5557730630417619E-3"/>
                  <c:y val="-3.23164827504052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082-47AA-8BB7-891433CFF568}"/>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'F101'!$A$9:$A$39</c:f>
              <c:strCache>
                <c:ptCount val="31"/>
                <c:pt idx="0">
                  <c:v>Baja California</c:v>
                </c:pt>
                <c:pt idx="1">
                  <c:v>Tlaxcala</c:v>
                </c:pt>
                <c:pt idx="2">
                  <c:v>Quintana Roo</c:v>
                </c:pt>
                <c:pt idx="3">
                  <c:v>Campeche</c:v>
                </c:pt>
                <c:pt idx="4">
                  <c:v>Morelos</c:v>
                </c:pt>
                <c:pt idx="5">
                  <c:v>Nuevo León</c:v>
                </c:pt>
                <c:pt idx="6">
                  <c:v>Baja California Sur</c:v>
                </c:pt>
                <c:pt idx="7">
                  <c:v>Yucatán</c:v>
                </c:pt>
                <c:pt idx="8">
                  <c:v>Colima</c:v>
                </c:pt>
                <c:pt idx="9">
                  <c:v>Sonora</c:v>
                </c:pt>
                <c:pt idx="10">
                  <c:v>Nayarit</c:v>
                </c:pt>
                <c:pt idx="11">
                  <c:v>Oaxaca</c:v>
                </c:pt>
                <c:pt idx="12">
                  <c:v>Tamaulipas</c:v>
                </c:pt>
                <c:pt idx="13">
                  <c:v>Sinaloa</c:v>
                </c:pt>
                <c:pt idx="14">
                  <c:v>Tabasco</c:v>
                </c:pt>
                <c:pt idx="15">
                  <c:v>Puebla</c:v>
                </c:pt>
                <c:pt idx="16">
                  <c:v>Aguascalientes</c:v>
                </c:pt>
                <c:pt idx="17">
                  <c:v>Zacatecas</c:v>
                </c:pt>
                <c:pt idx="18">
                  <c:v>Querétaro</c:v>
                </c:pt>
                <c:pt idx="19">
                  <c:v>Durango</c:v>
                </c:pt>
                <c:pt idx="20">
                  <c:v>Hidalgo</c:v>
                </c:pt>
                <c:pt idx="21">
                  <c:v>Guerrero</c:v>
                </c:pt>
                <c:pt idx="22">
                  <c:v>San Luis Potosí</c:v>
                </c:pt>
                <c:pt idx="23">
                  <c:v>Chihuahua</c:v>
                </c:pt>
                <c:pt idx="24">
                  <c:v>Chiapas</c:v>
                </c:pt>
                <c:pt idx="25">
                  <c:v>Veracruz</c:v>
                </c:pt>
                <c:pt idx="26">
                  <c:v>Coahuila</c:v>
                </c:pt>
                <c:pt idx="27">
                  <c:v>Estado de México</c:v>
                </c:pt>
                <c:pt idx="28">
                  <c:v>Guanajuato</c:v>
                </c:pt>
                <c:pt idx="29">
                  <c:v>Michoacán</c:v>
                </c:pt>
                <c:pt idx="30">
                  <c:v>Jalisco</c:v>
                </c:pt>
              </c:strCache>
            </c:strRef>
          </c:cat>
          <c:val>
            <c:numRef>
              <c:f>'F101'!$B$9:$B$39</c:f>
              <c:numCache>
                <c:formatCode>General</c:formatCode>
                <c:ptCount val="31"/>
                <c:pt idx="0">
                  <c:v>102</c:v>
                </c:pt>
                <c:pt idx="1">
                  <c:v>140</c:v>
                </c:pt>
                <c:pt idx="2">
                  <c:v>175</c:v>
                </c:pt>
                <c:pt idx="3">
                  <c:v>229</c:v>
                </c:pt>
                <c:pt idx="4">
                  <c:v>235</c:v>
                </c:pt>
                <c:pt idx="5">
                  <c:v>238</c:v>
                </c:pt>
                <c:pt idx="6">
                  <c:v>242</c:v>
                </c:pt>
                <c:pt idx="7">
                  <c:v>296</c:v>
                </c:pt>
                <c:pt idx="8">
                  <c:v>309</c:v>
                </c:pt>
                <c:pt idx="9">
                  <c:v>446</c:v>
                </c:pt>
                <c:pt idx="10">
                  <c:v>549</c:v>
                </c:pt>
                <c:pt idx="11">
                  <c:v>657</c:v>
                </c:pt>
                <c:pt idx="12">
                  <c:v>692</c:v>
                </c:pt>
                <c:pt idx="13">
                  <c:v>712</c:v>
                </c:pt>
                <c:pt idx="14">
                  <c:v>733</c:v>
                </c:pt>
                <c:pt idx="15">
                  <c:v>784</c:v>
                </c:pt>
                <c:pt idx="16">
                  <c:v>873</c:v>
                </c:pt>
                <c:pt idx="17">
                  <c:v>919</c:v>
                </c:pt>
                <c:pt idx="18">
                  <c:v>1055</c:v>
                </c:pt>
                <c:pt idx="19">
                  <c:v>1100</c:v>
                </c:pt>
                <c:pt idx="20">
                  <c:v>1108</c:v>
                </c:pt>
                <c:pt idx="21">
                  <c:v>1110</c:v>
                </c:pt>
                <c:pt idx="22">
                  <c:v>1231</c:v>
                </c:pt>
                <c:pt idx="23">
                  <c:v>1409</c:v>
                </c:pt>
                <c:pt idx="24">
                  <c:v>1426</c:v>
                </c:pt>
                <c:pt idx="25">
                  <c:v>1956</c:v>
                </c:pt>
                <c:pt idx="26">
                  <c:v>2063</c:v>
                </c:pt>
                <c:pt idx="27">
                  <c:v>3294</c:v>
                </c:pt>
                <c:pt idx="28">
                  <c:v>3341</c:v>
                </c:pt>
                <c:pt idx="29">
                  <c:v>4847</c:v>
                </c:pt>
                <c:pt idx="30">
                  <c:v>8883</c:v>
                </c:pt>
              </c:numCache>
            </c:numRef>
          </c:val>
          <c:extLst>
            <c:ext xmlns:c16="http://schemas.microsoft.com/office/drawing/2014/chart" uri="{C3380CC4-5D6E-409C-BE32-E72D297353CC}">
              <c16:uniqueId val="{00000020-E082-47AA-8BB7-891433CFF568}"/>
            </c:ext>
          </c:extLst>
        </c:ser>
        <c:dLbls>
          <c:showLegendKey val="0"/>
          <c:showVal val="0"/>
          <c:showCatName val="0"/>
          <c:showSerName val="0"/>
          <c:showPercent val="0"/>
          <c:showBubbleSize val="0"/>
        </c:dLbls>
        <c:gapWidth val="150"/>
        <c:axId val="94758400"/>
        <c:axId val="94759936"/>
      </c:barChart>
      <c:catAx>
        <c:axId val="94758400"/>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94759936"/>
        <c:crosses val="autoZero"/>
        <c:auto val="1"/>
        <c:lblAlgn val="ctr"/>
        <c:lblOffset val="100"/>
        <c:noMultiLvlLbl val="0"/>
      </c:catAx>
      <c:valAx>
        <c:axId val="94759936"/>
        <c:scaling>
          <c:orientation val="minMax"/>
        </c:scaling>
        <c:delete val="1"/>
        <c:axPos val="b"/>
        <c:numFmt formatCode="General" sourceLinked="1"/>
        <c:majorTickMark val="out"/>
        <c:minorTickMark val="none"/>
        <c:tickLblPos val="nextTo"/>
        <c:crossAx val="94758400"/>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'F102'!$B$9</c:f>
              <c:strCache>
                <c:ptCount val="1"/>
                <c:pt idx="0">
                  <c:v>Producción de Carne en Canal</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00-D8DF-45FA-87F7-52C00BD7B35A}"/>
              </c:ext>
            </c:extLst>
          </c:dPt>
          <c:dPt>
            <c:idx val="1"/>
            <c:invertIfNegative val="0"/>
            <c:bubble3D val="0"/>
            <c:extLst>
              <c:ext xmlns:c16="http://schemas.microsoft.com/office/drawing/2014/chart" uri="{C3380CC4-5D6E-409C-BE32-E72D297353CC}">
                <c16:uniqueId val="{00000001-D8DF-45FA-87F7-52C00BD7B35A}"/>
              </c:ext>
            </c:extLst>
          </c:dPt>
          <c:dPt>
            <c:idx val="2"/>
            <c:invertIfNegative val="0"/>
            <c:bubble3D val="0"/>
            <c:extLst>
              <c:ext xmlns:c16="http://schemas.microsoft.com/office/drawing/2014/chart" uri="{C3380CC4-5D6E-409C-BE32-E72D297353CC}">
                <c16:uniqueId val="{00000002-D8DF-45FA-87F7-52C00BD7B35A}"/>
              </c:ext>
            </c:extLst>
          </c:dPt>
          <c:dPt>
            <c:idx val="3"/>
            <c:invertIfNegative val="0"/>
            <c:bubble3D val="0"/>
            <c:extLst>
              <c:ext xmlns:c16="http://schemas.microsoft.com/office/drawing/2014/chart" uri="{C3380CC4-5D6E-409C-BE32-E72D297353CC}">
                <c16:uniqueId val="{00000003-D8DF-45FA-87F7-52C00BD7B35A}"/>
              </c:ext>
            </c:extLst>
          </c:dPt>
          <c:dPt>
            <c:idx val="4"/>
            <c:invertIfNegative val="0"/>
            <c:bubble3D val="0"/>
            <c:extLst>
              <c:ext xmlns:c16="http://schemas.microsoft.com/office/drawing/2014/chart" uri="{C3380CC4-5D6E-409C-BE32-E72D297353CC}">
                <c16:uniqueId val="{00000004-D8DF-45FA-87F7-52C00BD7B35A}"/>
              </c:ext>
            </c:extLst>
          </c:dPt>
          <c:dPt>
            <c:idx val="5"/>
            <c:invertIfNegative val="0"/>
            <c:bubble3D val="0"/>
            <c:extLst>
              <c:ext xmlns:c16="http://schemas.microsoft.com/office/drawing/2014/chart" uri="{C3380CC4-5D6E-409C-BE32-E72D297353CC}">
                <c16:uniqueId val="{00000005-D8DF-45FA-87F7-52C00BD7B35A}"/>
              </c:ext>
            </c:extLst>
          </c:dPt>
          <c:dPt>
            <c:idx val="6"/>
            <c:invertIfNegative val="0"/>
            <c:bubble3D val="0"/>
            <c:extLst>
              <c:ext xmlns:c16="http://schemas.microsoft.com/office/drawing/2014/chart" uri="{C3380CC4-5D6E-409C-BE32-E72D297353CC}">
                <c16:uniqueId val="{00000006-D8DF-45FA-87F7-52C00BD7B35A}"/>
              </c:ext>
            </c:extLst>
          </c:dPt>
          <c:dPt>
            <c:idx val="7"/>
            <c:invertIfNegative val="0"/>
            <c:bubble3D val="0"/>
            <c:extLst>
              <c:ext xmlns:c16="http://schemas.microsoft.com/office/drawing/2014/chart" uri="{C3380CC4-5D6E-409C-BE32-E72D297353CC}">
                <c16:uniqueId val="{00000007-D8DF-45FA-87F7-52C00BD7B35A}"/>
              </c:ext>
            </c:extLst>
          </c:dPt>
          <c:dPt>
            <c:idx val="8"/>
            <c:invertIfNegative val="0"/>
            <c:bubble3D val="0"/>
            <c:extLst>
              <c:ext xmlns:c16="http://schemas.microsoft.com/office/drawing/2014/chart" uri="{C3380CC4-5D6E-409C-BE32-E72D297353CC}">
                <c16:uniqueId val="{00000008-D8DF-45FA-87F7-52C00BD7B35A}"/>
              </c:ext>
            </c:extLst>
          </c:dPt>
          <c:dPt>
            <c:idx val="9"/>
            <c:invertIfNegative val="0"/>
            <c:bubble3D val="0"/>
            <c:extLst>
              <c:ext xmlns:c16="http://schemas.microsoft.com/office/drawing/2014/chart" uri="{C3380CC4-5D6E-409C-BE32-E72D297353CC}">
                <c16:uniqueId val="{00000009-D8DF-45FA-87F7-52C00BD7B35A}"/>
              </c:ext>
            </c:extLst>
          </c:dPt>
          <c:dPt>
            <c:idx val="10"/>
            <c:invertIfNegative val="0"/>
            <c:bubble3D val="0"/>
            <c:extLst>
              <c:ext xmlns:c16="http://schemas.microsoft.com/office/drawing/2014/chart" uri="{C3380CC4-5D6E-409C-BE32-E72D297353CC}">
                <c16:uniqueId val="{0000000A-D8DF-45FA-87F7-52C00BD7B35A}"/>
              </c:ext>
            </c:extLst>
          </c:dPt>
          <c:dPt>
            <c:idx val="11"/>
            <c:invertIfNegative val="0"/>
            <c:bubble3D val="0"/>
            <c:extLst>
              <c:ext xmlns:c16="http://schemas.microsoft.com/office/drawing/2014/chart" uri="{C3380CC4-5D6E-409C-BE32-E72D297353CC}">
                <c16:uniqueId val="{0000000B-D8DF-45FA-87F7-52C00BD7B35A}"/>
              </c:ext>
            </c:extLst>
          </c:dPt>
          <c:dPt>
            <c:idx val="12"/>
            <c:invertIfNegative val="0"/>
            <c:bubble3D val="0"/>
            <c:extLst>
              <c:ext xmlns:c16="http://schemas.microsoft.com/office/drawing/2014/chart" uri="{C3380CC4-5D6E-409C-BE32-E72D297353CC}">
                <c16:uniqueId val="{0000000C-D8DF-45FA-87F7-52C00BD7B35A}"/>
              </c:ext>
            </c:extLst>
          </c:dPt>
          <c:dPt>
            <c:idx val="13"/>
            <c:invertIfNegative val="0"/>
            <c:bubble3D val="0"/>
            <c:extLst>
              <c:ext xmlns:c16="http://schemas.microsoft.com/office/drawing/2014/chart" uri="{C3380CC4-5D6E-409C-BE32-E72D297353CC}">
                <c16:uniqueId val="{0000000D-D8DF-45FA-87F7-52C00BD7B35A}"/>
              </c:ext>
            </c:extLst>
          </c:dPt>
          <c:dPt>
            <c:idx val="14"/>
            <c:invertIfNegative val="0"/>
            <c:bubble3D val="0"/>
            <c:extLst>
              <c:ext xmlns:c16="http://schemas.microsoft.com/office/drawing/2014/chart" uri="{C3380CC4-5D6E-409C-BE32-E72D297353CC}">
                <c16:uniqueId val="{0000000E-D8DF-45FA-87F7-52C00BD7B35A}"/>
              </c:ext>
            </c:extLst>
          </c:dPt>
          <c:dPt>
            <c:idx val="15"/>
            <c:invertIfNegative val="0"/>
            <c:bubble3D val="0"/>
            <c:extLst>
              <c:ext xmlns:c16="http://schemas.microsoft.com/office/drawing/2014/chart" uri="{C3380CC4-5D6E-409C-BE32-E72D297353CC}">
                <c16:uniqueId val="{0000000F-D8DF-45FA-87F7-52C00BD7B35A}"/>
              </c:ext>
            </c:extLst>
          </c:dPt>
          <c:dPt>
            <c:idx val="16"/>
            <c:invertIfNegative val="0"/>
            <c:bubble3D val="0"/>
            <c:extLst>
              <c:ext xmlns:c16="http://schemas.microsoft.com/office/drawing/2014/chart" uri="{C3380CC4-5D6E-409C-BE32-E72D297353CC}">
                <c16:uniqueId val="{00000010-D8DF-45FA-87F7-52C00BD7B35A}"/>
              </c:ext>
            </c:extLst>
          </c:dPt>
          <c:dPt>
            <c:idx val="17"/>
            <c:invertIfNegative val="0"/>
            <c:bubble3D val="0"/>
            <c:extLst>
              <c:ext xmlns:c16="http://schemas.microsoft.com/office/drawing/2014/chart" uri="{C3380CC4-5D6E-409C-BE32-E72D297353CC}">
                <c16:uniqueId val="{00000011-D8DF-45FA-87F7-52C00BD7B35A}"/>
              </c:ext>
            </c:extLst>
          </c:dPt>
          <c:dPt>
            <c:idx val="18"/>
            <c:invertIfNegative val="0"/>
            <c:bubble3D val="0"/>
            <c:extLst>
              <c:ext xmlns:c16="http://schemas.microsoft.com/office/drawing/2014/chart" uri="{C3380CC4-5D6E-409C-BE32-E72D297353CC}">
                <c16:uniqueId val="{00000012-D8DF-45FA-87F7-52C00BD7B35A}"/>
              </c:ext>
            </c:extLst>
          </c:dPt>
          <c:dPt>
            <c:idx val="19"/>
            <c:invertIfNegative val="0"/>
            <c:bubble3D val="0"/>
            <c:extLst>
              <c:ext xmlns:c16="http://schemas.microsoft.com/office/drawing/2014/chart" uri="{C3380CC4-5D6E-409C-BE32-E72D297353CC}">
                <c16:uniqueId val="{00000013-D8DF-45FA-87F7-52C00BD7B35A}"/>
              </c:ext>
            </c:extLst>
          </c:dPt>
          <c:dPt>
            <c:idx val="20"/>
            <c:invertIfNegative val="0"/>
            <c:bubble3D val="0"/>
            <c:extLst>
              <c:ext xmlns:c16="http://schemas.microsoft.com/office/drawing/2014/chart" uri="{C3380CC4-5D6E-409C-BE32-E72D297353CC}">
                <c16:uniqueId val="{00000014-D8DF-45FA-87F7-52C00BD7B35A}"/>
              </c:ext>
            </c:extLst>
          </c:dPt>
          <c:dPt>
            <c:idx val="21"/>
            <c:invertIfNegative val="0"/>
            <c:bubble3D val="0"/>
            <c:extLst>
              <c:ext xmlns:c16="http://schemas.microsoft.com/office/drawing/2014/chart" uri="{C3380CC4-5D6E-409C-BE32-E72D297353CC}">
                <c16:uniqueId val="{00000015-D8DF-45FA-87F7-52C00BD7B35A}"/>
              </c:ext>
            </c:extLst>
          </c:dPt>
          <c:dPt>
            <c:idx val="22"/>
            <c:invertIfNegative val="0"/>
            <c:bubble3D val="0"/>
            <c:extLst>
              <c:ext xmlns:c16="http://schemas.microsoft.com/office/drawing/2014/chart" uri="{C3380CC4-5D6E-409C-BE32-E72D297353CC}">
                <c16:uniqueId val="{00000016-D8DF-45FA-87F7-52C00BD7B35A}"/>
              </c:ext>
            </c:extLst>
          </c:dPt>
          <c:dPt>
            <c:idx val="23"/>
            <c:invertIfNegative val="0"/>
            <c:bubble3D val="0"/>
            <c:extLst>
              <c:ext xmlns:c16="http://schemas.microsoft.com/office/drawing/2014/chart" uri="{C3380CC4-5D6E-409C-BE32-E72D297353CC}">
                <c16:uniqueId val="{00000017-D8DF-45FA-87F7-52C00BD7B35A}"/>
              </c:ext>
            </c:extLst>
          </c:dPt>
          <c:dPt>
            <c:idx val="24"/>
            <c:invertIfNegative val="0"/>
            <c:bubble3D val="0"/>
            <c:extLst>
              <c:ext xmlns:c16="http://schemas.microsoft.com/office/drawing/2014/chart" uri="{C3380CC4-5D6E-409C-BE32-E72D297353CC}">
                <c16:uniqueId val="{00000018-D8DF-45FA-87F7-52C00BD7B35A}"/>
              </c:ext>
            </c:extLst>
          </c:dPt>
          <c:dPt>
            <c:idx val="25"/>
            <c:invertIfNegative val="0"/>
            <c:bubble3D val="0"/>
            <c:extLst>
              <c:ext xmlns:c16="http://schemas.microsoft.com/office/drawing/2014/chart" uri="{C3380CC4-5D6E-409C-BE32-E72D297353CC}">
                <c16:uniqueId val="{00000019-D8DF-45FA-87F7-52C00BD7B35A}"/>
              </c:ext>
            </c:extLst>
          </c:dPt>
          <c:dPt>
            <c:idx val="26"/>
            <c:invertIfNegative val="0"/>
            <c:bubble3D val="0"/>
            <c:extLst>
              <c:ext xmlns:c16="http://schemas.microsoft.com/office/drawing/2014/chart" uri="{C3380CC4-5D6E-409C-BE32-E72D297353CC}">
                <c16:uniqueId val="{0000001A-D8DF-45FA-87F7-52C00BD7B35A}"/>
              </c:ext>
            </c:extLst>
          </c:dPt>
          <c:dPt>
            <c:idx val="27"/>
            <c:invertIfNegative val="0"/>
            <c:bubble3D val="0"/>
            <c:extLst>
              <c:ext xmlns:c16="http://schemas.microsoft.com/office/drawing/2014/chart" uri="{C3380CC4-5D6E-409C-BE32-E72D297353CC}">
                <c16:uniqueId val="{0000001B-D8DF-45FA-87F7-52C00BD7B35A}"/>
              </c:ext>
            </c:extLst>
          </c:dPt>
          <c:dPt>
            <c:idx val="28"/>
            <c:invertIfNegative val="0"/>
            <c:bubble3D val="0"/>
            <c:extLst>
              <c:ext xmlns:c16="http://schemas.microsoft.com/office/drawing/2014/chart" uri="{C3380CC4-5D6E-409C-BE32-E72D297353CC}">
                <c16:uniqueId val="{0000001C-D8DF-45FA-87F7-52C00BD7B35A}"/>
              </c:ext>
            </c:extLst>
          </c:dPt>
          <c:dPt>
            <c:idx val="29"/>
            <c:invertIfNegative val="0"/>
            <c:bubble3D val="0"/>
            <c:extLst>
              <c:ext xmlns:c16="http://schemas.microsoft.com/office/drawing/2014/chart" uri="{C3380CC4-5D6E-409C-BE32-E72D297353CC}">
                <c16:uniqueId val="{0000001D-D8DF-45FA-87F7-52C00BD7B35A}"/>
              </c:ext>
            </c:extLst>
          </c:dPt>
          <c:dPt>
            <c:idx val="30"/>
            <c:invertIfNegative val="0"/>
            <c:bubble3D val="0"/>
            <c:spPr>
              <a:solidFill>
                <a:srgbClr val="FBBB27"/>
              </a:solidFill>
            </c:spPr>
            <c:extLst>
              <c:ext xmlns:c16="http://schemas.microsoft.com/office/drawing/2014/chart" uri="{C3380CC4-5D6E-409C-BE32-E72D297353CC}">
                <c16:uniqueId val="{0000001F-D8DF-45FA-87F7-52C00BD7B35A}"/>
              </c:ext>
            </c:extLst>
          </c:dPt>
          <c:dLbls>
            <c:dLbl>
              <c:idx val="30"/>
              <c:layout>
                <c:manualLayout>
                  <c:x val="0"/>
                  <c:y val="1.626643405205166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8DF-45FA-87F7-52C00BD7B35A}"/>
                </c:ext>
              </c:extLst>
            </c:dLbl>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'F102'!$A$10:$A$40</c:f>
              <c:strCache>
                <c:ptCount val="31"/>
                <c:pt idx="0">
                  <c:v>Baja California</c:v>
                </c:pt>
                <c:pt idx="1">
                  <c:v>Durango</c:v>
                </c:pt>
                <c:pt idx="2">
                  <c:v>Nuevo León</c:v>
                </c:pt>
                <c:pt idx="3">
                  <c:v>Baja California Sur</c:v>
                </c:pt>
                <c:pt idx="4">
                  <c:v>Tabasco</c:v>
                </c:pt>
                <c:pt idx="5">
                  <c:v>Chiapas</c:v>
                </c:pt>
                <c:pt idx="6">
                  <c:v>Tamaulipas</c:v>
                </c:pt>
                <c:pt idx="7">
                  <c:v>Chihuahua</c:v>
                </c:pt>
                <c:pt idx="8">
                  <c:v>Tlaxcala</c:v>
                </c:pt>
                <c:pt idx="9">
                  <c:v>Campeche</c:v>
                </c:pt>
                <c:pt idx="10">
                  <c:v>Oaxaca</c:v>
                </c:pt>
                <c:pt idx="11">
                  <c:v>Sinaloa</c:v>
                </c:pt>
                <c:pt idx="12">
                  <c:v>Quintana Roo</c:v>
                </c:pt>
                <c:pt idx="13">
                  <c:v>Nayarit</c:v>
                </c:pt>
                <c:pt idx="14">
                  <c:v>Sonora</c:v>
                </c:pt>
                <c:pt idx="15">
                  <c:v>Zacatecas</c:v>
                </c:pt>
                <c:pt idx="16">
                  <c:v>Coahuila</c:v>
                </c:pt>
                <c:pt idx="17">
                  <c:v>Colima</c:v>
                </c:pt>
                <c:pt idx="18">
                  <c:v>San Luis Potosí</c:v>
                </c:pt>
                <c:pt idx="19">
                  <c:v>Hidalgo</c:v>
                </c:pt>
                <c:pt idx="20">
                  <c:v>Guerrero</c:v>
                </c:pt>
                <c:pt idx="21">
                  <c:v>Morelos</c:v>
                </c:pt>
                <c:pt idx="22">
                  <c:v>Aguascalientes</c:v>
                </c:pt>
                <c:pt idx="23">
                  <c:v>Querétaro</c:v>
                </c:pt>
                <c:pt idx="24">
                  <c:v>Veracruz</c:v>
                </c:pt>
                <c:pt idx="25">
                  <c:v>Yucatán</c:v>
                </c:pt>
                <c:pt idx="26">
                  <c:v>Michoacán</c:v>
                </c:pt>
                <c:pt idx="27">
                  <c:v>Guanajuato</c:v>
                </c:pt>
                <c:pt idx="28">
                  <c:v>Puebla</c:v>
                </c:pt>
                <c:pt idx="29">
                  <c:v>Estado de México</c:v>
                </c:pt>
                <c:pt idx="30">
                  <c:v>Jalisco</c:v>
                </c:pt>
              </c:strCache>
            </c:strRef>
          </c:cat>
          <c:val>
            <c:numRef>
              <c:f>'F102'!$B$10:$B$40</c:f>
              <c:numCache>
                <c:formatCode>General</c:formatCode>
                <c:ptCount val="31"/>
                <c:pt idx="0">
                  <c:v>25</c:v>
                </c:pt>
                <c:pt idx="1">
                  <c:v>27</c:v>
                </c:pt>
                <c:pt idx="2">
                  <c:v>30</c:v>
                </c:pt>
                <c:pt idx="3">
                  <c:v>33</c:v>
                </c:pt>
                <c:pt idx="4">
                  <c:v>33</c:v>
                </c:pt>
                <c:pt idx="5">
                  <c:v>62</c:v>
                </c:pt>
                <c:pt idx="6">
                  <c:v>86</c:v>
                </c:pt>
                <c:pt idx="7">
                  <c:v>180</c:v>
                </c:pt>
                <c:pt idx="8">
                  <c:v>215</c:v>
                </c:pt>
                <c:pt idx="9">
                  <c:v>254</c:v>
                </c:pt>
                <c:pt idx="10">
                  <c:v>329</c:v>
                </c:pt>
                <c:pt idx="11">
                  <c:v>371</c:v>
                </c:pt>
                <c:pt idx="12">
                  <c:v>404</c:v>
                </c:pt>
                <c:pt idx="13">
                  <c:v>405</c:v>
                </c:pt>
                <c:pt idx="14">
                  <c:v>421</c:v>
                </c:pt>
                <c:pt idx="15">
                  <c:v>474</c:v>
                </c:pt>
                <c:pt idx="16">
                  <c:v>511</c:v>
                </c:pt>
                <c:pt idx="17">
                  <c:v>566</c:v>
                </c:pt>
                <c:pt idx="18">
                  <c:v>680</c:v>
                </c:pt>
                <c:pt idx="19">
                  <c:v>925</c:v>
                </c:pt>
                <c:pt idx="20">
                  <c:v>993</c:v>
                </c:pt>
                <c:pt idx="21">
                  <c:v>1037</c:v>
                </c:pt>
                <c:pt idx="22">
                  <c:v>1057</c:v>
                </c:pt>
                <c:pt idx="23">
                  <c:v>1387</c:v>
                </c:pt>
                <c:pt idx="24">
                  <c:v>1665</c:v>
                </c:pt>
                <c:pt idx="25">
                  <c:v>1720</c:v>
                </c:pt>
                <c:pt idx="26">
                  <c:v>1914</c:v>
                </c:pt>
                <c:pt idx="27">
                  <c:v>2289</c:v>
                </c:pt>
                <c:pt idx="28">
                  <c:v>2292</c:v>
                </c:pt>
                <c:pt idx="29">
                  <c:v>4990</c:v>
                </c:pt>
                <c:pt idx="30">
                  <c:v>5934</c:v>
                </c:pt>
              </c:numCache>
            </c:numRef>
          </c:val>
          <c:extLst>
            <c:ext xmlns:c16="http://schemas.microsoft.com/office/drawing/2014/chart" uri="{C3380CC4-5D6E-409C-BE32-E72D297353CC}">
              <c16:uniqueId val="{00000020-D8DF-45FA-87F7-52C00BD7B35A}"/>
            </c:ext>
          </c:extLst>
        </c:ser>
        <c:dLbls>
          <c:showLegendKey val="0"/>
          <c:showVal val="0"/>
          <c:showCatName val="0"/>
          <c:showSerName val="0"/>
          <c:showPercent val="0"/>
          <c:showBubbleSize val="0"/>
        </c:dLbls>
        <c:gapWidth val="150"/>
        <c:axId val="96200192"/>
        <c:axId val="96201728"/>
      </c:barChart>
      <c:catAx>
        <c:axId val="96200192"/>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96201728"/>
        <c:crosses val="autoZero"/>
        <c:auto val="1"/>
        <c:lblAlgn val="ctr"/>
        <c:lblOffset val="100"/>
        <c:noMultiLvlLbl val="0"/>
      </c:catAx>
      <c:valAx>
        <c:axId val="96201728"/>
        <c:scaling>
          <c:orientation val="minMax"/>
        </c:scaling>
        <c:delete val="1"/>
        <c:axPos val="b"/>
        <c:numFmt formatCode="General" sourceLinked="1"/>
        <c:majorTickMark val="out"/>
        <c:minorTickMark val="none"/>
        <c:tickLblPos val="nextTo"/>
        <c:crossAx val="96200192"/>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'F103'!$B$9</c:f>
              <c:strCache>
                <c:ptCount val="1"/>
                <c:pt idx="0">
                  <c:v>Producción de Carne en Canal</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00-29A1-40BF-A6D0-112A22222A66}"/>
              </c:ext>
            </c:extLst>
          </c:dPt>
          <c:dPt>
            <c:idx val="1"/>
            <c:invertIfNegative val="0"/>
            <c:bubble3D val="0"/>
            <c:extLst>
              <c:ext xmlns:c16="http://schemas.microsoft.com/office/drawing/2014/chart" uri="{C3380CC4-5D6E-409C-BE32-E72D297353CC}">
                <c16:uniqueId val="{00000001-29A1-40BF-A6D0-112A22222A66}"/>
              </c:ext>
            </c:extLst>
          </c:dPt>
          <c:dPt>
            <c:idx val="2"/>
            <c:invertIfNegative val="0"/>
            <c:bubble3D val="0"/>
            <c:extLst>
              <c:ext xmlns:c16="http://schemas.microsoft.com/office/drawing/2014/chart" uri="{C3380CC4-5D6E-409C-BE32-E72D297353CC}">
                <c16:uniqueId val="{00000002-29A1-40BF-A6D0-112A22222A66}"/>
              </c:ext>
            </c:extLst>
          </c:dPt>
          <c:dPt>
            <c:idx val="3"/>
            <c:invertIfNegative val="0"/>
            <c:bubble3D val="0"/>
            <c:extLst>
              <c:ext xmlns:c16="http://schemas.microsoft.com/office/drawing/2014/chart" uri="{C3380CC4-5D6E-409C-BE32-E72D297353CC}">
                <c16:uniqueId val="{00000003-29A1-40BF-A6D0-112A22222A66}"/>
              </c:ext>
            </c:extLst>
          </c:dPt>
          <c:dPt>
            <c:idx val="4"/>
            <c:invertIfNegative val="0"/>
            <c:bubble3D val="0"/>
            <c:extLst>
              <c:ext xmlns:c16="http://schemas.microsoft.com/office/drawing/2014/chart" uri="{C3380CC4-5D6E-409C-BE32-E72D297353CC}">
                <c16:uniqueId val="{00000004-29A1-40BF-A6D0-112A22222A66}"/>
              </c:ext>
            </c:extLst>
          </c:dPt>
          <c:dPt>
            <c:idx val="5"/>
            <c:invertIfNegative val="0"/>
            <c:bubble3D val="0"/>
            <c:extLst>
              <c:ext xmlns:c16="http://schemas.microsoft.com/office/drawing/2014/chart" uri="{C3380CC4-5D6E-409C-BE32-E72D297353CC}">
                <c16:uniqueId val="{00000005-29A1-40BF-A6D0-112A22222A66}"/>
              </c:ext>
            </c:extLst>
          </c:dPt>
          <c:dPt>
            <c:idx val="6"/>
            <c:invertIfNegative val="0"/>
            <c:bubble3D val="0"/>
            <c:extLst>
              <c:ext xmlns:c16="http://schemas.microsoft.com/office/drawing/2014/chart" uri="{C3380CC4-5D6E-409C-BE32-E72D297353CC}">
                <c16:uniqueId val="{00000006-29A1-40BF-A6D0-112A22222A66}"/>
              </c:ext>
            </c:extLst>
          </c:dPt>
          <c:dPt>
            <c:idx val="7"/>
            <c:invertIfNegative val="0"/>
            <c:bubble3D val="0"/>
            <c:extLst>
              <c:ext xmlns:c16="http://schemas.microsoft.com/office/drawing/2014/chart" uri="{C3380CC4-5D6E-409C-BE32-E72D297353CC}">
                <c16:uniqueId val="{00000007-29A1-40BF-A6D0-112A22222A66}"/>
              </c:ext>
            </c:extLst>
          </c:dPt>
          <c:dPt>
            <c:idx val="8"/>
            <c:invertIfNegative val="0"/>
            <c:bubble3D val="0"/>
            <c:extLst>
              <c:ext xmlns:c16="http://schemas.microsoft.com/office/drawing/2014/chart" uri="{C3380CC4-5D6E-409C-BE32-E72D297353CC}">
                <c16:uniqueId val="{00000008-29A1-40BF-A6D0-112A22222A66}"/>
              </c:ext>
            </c:extLst>
          </c:dPt>
          <c:dPt>
            <c:idx val="9"/>
            <c:invertIfNegative val="0"/>
            <c:bubble3D val="0"/>
            <c:extLst>
              <c:ext xmlns:c16="http://schemas.microsoft.com/office/drawing/2014/chart" uri="{C3380CC4-5D6E-409C-BE32-E72D297353CC}">
                <c16:uniqueId val="{00000009-29A1-40BF-A6D0-112A22222A66}"/>
              </c:ext>
            </c:extLst>
          </c:dPt>
          <c:dPt>
            <c:idx val="10"/>
            <c:invertIfNegative val="0"/>
            <c:bubble3D val="0"/>
            <c:extLst>
              <c:ext xmlns:c16="http://schemas.microsoft.com/office/drawing/2014/chart" uri="{C3380CC4-5D6E-409C-BE32-E72D297353CC}">
                <c16:uniqueId val="{0000000A-29A1-40BF-A6D0-112A22222A66}"/>
              </c:ext>
            </c:extLst>
          </c:dPt>
          <c:dPt>
            <c:idx val="11"/>
            <c:invertIfNegative val="0"/>
            <c:bubble3D val="0"/>
            <c:extLst>
              <c:ext xmlns:c16="http://schemas.microsoft.com/office/drawing/2014/chart" uri="{C3380CC4-5D6E-409C-BE32-E72D297353CC}">
                <c16:uniqueId val="{0000000B-29A1-40BF-A6D0-112A22222A66}"/>
              </c:ext>
            </c:extLst>
          </c:dPt>
          <c:dPt>
            <c:idx val="12"/>
            <c:invertIfNegative val="0"/>
            <c:bubble3D val="0"/>
            <c:extLst>
              <c:ext xmlns:c16="http://schemas.microsoft.com/office/drawing/2014/chart" uri="{C3380CC4-5D6E-409C-BE32-E72D297353CC}">
                <c16:uniqueId val="{0000000C-29A1-40BF-A6D0-112A22222A66}"/>
              </c:ext>
            </c:extLst>
          </c:dPt>
          <c:dPt>
            <c:idx val="13"/>
            <c:invertIfNegative val="0"/>
            <c:bubble3D val="0"/>
            <c:extLst>
              <c:ext xmlns:c16="http://schemas.microsoft.com/office/drawing/2014/chart" uri="{C3380CC4-5D6E-409C-BE32-E72D297353CC}">
                <c16:uniqueId val="{0000000D-29A1-40BF-A6D0-112A22222A66}"/>
              </c:ext>
            </c:extLst>
          </c:dPt>
          <c:dPt>
            <c:idx val="14"/>
            <c:invertIfNegative val="0"/>
            <c:bubble3D val="0"/>
            <c:extLst>
              <c:ext xmlns:c16="http://schemas.microsoft.com/office/drawing/2014/chart" uri="{C3380CC4-5D6E-409C-BE32-E72D297353CC}">
                <c16:uniqueId val="{0000000E-29A1-40BF-A6D0-112A22222A66}"/>
              </c:ext>
            </c:extLst>
          </c:dPt>
          <c:dPt>
            <c:idx val="15"/>
            <c:invertIfNegative val="0"/>
            <c:bubble3D val="0"/>
            <c:extLst>
              <c:ext xmlns:c16="http://schemas.microsoft.com/office/drawing/2014/chart" uri="{C3380CC4-5D6E-409C-BE32-E72D297353CC}">
                <c16:uniqueId val="{0000000F-29A1-40BF-A6D0-112A22222A66}"/>
              </c:ext>
            </c:extLst>
          </c:dPt>
          <c:dPt>
            <c:idx val="16"/>
            <c:invertIfNegative val="0"/>
            <c:bubble3D val="0"/>
            <c:extLst>
              <c:ext xmlns:c16="http://schemas.microsoft.com/office/drawing/2014/chart" uri="{C3380CC4-5D6E-409C-BE32-E72D297353CC}">
                <c16:uniqueId val="{00000010-29A1-40BF-A6D0-112A22222A66}"/>
              </c:ext>
            </c:extLst>
          </c:dPt>
          <c:dPt>
            <c:idx val="17"/>
            <c:invertIfNegative val="0"/>
            <c:bubble3D val="0"/>
            <c:extLst>
              <c:ext xmlns:c16="http://schemas.microsoft.com/office/drawing/2014/chart" uri="{C3380CC4-5D6E-409C-BE32-E72D297353CC}">
                <c16:uniqueId val="{00000011-29A1-40BF-A6D0-112A22222A66}"/>
              </c:ext>
            </c:extLst>
          </c:dPt>
          <c:dPt>
            <c:idx val="18"/>
            <c:invertIfNegative val="0"/>
            <c:bubble3D val="0"/>
            <c:extLst>
              <c:ext xmlns:c16="http://schemas.microsoft.com/office/drawing/2014/chart" uri="{C3380CC4-5D6E-409C-BE32-E72D297353CC}">
                <c16:uniqueId val="{00000012-29A1-40BF-A6D0-112A22222A66}"/>
              </c:ext>
            </c:extLst>
          </c:dPt>
          <c:dPt>
            <c:idx val="19"/>
            <c:invertIfNegative val="0"/>
            <c:bubble3D val="0"/>
            <c:extLst>
              <c:ext xmlns:c16="http://schemas.microsoft.com/office/drawing/2014/chart" uri="{C3380CC4-5D6E-409C-BE32-E72D297353CC}">
                <c16:uniqueId val="{00000013-29A1-40BF-A6D0-112A22222A66}"/>
              </c:ext>
            </c:extLst>
          </c:dPt>
          <c:dPt>
            <c:idx val="20"/>
            <c:invertIfNegative val="0"/>
            <c:bubble3D val="0"/>
            <c:extLst>
              <c:ext xmlns:c16="http://schemas.microsoft.com/office/drawing/2014/chart" uri="{C3380CC4-5D6E-409C-BE32-E72D297353CC}">
                <c16:uniqueId val="{00000014-29A1-40BF-A6D0-112A22222A66}"/>
              </c:ext>
            </c:extLst>
          </c:dPt>
          <c:dPt>
            <c:idx val="21"/>
            <c:invertIfNegative val="0"/>
            <c:bubble3D val="0"/>
            <c:extLst>
              <c:ext xmlns:c16="http://schemas.microsoft.com/office/drawing/2014/chart" uri="{C3380CC4-5D6E-409C-BE32-E72D297353CC}">
                <c16:uniqueId val="{00000015-29A1-40BF-A6D0-112A22222A66}"/>
              </c:ext>
            </c:extLst>
          </c:dPt>
          <c:dPt>
            <c:idx val="22"/>
            <c:invertIfNegative val="0"/>
            <c:bubble3D val="0"/>
            <c:extLst>
              <c:ext xmlns:c16="http://schemas.microsoft.com/office/drawing/2014/chart" uri="{C3380CC4-5D6E-409C-BE32-E72D297353CC}">
                <c16:uniqueId val="{00000016-29A1-40BF-A6D0-112A22222A66}"/>
              </c:ext>
            </c:extLst>
          </c:dPt>
          <c:dPt>
            <c:idx val="23"/>
            <c:invertIfNegative val="0"/>
            <c:bubble3D val="0"/>
            <c:extLst>
              <c:ext xmlns:c16="http://schemas.microsoft.com/office/drawing/2014/chart" uri="{C3380CC4-5D6E-409C-BE32-E72D297353CC}">
                <c16:uniqueId val="{00000017-29A1-40BF-A6D0-112A22222A66}"/>
              </c:ext>
            </c:extLst>
          </c:dPt>
          <c:dPt>
            <c:idx val="24"/>
            <c:invertIfNegative val="0"/>
            <c:bubble3D val="0"/>
            <c:extLst>
              <c:ext xmlns:c16="http://schemas.microsoft.com/office/drawing/2014/chart" uri="{C3380CC4-5D6E-409C-BE32-E72D297353CC}">
                <c16:uniqueId val="{00000018-29A1-40BF-A6D0-112A22222A66}"/>
              </c:ext>
            </c:extLst>
          </c:dPt>
          <c:dPt>
            <c:idx val="25"/>
            <c:invertIfNegative val="0"/>
            <c:bubble3D val="0"/>
            <c:extLst>
              <c:ext xmlns:c16="http://schemas.microsoft.com/office/drawing/2014/chart" uri="{C3380CC4-5D6E-409C-BE32-E72D297353CC}">
                <c16:uniqueId val="{00000019-29A1-40BF-A6D0-112A22222A66}"/>
              </c:ext>
            </c:extLst>
          </c:dPt>
          <c:dPt>
            <c:idx val="26"/>
            <c:invertIfNegative val="0"/>
            <c:bubble3D val="0"/>
            <c:extLst>
              <c:ext xmlns:c16="http://schemas.microsoft.com/office/drawing/2014/chart" uri="{C3380CC4-5D6E-409C-BE32-E72D297353CC}">
                <c16:uniqueId val="{0000001A-29A1-40BF-A6D0-112A22222A66}"/>
              </c:ext>
            </c:extLst>
          </c:dPt>
          <c:dPt>
            <c:idx val="27"/>
            <c:invertIfNegative val="0"/>
            <c:bubble3D val="0"/>
            <c:extLst>
              <c:ext xmlns:c16="http://schemas.microsoft.com/office/drawing/2014/chart" uri="{C3380CC4-5D6E-409C-BE32-E72D297353CC}">
                <c16:uniqueId val="{0000001B-29A1-40BF-A6D0-112A22222A66}"/>
              </c:ext>
            </c:extLst>
          </c:dPt>
          <c:dPt>
            <c:idx val="28"/>
            <c:invertIfNegative val="0"/>
            <c:bubble3D val="0"/>
            <c:spPr>
              <a:solidFill>
                <a:srgbClr val="FBBB27"/>
              </a:solidFill>
            </c:spPr>
            <c:extLst>
              <c:ext xmlns:c16="http://schemas.microsoft.com/office/drawing/2014/chart" uri="{C3380CC4-5D6E-409C-BE32-E72D297353CC}">
                <c16:uniqueId val="{0000001D-29A1-40BF-A6D0-112A22222A66}"/>
              </c:ext>
            </c:extLst>
          </c:dPt>
          <c:dPt>
            <c:idx val="29"/>
            <c:invertIfNegative val="0"/>
            <c:bubble3D val="0"/>
            <c:extLst>
              <c:ext xmlns:c16="http://schemas.microsoft.com/office/drawing/2014/chart" uri="{C3380CC4-5D6E-409C-BE32-E72D297353CC}">
                <c16:uniqueId val="{0000001E-29A1-40BF-A6D0-112A22222A66}"/>
              </c:ext>
            </c:extLst>
          </c:dPt>
          <c:dPt>
            <c:idx val="30"/>
            <c:invertIfNegative val="0"/>
            <c:bubble3D val="0"/>
            <c:extLst>
              <c:ext xmlns:c16="http://schemas.microsoft.com/office/drawing/2014/chart" uri="{C3380CC4-5D6E-409C-BE32-E72D297353CC}">
                <c16:uniqueId val="{0000001F-29A1-40BF-A6D0-112A22222A66}"/>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'F103'!$A$10:$A$40</c:f>
              <c:strCache>
                <c:ptCount val="31"/>
                <c:pt idx="0">
                  <c:v>Baja California</c:v>
                </c:pt>
                <c:pt idx="1">
                  <c:v>Baja California Sur</c:v>
                </c:pt>
                <c:pt idx="2">
                  <c:v>Campeche</c:v>
                </c:pt>
                <c:pt idx="3">
                  <c:v>Chiapas</c:v>
                </c:pt>
                <c:pt idx="4">
                  <c:v>Durango</c:v>
                </c:pt>
                <c:pt idx="5">
                  <c:v>Guerrero</c:v>
                </c:pt>
                <c:pt idx="6">
                  <c:v>Morelos</c:v>
                </c:pt>
                <c:pt idx="7">
                  <c:v>Nayarit</c:v>
                </c:pt>
                <c:pt idx="8">
                  <c:v>Tabasco</c:v>
                </c:pt>
                <c:pt idx="9">
                  <c:v>Veracruz</c:v>
                </c:pt>
                <c:pt idx="10">
                  <c:v>Coahuila</c:v>
                </c:pt>
                <c:pt idx="11">
                  <c:v>Nuevo León</c:v>
                </c:pt>
                <c:pt idx="12">
                  <c:v>Sonora</c:v>
                </c:pt>
                <c:pt idx="13">
                  <c:v>Tamaulipas</c:v>
                </c:pt>
                <c:pt idx="14">
                  <c:v>Tlaxcala</c:v>
                </c:pt>
                <c:pt idx="15">
                  <c:v>Colima</c:v>
                </c:pt>
                <c:pt idx="16">
                  <c:v>Chihuahua</c:v>
                </c:pt>
                <c:pt idx="17">
                  <c:v>Puebla</c:v>
                </c:pt>
                <c:pt idx="18">
                  <c:v>Quintana Roo</c:v>
                </c:pt>
                <c:pt idx="19">
                  <c:v>Oaxaca</c:v>
                </c:pt>
                <c:pt idx="20">
                  <c:v>San Luis Potosí</c:v>
                </c:pt>
                <c:pt idx="21">
                  <c:v>Sinaloa</c:v>
                </c:pt>
                <c:pt idx="22">
                  <c:v>Yucatán</c:v>
                </c:pt>
                <c:pt idx="23">
                  <c:v>Hidalgo</c:v>
                </c:pt>
                <c:pt idx="24">
                  <c:v>Zacatecas</c:v>
                </c:pt>
                <c:pt idx="25">
                  <c:v>Michoacán</c:v>
                </c:pt>
                <c:pt idx="26">
                  <c:v>Guanajuato</c:v>
                </c:pt>
                <c:pt idx="27">
                  <c:v>Querétaro</c:v>
                </c:pt>
                <c:pt idx="28">
                  <c:v>Jalisco</c:v>
                </c:pt>
                <c:pt idx="29">
                  <c:v>Aguascalientes</c:v>
                </c:pt>
                <c:pt idx="30">
                  <c:v>Estado de México</c:v>
                </c:pt>
              </c:strCache>
            </c:strRef>
          </c:cat>
          <c:val>
            <c:numRef>
              <c:f>'F103'!$B$10:$B$40</c:f>
              <c:numCache>
                <c:formatCode>General</c:formatCode>
                <c:ptCount val="31"/>
                <c:pt idx="0">
                  <c:v>0</c:v>
                </c:pt>
                <c:pt idx="1">
                  <c:v>0</c:v>
                </c:pt>
                <c:pt idx="2">
                  <c:v>0</c:v>
                </c:pt>
                <c:pt idx="3">
                  <c:v>0</c:v>
                </c:pt>
                <c:pt idx="4">
                  <c:v>0</c:v>
                </c:pt>
                <c:pt idx="5">
                  <c:v>0</c:v>
                </c:pt>
                <c:pt idx="6">
                  <c:v>0</c:v>
                </c:pt>
                <c:pt idx="7">
                  <c:v>0</c:v>
                </c:pt>
                <c:pt idx="8">
                  <c:v>0</c:v>
                </c:pt>
                <c:pt idx="9">
                  <c:v>0</c:v>
                </c:pt>
                <c:pt idx="10">
                  <c:v>1</c:v>
                </c:pt>
                <c:pt idx="11">
                  <c:v>1</c:v>
                </c:pt>
                <c:pt idx="12">
                  <c:v>1</c:v>
                </c:pt>
                <c:pt idx="13">
                  <c:v>1</c:v>
                </c:pt>
                <c:pt idx="14">
                  <c:v>1</c:v>
                </c:pt>
                <c:pt idx="15">
                  <c:v>2</c:v>
                </c:pt>
                <c:pt idx="16">
                  <c:v>2</c:v>
                </c:pt>
                <c:pt idx="17">
                  <c:v>2</c:v>
                </c:pt>
                <c:pt idx="18">
                  <c:v>2</c:v>
                </c:pt>
                <c:pt idx="19">
                  <c:v>3</c:v>
                </c:pt>
                <c:pt idx="20">
                  <c:v>4</c:v>
                </c:pt>
                <c:pt idx="21">
                  <c:v>5</c:v>
                </c:pt>
                <c:pt idx="22">
                  <c:v>5</c:v>
                </c:pt>
                <c:pt idx="23">
                  <c:v>6</c:v>
                </c:pt>
                <c:pt idx="24">
                  <c:v>7</c:v>
                </c:pt>
                <c:pt idx="25">
                  <c:v>11</c:v>
                </c:pt>
                <c:pt idx="26">
                  <c:v>14</c:v>
                </c:pt>
                <c:pt idx="27">
                  <c:v>16</c:v>
                </c:pt>
                <c:pt idx="28">
                  <c:v>27</c:v>
                </c:pt>
                <c:pt idx="29">
                  <c:v>72</c:v>
                </c:pt>
                <c:pt idx="30">
                  <c:v>72</c:v>
                </c:pt>
              </c:numCache>
            </c:numRef>
          </c:val>
          <c:extLst>
            <c:ext xmlns:c16="http://schemas.microsoft.com/office/drawing/2014/chart" uri="{C3380CC4-5D6E-409C-BE32-E72D297353CC}">
              <c16:uniqueId val="{00000020-29A1-40BF-A6D0-112A22222A66}"/>
            </c:ext>
          </c:extLst>
        </c:ser>
        <c:dLbls>
          <c:showLegendKey val="0"/>
          <c:showVal val="0"/>
          <c:showCatName val="0"/>
          <c:showSerName val="0"/>
          <c:showPercent val="0"/>
          <c:showBubbleSize val="0"/>
        </c:dLbls>
        <c:gapWidth val="150"/>
        <c:axId val="96033792"/>
        <c:axId val="96047872"/>
      </c:barChart>
      <c:catAx>
        <c:axId val="96033792"/>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96047872"/>
        <c:crosses val="autoZero"/>
        <c:auto val="1"/>
        <c:lblAlgn val="ctr"/>
        <c:lblOffset val="100"/>
        <c:noMultiLvlLbl val="0"/>
      </c:catAx>
      <c:valAx>
        <c:axId val="96047872"/>
        <c:scaling>
          <c:orientation val="minMax"/>
        </c:scaling>
        <c:delete val="1"/>
        <c:axPos val="b"/>
        <c:numFmt formatCode="General" sourceLinked="1"/>
        <c:majorTickMark val="out"/>
        <c:minorTickMark val="none"/>
        <c:tickLblPos val="nextTo"/>
        <c:crossAx val="96033792"/>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'F104'!$B$9</c:f>
              <c:strCache>
                <c:ptCount val="1"/>
                <c:pt idx="0">
                  <c:v>Producción de Carne en Canal</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00-9EC9-456C-BC25-3AC77FB99EAA}"/>
              </c:ext>
            </c:extLst>
          </c:dPt>
          <c:dPt>
            <c:idx val="1"/>
            <c:invertIfNegative val="0"/>
            <c:bubble3D val="0"/>
            <c:extLst>
              <c:ext xmlns:c16="http://schemas.microsoft.com/office/drawing/2014/chart" uri="{C3380CC4-5D6E-409C-BE32-E72D297353CC}">
                <c16:uniqueId val="{00000001-9EC9-456C-BC25-3AC77FB99EAA}"/>
              </c:ext>
            </c:extLst>
          </c:dPt>
          <c:dPt>
            <c:idx val="2"/>
            <c:invertIfNegative val="0"/>
            <c:bubble3D val="0"/>
            <c:extLst>
              <c:ext xmlns:c16="http://schemas.microsoft.com/office/drawing/2014/chart" uri="{C3380CC4-5D6E-409C-BE32-E72D297353CC}">
                <c16:uniqueId val="{00000002-9EC9-456C-BC25-3AC77FB99EAA}"/>
              </c:ext>
            </c:extLst>
          </c:dPt>
          <c:dPt>
            <c:idx val="3"/>
            <c:invertIfNegative val="0"/>
            <c:bubble3D val="0"/>
            <c:extLst>
              <c:ext xmlns:c16="http://schemas.microsoft.com/office/drawing/2014/chart" uri="{C3380CC4-5D6E-409C-BE32-E72D297353CC}">
                <c16:uniqueId val="{00000003-9EC9-456C-BC25-3AC77FB99EAA}"/>
              </c:ext>
            </c:extLst>
          </c:dPt>
          <c:dPt>
            <c:idx val="4"/>
            <c:invertIfNegative val="0"/>
            <c:bubble3D val="0"/>
            <c:extLst>
              <c:ext xmlns:c16="http://schemas.microsoft.com/office/drawing/2014/chart" uri="{C3380CC4-5D6E-409C-BE32-E72D297353CC}">
                <c16:uniqueId val="{00000004-9EC9-456C-BC25-3AC77FB99EAA}"/>
              </c:ext>
            </c:extLst>
          </c:dPt>
          <c:dPt>
            <c:idx val="5"/>
            <c:invertIfNegative val="0"/>
            <c:bubble3D val="0"/>
            <c:extLst>
              <c:ext xmlns:c16="http://schemas.microsoft.com/office/drawing/2014/chart" uri="{C3380CC4-5D6E-409C-BE32-E72D297353CC}">
                <c16:uniqueId val="{00000005-9EC9-456C-BC25-3AC77FB99EAA}"/>
              </c:ext>
            </c:extLst>
          </c:dPt>
          <c:dPt>
            <c:idx val="6"/>
            <c:invertIfNegative val="0"/>
            <c:bubble3D val="0"/>
            <c:extLst>
              <c:ext xmlns:c16="http://schemas.microsoft.com/office/drawing/2014/chart" uri="{C3380CC4-5D6E-409C-BE32-E72D297353CC}">
                <c16:uniqueId val="{00000006-9EC9-456C-BC25-3AC77FB99EAA}"/>
              </c:ext>
            </c:extLst>
          </c:dPt>
          <c:dPt>
            <c:idx val="7"/>
            <c:invertIfNegative val="0"/>
            <c:bubble3D val="0"/>
            <c:extLst>
              <c:ext xmlns:c16="http://schemas.microsoft.com/office/drawing/2014/chart" uri="{C3380CC4-5D6E-409C-BE32-E72D297353CC}">
                <c16:uniqueId val="{00000007-9EC9-456C-BC25-3AC77FB99EAA}"/>
              </c:ext>
            </c:extLst>
          </c:dPt>
          <c:dPt>
            <c:idx val="8"/>
            <c:invertIfNegative val="0"/>
            <c:bubble3D val="0"/>
            <c:extLst>
              <c:ext xmlns:c16="http://schemas.microsoft.com/office/drawing/2014/chart" uri="{C3380CC4-5D6E-409C-BE32-E72D297353CC}">
                <c16:uniqueId val="{00000008-9EC9-456C-BC25-3AC77FB99EAA}"/>
              </c:ext>
            </c:extLst>
          </c:dPt>
          <c:dPt>
            <c:idx val="9"/>
            <c:invertIfNegative val="0"/>
            <c:bubble3D val="0"/>
            <c:extLst>
              <c:ext xmlns:c16="http://schemas.microsoft.com/office/drawing/2014/chart" uri="{C3380CC4-5D6E-409C-BE32-E72D297353CC}">
                <c16:uniqueId val="{00000009-9EC9-456C-BC25-3AC77FB99EAA}"/>
              </c:ext>
            </c:extLst>
          </c:dPt>
          <c:dPt>
            <c:idx val="10"/>
            <c:invertIfNegative val="0"/>
            <c:bubble3D val="0"/>
            <c:extLst>
              <c:ext xmlns:c16="http://schemas.microsoft.com/office/drawing/2014/chart" uri="{C3380CC4-5D6E-409C-BE32-E72D297353CC}">
                <c16:uniqueId val="{0000000A-9EC9-456C-BC25-3AC77FB99EAA}"/>
              </c:ext>
            </c:extLst>
          </c:dPt>
          <c:dPt>
            <c:idx val="11"/>
            <c:invertIfNegative val="0"/>
            <c:bubble3D val="0"/>
            <c:extLst>
              <c:ext xmlns:c16="http://schemas.microsoft.com/office/drawing/2014/chart" uri="{C3380CC4-5D6E-409C-BE32-E72D297353CC}">
                <c16:uniqueId val="{0000000B-9EC9-456C-BC25-3AC77FB99EAA}"/>
              </c:ext>
            </c:extLst>
          </c:dPt>
          <c:dPt>
            <c:idx val="12"/>
            <c:invertIfNegative val="0"/>
            <c:bubble3D val="0"/>
            <c:extLst>
              <c:ext xmlns:c16="http://schemas.microsoft.com/office/drawing/2014/chart" uri="{C3380CC4-5D6E-409C-BE32-E72D297353CC}">
                <c16:uniqueId val="{0000000C-9EC9-456C-BC25-3AC77FB99EAA}"/>
              </c:ext>
            </c:extLst>
          </c:dPt>
          <c:dPt>
            <c:idx val="13"/>
            <c:invertIfNegative val="0"/>
            <c:bubble3D val="0"/>
            <c:extLst>
              <c:ext xmlns:c16="http://schemas.microsoft.com/office/drawing/2014/chart" uri="{C3380CC4-5D6E-409C-BE32-E72D297353CC}">
                <c16:uniqueId val="{0000000D-9EC9-456C-BC25-3AC77FB99EAA}"/>
              </c:ext>
            </c:extLst>
          </c:dPt>
          <c:dPt>
            <c:idx val="14"/>
            <c:invertIfNegative val="0"/>
            <c:bubble3D val="0"/>
            <c:extLst>
              <c:ext xmlns:c16="http://schemas.microsoft.com/office/drawing/2014/chart" uri="{C3380CC4-5D6E-409C-BE32-E72D297353CC}">
                <c16:uniqueId val="{0000000E-9EC9-456C-BC25-3AC77FB99EAA}"/>
              </c:ext>
            </c:extLst>
          </c:dPt>
          <c:dPt>
            <c:idx val="15"/>
            <c:invertIfNegative val="0"/>
            <c:bubble3D val="0"/>
            <c:extLst>
              <c:ext xmlns:c16="http://schemas.microsoft.com/office/drawing/2014/chart" uri="{C3380CC4-5D6E-409C-BE32-E72D297353CC}">
                <c16:uniqueId val="{0000000F-9EC9-456C-BC25-3AC77FB99EAA}"/>
              </c:ext>
            </c:extLst>
          </c:dPt>
          <c:dPt>
            <c:idx val="16"/>
            <c:invertIfNegative val="0"/>
            <c:bubble3D val="0"/>
            <c:extLst>
              <c:ext xmlns:c16="http://schemas.microsoft.com/office/drawing/2014/chart" uri="{C3380CC4-5D6E-409C-BE32-E72D297353CC}">
                <c16:uniqueId val="{00000010-9EC9-456C-BC25-3AC77FB99EAA}"/>
              </c:ext>
            </c:extLst>
          </c:dPt>
          <c:dPt>
            <c:idx val="17"/>
            <c:invertIfNegative val="0"/>
            <c:bubble3D val="0"/>
            <c:extLst>
              <c:ext xmlns:c16="http://schemas.microsoft.com/office/drawing/2014/chart" uri="{C3380CC4-5D6E-409C-BE32-E72D297353CC}">
                <c16:uniqueId val="{00000011-9EC9-456C-BC25-3AC77FB99EAA}"/>
              </c:ext>
            </c:extLst>
          </c:dPt>
          <c:dPt>
            <c:idx val="18"/>
            <c:invertIfNegative val="0"/>
            <c:bubble3D val="0"/>
            <c:extLst>
              <c:ext xmlns:c16="http://schemas.microsoft.com/office/drawing/2014/chart" uri="{C3380CC4-5D6E-409C-BE32-E72D297353CC}">
                <c16:uniqueId val="{00000012-9EC9-456C-BC25-3AC77FB99EAA}"/>
              </c:ext>
            </c:extLst>
          </c:dPt>
          <c:dPt>
            <c:idx val="19"/>
            <c:invertIfNegative val="0"/>
            <c:bubble3D val="0"/>
            <c:extLst>
              <c:ext xmlns:c16="http://schemas.microsoft.com/office/drawing/2014/chart" uri="{C3380CC4-5D6E-409C-BE32-E72D297353CC}">
                <c16:uniqueId val="{00000013-9EC9-456C-BC25-3AC77FB99EAA}"/>
              </c:ext>
            </c:extLst>
          </c:dPt>
          <c:dPt>
            <c:idx val="20"/>
            <c:invertIfNegative val="0"/>
            <c:bubble3D val="0"/>
            <c:extLst>
              <c:ext xmlns:c16="http://schemas.microsoft.com/office/drawing/2014/chart" uri="{C3380CC4-5D6E-409C-BE32-E72D297353CC}">
                <c16:uniqueId val="{00000014-9EC9-456C-BC25-3AC77FB99EAA}"/>
              </c:ext>
            </c:extLst>
          </c:dPt>
          <c:dPt>
            <c:idx val="21"/>
            <c:invertIfNegative val="0"/>
            <c:bubble3D val="0"/>
            <c:extLst>
              <c:ext xmlns:c16="http://schemas.microsoft.com/office/drawing/2014/chart" uri="{C3380CC4-5D6E-409C-BE32-E72D297353CC}">
                <c16:uniqueId val="{00000015-9EC9-456C-BC25-3AC77FB99EAA}"/>
              </c:ext>
            </c:extLst>
          </c:dPt>
          <c:dPt>
            <c:idx val="22"/>
            <c:invertIfNegative val="0"/>
            <c:bubble3D val="0"/>
            <c:extLst>
              <c:ext xmlns:c16="http://schemas.microsoft.com/office/drawing/2014/chart" uri="{C3380CC4-5D6E-409C-BE32-E72D297353CC}">
                <c16:uniqueId val="{00000016-9EC9-456C-BC25-3AC77FB99EAA}"/>
              </c:ext>
            </c:extLst>
          </c:dPt>
          <c:dPt>
            <c:idx val="23"/>
            <c:invertIfNegative val="0"/>
            <c:bubble3D val="0"/>
            <c:extLst>
              <c:ext xmlns:c16="http://schemas.microsoft.com/office/drawing/2014/chart" uri="{C3380CC4-5D6E-409C-BE32-E72D297353CC}">
                <c16:uniqueId val="{00000017-9EC9-456C-BC25-3AC77FB99EAA}"/>
              </c:ext>
            </c:extLst>
          </c:dPt>
          <c:dPt>
            <c:idx val="24"/>
            <c:invertIfNegative val="0"/>
            <c:bubble3D val="0"/>
            <c:extLst>
              <c:ext xmlns:c16="http://schemas.microsoft.com/office/drawing/2014/chart" uri="{C3380CC4-5D6E-409C-BE32-E72D297353CC}">
                <c16:uniqueId val="{00000018-9EC9-456C-BC25-3AC77FB99EAA}"/>
              </c:ext>
            </c:extLst>
          </c:dPt>
          <c:dPt>
            <c:idx val="25"/>
            <c:invertIfNegative val="0"/>
            <c:bubble3D val="0"/>
            <c:extLst>
              <c:ext xmlns:c16="http://schemas.microsoft.com/office/drawing/2014/chart" uri="{C3380CC4-5D6E-409C-BE32-E72D297353CC}">
                <c16:uniqueId val="{00000019-9EC9-456C-BC25-3AC77FB99EAA}"/>
              </c:ext>
            </c:extLst>
          </c:dPt>
          <c:dPt>
            <c:idx val="26"/>
            <c:invertIfNegative val="0"/>
            <c:bubble3D val="0"/>
            <c:extLst>
              <c:ext xmlns:c16="http://schemas.microsoft.com/office/drawing/2014/chart" uri="{C3380CC4-5D6E-409C-BE32-E72D297353CC}">
                <c16:uniqueId val="{0000001A-9EC9-456C-BC25-3AC77FB99EAA}"/>
              </c:ext>
            </c:extLst>
          </c:dPt>
          <c:dPt>
            <c:idx val="27"/>
            <c:invertIfNegative val="0"/>
            <c:bubble3D val="0"/>
            <c:extLst>
              <c:ext xmlns:c16="http://schemas.microsoft.com/office/drawing/2014/chart" uri="{C3380CC4-5D6E-409C-BE32-E72D297353CC}">
                <c16:uniqueId val="{0000001B-9EC9-456C-BC25-3AC77FB99EAA}"/>
              </c:ext>
            </c:extLst>
          </c:dPt>
          <c:dPt>
            <c:idx val="28"/>
            <c:invertIfNegative val="0"/>
            <c:bubble3D val="0"/>
            <c:spPr>
              <a:solidFill>
                <a:srgbClr val="FBBB27"/>
              </a:solidFill>
            </c:spPr>
            <c:extLst>
              <c:ext xmlns:c16="http://schemas.microsoft.com/office/drawing/2014/chart" uri="{C3380CC4-5D6E-409C-BE32-E72D297353CC}">
                <c16:uniqueId val="{0000001D-9EC9-456C-BC25-3AC77FB99EAA}"/>
              </c:ext>
            </c:extLst>
          </c:dPt>
          <c:dPt>
            <c:idx val="29"/>
            <c:invertIfNegative val="0"/>
            <c:bubble3D val="0"/>
            <c:spPr>
              <a:solidFill>
                <a:srgbClr val="A6A6A6"/>
              </a:solidFill>
            </c:spPr>
            <c:extLst>
              <c:ext xmlns:c16="http://schemas.microsoft.com/office/drawing/2014/chart" uri="{C3380CC4-5D6E-409C-BE32-E72D297353CC}">
                <c16:uniqueId val="{0000001F-9EC9-456C-BC25-3AC77FB99EAA}"/>
              </c:ext>
            </c:extLst>
          </c:dPt>
          <c:dPt>
            <c:idx val="30"/>
            <c:invertIfNegative val="0"/>
            <c:bubble3D val="0"/>
            <c:extLst>
              <c:ext xmlns:c16="http://schemas.microsoft.com/office/drawing/2014/chart" uri="{C3380CC4-5D6E-409C-BE32-E72D297353CC}">
                <c16:uniqueId val="{00000020-9EC9-456C-BC25-3AC77FB99EAA}"/>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'F104'!$A$10:$A$40</c:f>
              <c:strCache>
                <c:ptCount val="31"/>
                <c:pt idx="0">
                  <c:v>Baja California Sur</c:v>
                </c:pt>
                <c:pt idx="1">
                  <c:v>Campeche</c:v>
                </c:pt>
                <c:pt idx="2">
                  <c:v>Coahuila</c:v>
                </c:pt>
                <c:pt idx="3">
                  <c:v>Chiapas</c:v>
                </c:pt>
                <c:pt idx="4">
                  <c:v>Chihuahua</c:v>
                </c:pt>
                <c:pt idx="5">
                  <c:v>Durango</c:v>
                </c:pt>
                <c:pt idx="6">
                  <c:v>Guerrero</c:v>
                </c:pt>
                <c:pt idx="7">
                  <c:v>Hidalgo</c:v>
                </c:pt>
                <c:pt idx="8">
                  <c:v>Estado de México</c:v>
                </c:pt>
                <c:pt idx="9">
                  <c:v>Morelos</c:v>
                </c:pt>
                <c:pt idx="10">
                  <c:v>Nayarit</c:v>
                </c:pt>
                <c:pt idx="11">
                  <c:v>Nuevo León</c:v>
                </c:pt>
                <c:pt idx="12">
                  <c:v>Puebla</c:v>
                </c:pt>
                <c:pt idx="13">
                  <c:v>Querétaro</c:v>
                </c:pt>
                <c:pt idx="14">
                  <c:v>Quintana Roo</c:v>
                </c:pt>
                <c:pt idx="15">
                  <c:v>Tabasco</c:v>
                </c:pt>
                <c:pt idx="16">
                  <c:v>Tlaxcala</c:v>
                </c:pt>
                <c:pt idx="17">
                  <c:v>Veracruz</c:v>
                </c:pt>
                <c:pt idx="18">
                  <c:v>Yucatán</c:v>
                </c:pt>
                <c:pt idx="19">
                  <c:v>Oaxaca</c:v>
                </c:pt>
                <c:pt idx="20">
                  <c:v>San Luis Potosí</c:v>
                </c:pt>
                <c:pt idx="21">
                  <c:v>Baja California</c:v>
                </c:pt>
                <c:pt idx="22">
                  <c:v>Sonora</c:v>
                </c:pt>
                <c:pt idx="23">
                  <c:v>Zacatecas</c:v>
                </c:pt>
                <c:pt idx="24">
                  <c:v>Colima</c:v>
                </c:pt>
                <c:pt idx="25">
                  <c:v>Tamaulipas</c:v>
                </c:pt>
                <c:pt idx="26">
                  <c:v>Sinaloa</c:v>
                </c:pt>
                <c:pt idx="27">
                  <c:v>Aguascalientes</c:v>
                </c:pt>
                <c:pt idx="28">
                  <c:v>Jalisco</c:v>
                </c:pt>
                <c:pt idx="29">
                  <c:v>Michoacán</c:v>
                </c:pt>
                <c:pt idx="30">
                  <c:v>Guanajuato</c:v>
                </c:pt>
              </c:strCache>
            </c:strRef>
          </c:cat>
          <c:val>
            <c:numRef>
              <c:f>'F104'!$B$10:$B$40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1</c:v>
                </c:pt>
                <c:pt idx="21">
                  <c:v>2</c:v>
                </c:pt>
                <c:pt idx="22">
                  <c:v>2</c:v>
                </c:pt>
                <c:pt idx="23">
                  <c:v>2</c:v>
                </c:pt>
                <c:pt idx="24">
                  <c:v>3</c:v>
                </c:pt>
                <c:pt idx="25">
                  <c:v>3</c:v>
                </c:pt>
                <c:pt idx="26">
                  <c:v>4</c:v>
                </c:pt>
                <c:pt idx="27">
                  <c:v>6</c:v>
                </c:pt>
                <c:pt idx="28">
                  <c:v>7</c:v>
                </c:pt>
                <c:pt idx="29">
                  <c:v>10</c:v>
                </c:pt>
                <c:pt idx="30">
                  <c:v>16</c:v>
                </c:pt>
              </c:numCache>
            </c:numRef>
          </c:val>
          <c:extLst>
            <c:ext xmlns:c16="http://schemas.microsoft.com/office/drawing/2014/chart" uri="{C3380CC4-5D6E-409C-BE32-E72D297353CC}">
              <c16:uniqueId val="{00000021-9EC9-456C-BC25-3AC77FB99EAA}"/>
            </c:ext>
          </c:extLst>
        </c:ser>
        <c:dLbls>
          <c:showLegendKey val="0"/>
          <c:showVal val="0"/>
          <c:showCatName val="0"/>
          <c:showSerName val="0"/>
          <c:showPercent val="0"/>
          <c:showBubbleSize val="0"/>
        </c:dLbls>
        <c:gapWidth val="150"/>
        <c:axId val="96570368"/>
        <c:axId val="96572160"/>
      </c:barChart>
      <c:catAx>
        <c:axId val="96570368"/>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96572160"/>
        <c:crosses val="autoZero"/>
        <c:auto val="1"/>
        <c:lblAlgn val="ctr"/>
        <c:lblOffset val="100"/>
        <c:noMultiLvlLbl val="0"/>
      </c:catAx>
      <c:valAx>
        <c:axId val="96572160"/>
        <c:scaling>
          <c:orientation val="minMax"/>
        </c:scaling>
        <c:delete val="1"/>
        <c:axPos val="b"/>
        <c:numFmt formatCode="General" sourceLinked="1"/>
        <c:majorTickMark val="out"/>
        <c:minorTickMark val="none"/>
        <c:tickLblPos val="nextTo"/>
        <c:crossAx val="96570368"/>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bovino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7702155659093638"/>
        </c:manualLayout>
      </c:layout>
      <c:barChart>
        <c:barDir val="col"/>
        <c:grouping val="clustered"/>
        <c:varyColors val="0"/>
        <c:ser>
          <c:idx val="1"/>
          <c:order val="0"/>
          <c:tx>
            <c:strRef>
              <c:f>'F105 bovino'!$J$22</c:f>
              <c:strCache>
                <c:ptCount val="1"/>
                <c:pt idx="0">
                  <c:v>Jalisco</c:v>
                </c:pt>
              </c:strCache>
            </c:strRef>
          </c:tx>
          <c:spPr>
            <a:solidFill>
              <a:srgbClr val="7C878E"/>
            </a:solidFill>
          </c:spPr>
          <c:invertIfNegative val="0"/>
          <c:dPt>
            <c:idx val="12"/>
            <c:invertIfNegative val="0"/>
            <c:bubble3D val="0"/>
            <c:extLst>
              <c:ext xmlns:c16="http://schemas.microsoft.com/office/drawing/2014/chart" uri="{C3380CC4-5D6E-409C-BE32-E72D297353CC}">
                <c16:uniqueId val="{00000000-8A3A-4D28-A856-87E223F9A22B}"/>
              </c:ext>
            </c:extLst>
          </c:dPt>
          <c:dPt>
            <c:idx val="13"/>
            <c:invertIfNegative val="0"/>
            <c:bubble3D val="0"/>
            <c:extLst>
              <c:ext xmlns:c16="http://schemas.microsoft.com/office/drawing/2014/chart" uri="{C3380CC4-5D6E-409C-BE32-E72D297353CC}">
                <c16:uniqueId val="{00000001-8A3A-4D28-A856-87E223F9A22B}"/>
              </c:ext>
            </c:extLst>
          </c:dPt>
          <c:dPt>
            <c:idx val="14"/>
            <c:invertIfNegative val="0"/>
            <c:bubble3D val="0"/>
            <c:extLst>
              <c:ext xmlns:c16="http://schemas.microsoft.com/office/drawing/2014/chart" uri="{C3380CC4-5D6E-409C-BE32-E72D297353CC}">
                <c16:uniqueId val="{00000002-8A3A-4D28-A856-87E223F9A22B}"/>
              </c:ext>
            </c:extLst>
          </c:dPt>
          <c:dPt>
            <c:idx val="15"/>
            <c:invertIfNegative val="0"/>
            <c:bubble3D val="0"/>
            <c:extLst>
              <c:ext xmlns:c16="http://schemas.microsoft.com/office/drawing/2014/chart" uri="{C3380CC4-5D6E-409C-BE32-E72D297353CC}">
                <c16:uniqueId val="{00000003-8A3A-4D28-A856-87E223F9A22B}"/>
              </c:ext>
            </c:extLst>
          </c:dPt>
          <c:dPt>
            <c:idx val="16"/>
            <c:invertIfNegative val="0"/>
            <c:bubble3D val="0"/>
            <c:extLst>
              <c:ext xmlns:c16="http://schemas.microsoft.com/office/drawing/2014/chart" uri="{C3380CC4-5D6E-409C-BE32-E72D297353CC}">
                <c16:uniqueId val="{00000004-8A3A-4D28-A856-87E223F9A22B}"/>
              </c:ext>
            </c:extLst>
          </c:dPt>
          <c:dPt>
            <c:idx val="17"/>
            <c:invertIfNegative val="0"/>
            <c:bubble3D val="0"/>
            <c:extLst>
              <c:ext xmlns:c16="http://schemas.microsoft.com/office/drawing/2014/chart" uri="{C3380CC4-5D6E-409C-BE32-E72D297353CC}">
                <c16:uniqueId val="{00000005-8A3A-4D28-A856-87E223F9A22B}"/>
              </c:ext>
            </c:extLst>
          </c:dPt>
          <c:dPt>
            <c:idx val="18"/>
            <c:invertIfNegative val="0"/>
            <c:bubble3D val="0"/>
            <c:extLst>
              <c:ext xmlns:c16="http://schemas.microsoft.com/office/drawing/2014/chart" uri="{C3380CC4-5D6E-409C-BE32-E72D297353CC}">
                <c16:uniqueId val="{00000006-8A3A-4D28-A856-87E223F9A22B}"/>
              </c:ext>
            </c:extLst>
          </c:dPt>
          <c:dPt>
            <c:idx val="19"/>
            <c:invertIfNegative val="0"/>
            <c:bubble3D val="0"/>
            <c:extLst>
              <c:ext xmlns:c16="http://schemas.microsoft.com/office/drawing/2014/chart" uri="{C3380CC4-5D6E-409C-BE32-E72D297353CC}">
                <c16:uniqueId val="{00000007-8A3A-4D28-A856-87E223F9A22B}"/>
              </c:ext>
            </c:extLst>
          </c:dPt>
          <c:dPt>
            <c:idx val="20"/>
            <c:invertIfNegative val="0"/>
            <c:bubble3D val="0"/>
            <c:extLst>
              <c:ext xmlns:c16="http://schemas.microsoft.com/office/drawing/2014/chart" uri="{C3380CC4-5D6E-409C-BE32-E72D297353CC}">
                <c16:uniqueId val="{00000008-8A3A-4D28-A856-87E223F9A22B}"/>
              </c:ext>
            </c:extLst>
          </c:dPt>
          <c:dPt>
            <c:idx val="21"/>
            <c:invertIfNegative val="0"/>
            <c:bubble3D val="0"/>
            <c:extLst>
              <c:ext xmlns:c16="http://schemas.microsoft.com/office/drawing/2014/chart" uri="{C3380CC4-5D6E-409C-BE32-E72D297353CC}">
                <c16:uniqueId val="{00000009-8A3A-4D28-A856-87E223F9A22B}"/>
              </c:ext>
            </c:extLst>
          </c:dPt>
          <c:dPt>
            <c:idx val="22"/>
            <c:invertIfNegative val="0"/>
            <c:bubble3D val="0"/>
            <c:spPr>
              <a:solidFill>
                <a:srgbClr val="FBBB27"/>
              </a:solidFill>
            </c:spPr>
            <c:extLst>
              <c:ext xmlns:c16="http://schemas.microsoft.com/office/drawing/2014/chart" uri="{C3380CC4-5D6E-409C-BE32-E72D297353CC}">
                <c16:uniqueId val="{0000000B-8A3A-4D28-A856-87E223F9A22B}"/>
              </c:ext>
            </c:extLst>
          </c:dPt>
          <c:dLbls>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'F105 bovino'!$G$23:$H$45</c:f>
              <c:multiLvlStrCache>
                <c:ptCount val="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lvl>
                <c:lvl>
                  <c:pt idx="0">
                    <c:v>2017 - 2018</c:v>
                  </c:pt>
                  <c:pt idx="12">
                    <c:v>2018 - 2019</c:v>
                  </c:pt>
                </c:lvl>
              </c:multiLvlStrCache>
            </c:multiLvlStrRef>
          </c:cat>
          <c:val>
            <c:numRef>
              <c:f>'F105 bovino'!$J$23:$J$45</c:f>
              <c:numCache>
                <c:formatCode>General</c:formatCode>
                <c:ptCount val="23"/>
                <c:pt idx="0">
                  <c:v>3.43723907598108E-2</c:v>
                </c:pt>
                <c:pt idx="1">
                  <c:v>0.16418722786647311</c:v>
                </c:pt>
                <c:pt idx="2">
                  <c:v>-6.0515278609946099E-2</c:v>
                </c:pt>
                <c:pt idx="3">
                  <c:v>0.35261936339522548</c:v>
                </c:pt>
                <c:pt idx="4">
                  <c:v>8.5543674489654276E-2</c:v>
                </c:pt>
                <c:pt idx="5">
                  <c:v>0.21594982078853042</c:v>
                </c:pt>
                <c:pt idx="6">
                  <c:v>0.14645379183297513</c:v>
                </c:pt>
                <c:pt idx="7">
                  <c:v>0.24854160270187298</c:v>
                </c:pt>
                <c:pt idx="8">
                  <c:v>0.17117647058823526</c:v>
                </c:pt>
                <c:pt idx="9">
                  <c:v>0.21284251314696934</c:v>
                </c:pt>
                <c:pt idx="10">
                  <c:v>6.6054542962861396E-2</c:v>
                </c:pt>
                <c:pt idx="11">
                  <c:v>0.1858022455632018</c:v>
                </c:pt>
                <c:pt idx="12">
                  <c:v>0.17825911475850931</c:v>
                </c:pt>
                <c:pt idx="13">
                  <c:v>0.17032881408757983</c:v>
                </c:pt>
                <c:pt idx="14">
                  <c:v>0.203125</c:v>
                </c:pt>
                <c:pt idx="15">
                  <c:v>-5.8830739061159432E-2</c:v>
                </c:pt>
                <c:pt idx="16">
                  <c:v>0.14276576691825515</c:v>
                </c:pt>
                <c:pt idx="17">
                  <c:v>9.6782117415868285E-2</c:v>
                </c:pt>
                <c:pt idx="18">
                  <c:v>0.19349223352972689</c:v>
                </c:pt>
                <c:pt idx="19">
                  <c:v>0.12910365178900784</c:v>
                </c:pt>
                <c:pt idx="20">
                  <c:v>5.097940733299855E-2</c:v>
                </c:pt>
                <c:pt idx="21">
                  <c:v>6.5038795070744282E-3</c:v>
                </c:pt>
                <c:pt idx="22">
                  <c:v>0.14192055534130343</c:v>
                </c:pt>
              </c:numCache>
            </c:numRef>
          </c:val>
          <c:extLst>
            <c:ext xmlns:c16="http://schemas.microsoft.com/office/drawing/2014/chart" uri="{C3380CC4-5D6E-409C-BE32-E72D297353CC}">
              <c16:uniqueId val="{0000000C-8A3A-4D28-A856-87E223F9A22B}"/>
            </c:ext>
          </c:extLst>
        </c:ser>
        <c:dLbls>
          <c:showLegendKey val="0"/>
          <c:showVal val="0"/>
          <c:showCatName val="0"/>
          <c:showSerName val="0"/>
          <c:showPercent val="0"/>
          <c:showBubbleSize val="0"/>
        </c:dLbls>
        <c:gapWidth val="150"/>
        <c:axId val="96647424"/>
        <c:axId val="96657408"/>
      </c:barChart>
      <c:catAx>
        <c:axId val="96647424"/>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96657408"/>
        <c:crosses val="autoZero"/>
        <c:auto val="1"/>
        <c:lblAlgn val="ctr"/>
        <c:lblOffset val="100"/>
        <c:noMultiLvlLbl val="0"/>
      </c:catAx>
      <c:valAx>
        <c:axId val="96657408"/>
        <c:scaling>
          <c:orientation val="minMax"/>
        </c:scaling>
        <c:delete val="1"/>
        <c:axPos val="l"/>
        <c:numFmt formatCode="General" sourceLinked="1"/>
        <c:majorTickMark val="none"/>
        <c:minorTickMark val="none"/>
        <c:tickLblPos val="nextTo"/>
        <c:crossAx val="96647424"/>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caprino</a:t>
            </a:r>
            <a:endParaRPr lang="es-MX" sz="900">
              <a:latin typeface="Arial" panose="020B0604020202020204" pitchFamily="34" charset="0"/>
              <a:cs typeface="Arial" panose="020B0604020202020204" pitchFamily="34" charset="0"/>
            </a:endParaRPr>
          </a:p>
        </c:rich>
      </c:tx>
      <c:layout>
        <c:manualLayout>
          <c:xMode val="edge"/>
          <c:yMode val="edge"/>
          <c:x val="0.42191163604549431"/>
          <c:y val="2.7072753227946188E-2"/>
        </c:manualLayout>
      </c:layout>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'F105 caprino'!$J$23</c:f>
              <c:strCache>
                <c:ptCount val="1"/>
                <c:pt idx="0">
                  <c:v>Jalisco</c:v>
                </c:pt>
              </c:strCache>
            </c:strRef>
          </c:tx>
          <c:spPr>
            <a:solidFill>
              <a:srgbClr val="7C878E"/>
            </a:solidFill>
          </c:spPr>
          <c:invertIfNegative val="0"/>
          <c:dPt>
            <c:idx val="12"/>
            <c:invertIfNegative val="0"/>
            <c:bubble3D val="0"/>
            <c:extLst>
              <c:ext xmlns:c16="http://schemas.microsoft.com/office/drawing/2014/chart" uri="{C3380CC4-5D6E-409C-BE32-E72D297353CC}">
                <c16:uniqueId val="{00000000-3B10-4081-928B-E69CA01829CC}"/>
              </c:ext>
            </c:extLst>
          </c:dPt>
          <c:dPt>
            <c:idx val="14"/>
            <c:invertIfNegative val="0"/>
            <c:bubble3D val="0"/>
            <c:extLst>
              <c:ext xmlns:c16="http://schemas.microsoft.com/office/drawing/2014/chart" uri="{C3380CC4-5D6E-409C-BE32-E72D297353CC}">
                <c16:uniqueId val="{00000001-3B10-4081-928B-E69CA01829CC}"/>
              </c:ext>
            </c:extLst>
          </c:dPt>
          <c:dPt>
            <c:idx val="15"/>
            <c:invertIfNegative val="0"/>
            <c:bubble3D val="0"/>
            <c:extLst>
              <c:ext xmlns:c16="http://schemas.microsoft.com/office/drawing/2014/chart" uri="{C3380CC4-5D6E-409C-BE32-E72D297353CC}">
                <c16:uniqueId val="{00000002-3B10-4081-928B-E69CA01829CC}"/>
              </c:ext>
            </c:extLst>
          </c:dPt>
          <c:dPt>
            <c:idx val="16"/>
            <c:invertIfNegative val="0"/>
            <c:bubble3D val="0"/>
            <c:extLst>
              <c:ext xmlns:c16="http://schemas.microsoft.com/office/drawing/2014/chart" uri="{C3380CC4-5D6E-409C-BE32-E72D297353CC}">
                <c16:uniqueId val="{00000003-3B10-4081-928B-E69CA01829CC}"/>
              </c:ext>
            </c:extLst>
          </c:dPt>
          <c:dPt>
            <c:idx val="17"/>
            <c:invertIfNegative val="0"/>
            <c:bubble3D val="0"/>
            <c:extLst>
              <c:ext xmlns:c16="http://schemas.microsoft.com/office/drawing/2014/chart" uri="{C3380CC4-5D6E-409C-BE32-E72D297353CC}">
                <c16:uniqueId val="{00000004-3B10-4081-928B-E69CA01829CC}"/>
              </c:ext>
            </c:extLst>
          </c:dPt>
          <c:dPt>
            <c:idx val="18"/>
            <c:invertIfNegative val="0"/>
            <c:bubble3D val="0"/>
            <c:extLst>
              <c:ext xmlns:c16="http://schemas.microsoft.com/office/drawing/2014/chart" uri="{C3380CC4-5D6E-409C-BE32-E72D297353CC}">
                <c16:uniqueId val="{00000005-3B10-4081-928B-E69CA01829CC}"/>
              </c:ext>
            </c:extLst>
          </c:dPt>
          <c:dPt>
            <c:idx val="22"/>
            <c:invertIfNegative val="0"/>
            <c:bubble3D val="0"/>
            <c:spPr>
              <a:solidFill>
                <a:srgbClr val="FBBB27"/>
              </a:solidFill>
            </c:spPr>
            <c:extLst>
              <c:ext xmlns:c16="http://schemas.microsoft.com/office/drawing/2014/chart" uri="{C3380CC4-5D6E-409C-BE32-E72D297353CC}">
                <c16:uniqueId val="{00000007-3B10-4081-928B-E69CA01829CC}"/>
              </c:ext>
            </c:extLst>
          </c:dPt>
          <c:dLbls>
            <c:dLbl>
              <c:idx val="6"/>
              <c:layout>
                <c:manualLayout>
                  <c:x val="5.9912161920094089E-17"/>
                  <c:y val="2.7072753227946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B10-4081-928B-E69CA01829CC}"/>
                </c:ext>
              </c:extLst>
            </c:dLbl>
            <c:dLbl>
              <c:idx val="7"/>
              <c:layout>
                <c:manualLayout>
                  <c:x val="-5.9912161920094089E-17"/>
                  <c:y val="1.8048502151964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B10-4081-928B-E69CA01829CC}"/>
                </c:ext>
              </c:extLst>
            </c:dLbl>
            <c:dLbl>
              <c:idx val="12"/>
              <c:layout>
                <c:manualLayout>
                  <c:x val="0"/>
                  <c:y val="-7.2194008607856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10-4081-928B-E69CA01829CC}"/>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'F105 caprino'!$G$24:$H$46</c:f>
              <c:multiLvlStrCache>
                <c:ptCount val="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lvl>
                <c:lvl>
                  <c:pt idx="0">
                    <c:v>2017 - 2018</c:v>
                  </c:pt>
                  <c:pt idx="12">
                    <c:v>2018-2019</c:v>
                  </c:pt>
                </c:lvl>
              </c:multiLvlStrCache>
            </c:multiLvlStrRef>
          </c:cat>
          <c:val>
            <c:numRef>
              <c:f>'F105 caprino'!$J$24:$J$46</c:f>
              <c:numCache>
                <c:formatCode>General</c:formatCode>
                <c:ptCount val="23"/>
                <c:pt idx="0">
                  <c:v>7.6923076923076872E-2</c:v>
                </c:pt>
                <c:pt idx="1">
                  <c:v>-0.15384615384615385</c:v>
                </c:pt>
                <c:pt idx="2">
                  <c:v>0.30000000000000004</c:v>
                </c:pt>
                <c:pt idx="3">
                  <c:v>0.39999999999999991</c:v>
                </c:pt>
                <c:pt idx="4">
                  <c:v>0.36363636363636354</c:v>
                </c:pt>
                <c:pt idx="5">
                  <c:v>0</c:v>
                </c:pt>
                <c:pt idx="6">
                  <c:v>-0.4</c:v>
                </c:pt>
                <c:pt idx="7">
                  <c:v>-0.4375</c:v>
                </c:pt>
                <c:pt idx="8">
                  <c:v>-0.33333333333333337</c:v>
                </c:pt>
                <c:pt idx="9">
                  <c:v>-0.30769230769230771</c:v>
                </c:pt>
                <c:pt idx="10">
                  <c:v>-0.16666666666666663</c:v>
                </c:pt>
                <c:pt idx="11">
                  <c:v>-9.9999999999999978E-2</c:v>
                </c:pt>
                <c:pt idx="12">
                  <c:v>-0.1428571428571429</c:v>
                </c:pt>
                <c:pt idx="13">
                  <c:v>0</c:v>
                </c:pt>
                <c:pt idx="14">
                  <c:v>-0.38461538461538458</c:v>
                </c:pt>
                <c:pt idx="15">
                  <c:v>-0.4285714285714286</c:v>
                </c:pt>
                <c:pt idx="16">
                  <c:v>-0.26666666666666672</c:v>
                </c:pt>
                <c:pt idx="17">
                  <c:v>-0.30769230769230771</c:v>
                </c:pt>
                <c:pt idx="18">
                  <c:v>-0.11111111111111116</c:v>
                </c:pt>
                <c:pt idx="19">
                  <c:v>0</c:v>
                </c:pt>
                <c:pt idx="20">
                  <c:v>0</c:v>
                </c:pt>
                <c:pt idx="21">
                  <c:v>0</c:v>
                </c:pt>
                <c:pt idx="22">
                  <c:v>-0.30000000000000004</c:v>
                </c:pt>
              </c:numCache>
            </c:numRef>
          </c:val>
          <c:extLst>
            <c:ext xmlns:c16="http://schemas.microsoft.com/office/drawing/2014/chart" uri="{C3380CC4-5D6E-409C-BE32-E72D297353CC}">
              <c16:uniqueId val="{0000000A-3B10-4081-928B-E69CA01829CC}"/>
            </c:ext>
          </c:extLst>
        </c:ser>
        <c:dLbls>
          <c:showLegendKey val="0"/>
          <c:showVal val="0"/>
          <c:showCatName val="0"/>
          <c:showSerName val="0"/>
          <c:showPercent val="0"/>
          <c:showBubbleSize val="0"/>
        </c:dLbls>
        <c:gapWidth val="150"/>
        <c:axId val="96697344"/>
        <c:axId val="96703232"/>
      </c:barChart>
      <c:catAx>
        <c:axId val="96697344"/>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96703232"/>
        <c:crosses val="autoZero"/>
        <c:auto val="1"/>
        <c:lblAlgn val="ctr"/>
        <c:lblOffset val="100"/>
        <c:noMultiLvlLbl val="0"/>
      </c:catAx>
      <c:valAx>
        <c:axId val="96703232"/>
        <c:scaling>
          <c:orientation val="minMax"/>
        </c:scaling>
        <c:delete val="1"/>
        <c:axPos val="l"/>
        <c:numFmt formatCode="General" sourceLinked="1"/>
        <c:majorTickMark val="none"/>
        <c:minorTickMark val="none"/>
        <c:tickLblPos val="nextTo"/>
        <c:crossAx val="96697344"/>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ovino</a:t>
            </a:r>
            <a:endParaRPr lang="es-MX" sz="900">
              <a:latin typeface="Arial" panose="020B0604020202020204" pitchFamily="34" charset="0"/>
              <a:cs typeface="Arial" panose="020B0604020202020204" pitchFamily="34" charset="0"/>
            </a:endParaRPr>
          </a:p>
        </c:rich>
      </c:tx>
      <c:layout>
        <c:manualLayout>
          <c:xMode val="edge"/>
          <c:yMode val="edge"/>
          <c:x val="0.24779398898667079"/>
          <c:y val="4.9633380917901343E-2"/>
        </c:manualLayout>
      </c:layout>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'F105 ovino'!$J$19</c:f>
              <c:strCache>
                <c:ptCount val="1"/>
                <c:pt idx="0">
                  <c:v>Jalisco</c:v>
                </c:pt>
              </c:strCache>
            </c:strRef>
          </c:tx>
          <c:spPr>
            <a:solidFill>
              <a:srgbClr val="7C878E"/>
            </a:solidFill>
          </c:spPr>
          <c:invertIfNegative val="0"/>
          <c:dPt>
            <c:idx val="12"/>
            <c:invertIfNegative val="0"/>
            <c:bubble3D val="0"/>
            <c:extLst>
              <c:ext xmlns:c16="http://schemas.microsoft.com/office/drawing/2014/chart" uri="{C3380CC4-5D6E-409C-BE32-E72D297353CC}">
                <c16:uniqueId val="{00000000-8C48-4161-B637-FF9B80B4A4F6}"/>
              </c:ext>
            </c:extLst>
          </c:dPt>
          <c:dPt>
            <c:idx val="13"/>
            <c:invertIfNegative val="0"/>
            <c:bubble3D val="0"/>
            <c:extLst>
              <c:ext xmlns:c16="http://schemas.microsoft.com/office/drawing/2014/chart" uri="{C3380CC4-5D6E-409C-BE32-E72D297353CC}">
                <c16:uniqueId val="{00000001-8C48-4161-B637-FF9B80B4A4F6}"/>
              </c:ext>
            </c:extLst>
          </c:dPt>
          <c:dPt>
            <c:idx val="14"/>
            <c:invertIfNegative val="0"/>
            <c:bubble3D val="0"/>
            <c:extLst>
              <c:ext xmlns:c16="http://schemas.microsoft.com/office/drawing/2014/chart" uri="{C3380CC4-5D6E-409C-BE32-E72D297353CC}">
                <c16:uniqueId val="{00000002-8C48-4161-B637-FF9B80B4A4F6}"/>
              </c:ext>
            </c:extLst>
          </c:dPt>
          <c:dPt>
            <c:idx val="16"/>
            <c:invertIfNegative val="0"/>
            <c:bubble3D val="0"/>
            <c:extLst>
              <c:ext xmlns:c16="http://schemas.microsoft.com/office/drawing/2014/chart" uri="{C3380CC4-5D6E-409C-BE32-E72D297353CC}">
                <c16:uniqueId val="{00000003-8C48-4161-B637-FF9B80B4A4F6}"/>
              </c:ext>
            </c:extLst>
          </c:dPt>
          <c:dPt>
            <c:idx val="17"/>
            <c:invertIfNegative val="0"/>
            <c:bubble3D val="0"/>
            <c:extLst>
              <c:ext xmlns:c16="http://schemas.microsoft.com/office/drawing/2014/chart" uri="{C3380CC4-5D6E-409C-BE32-E72D297353CC}">
                <c16:uniqueId val="{00000004-8C48-4161-B637-FF9B80B4A4F6}"/>
              </c:ext>
            </c:extLst>
          </c:dPt>
          <c:dPt>
            <c:idx val="18"/>
            <c:invertIfNegative val="0"/>
            <c:bubble3D val="0"/>
            <c:extLst>
              <c:ext xmlns:c16="http://schemas.microsoft.com/office/drawing/2014/chart" uri="{C3380CC4-5D6E-409C-BE32-E72D297353CC}">
                <c16:uniqueId val="{00000005-8C48-4161-B637-FF9B80B4A4F6}"/>
              </c:ext>
            </c:extLst>
          </c:dPt>
          <c:dPt>
            <c:idx val="19"/>
            <c:invertIfNegative val="0"/>
            <c:bubble3D val="0"/>
            <c:extLst>
              <c:ext xmlns:c16="http://schemas.microsoft.com/office/drawing/2014/chart" uri="{C3380CC4-5D6E-409C-BE32-E72D297353CC}">
                <c16:uniqueId val="{00000006-8C48-4161-B637-FF9B80B4A4F6}"/>
              </c:ext>
            </c:extLst>
          </c:dPt>
          <c:dPt>
            <c:idx val="20"/>
            <c:invertIfNegative val="0"/>
            <c:bubble3D val="0"/>
            <c:extLst>
              <c:ext xmlns:c16="http://schemas.microsoft.com/office/drawing/2014/chart" uri="{C3380CC4-5D6E-409C-BE32-E72D297353CC}">
                <c16:uniqueId val="{00000007-8C48-4161-B637-FF9B80B4A4F6}"/>
              </c:ext>
            </c:extLst>
          </c:dPt>
          <c:dPt>
            <c:idx val="21"/>
            <c:invertIfNegative val="0"/>
            <c:bubble3D val="0"/>
            <c:extLst>
              <c:ext xmlns:c16="http://schemas.microsoft.com/office/drawing/2014/chart" uri="{C3380CC4-5D6E-409C-BE32-E72D297353CC}">
                <c16:uniqueId val="{00000008-8C48-4161-B637-FF9B80B4A4F6}"/>
              </c:ext>
            </c:extLst>
          </c:dPt>
          <c:dLbls>
            <c:dLbl>
              <c:idx val="6"/>
              <c:layout>
                <c:manualLayout>
                  <c:x val="1.9607843137254902E-2"/>
                  <c:y val="-6.7681883069865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C48-4161-B637-FF9B80B4A4F6}"/>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'F105 ovino'!$G$20:$H$42</c:f>
              <c:multiLvlStrCache>
                <c:ptCount val="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lvl>
                <c:lvl>
                  <c:pt idx="0">
                    <c:v>2017 - 2018</c:v>
                  </c:pt>
                  <c:pt idx="12">
                    <c:v>2018 - 2019</c:v>
                  </c:pt>
                </c:lvl>
              </c:multiLvlStrCache>
            </c:multiLvlStrRef>
          </c:cat>
          <c:val>
            <c:numRef>
              <c:f>'F105 ovino'!$J$20:$J$42</c:f>
              <c:numCache>
                <c:formatCode>General</c:formatCode>
                <c:ptCount val="23"/>
                <c:pt idx="0">
                  <c:v>-0.30555555555555558</c:v>
                </c:pt>
                <c:pt idx="1">
                  <c:v>-8.333333333333337E-2</c:v>
                </c:pt>
                <c:pt idx="2">
                  <c:v>-8.6956521739130488E-2</c:v>
                </c:pt>
                <c:pt idx="3">
                  <c:v>0.15789473684210531</c:v>
                </c:pt>
                <c:pt idx="4">
                  <c:v>0.19999999999999996</c:v>
                </c:pt>
                <c:pt idx="5">
                  <c:v>-4.166666666666663E-2</c:v>
                </c:pt>
                <c:pt idx="6">
                  <c:v>-0.19999999999999996</c:v>
                </c:pt>
                <c:pt idx="7">
                  <c:v>0.8</c:v>
                </c:pt>
                <c:pt idx="8">
                  <c:v>-4.166666666666663E-2</c:v>
                </c:pt>
                <c:pt idx="9">
                  <c:v>0.13043478260869557</c:v>
                </c:pt>
                <c:pt idx="10">
                  <c:v>0.125</c:v>
                </c:pt>
                <c:pt idx="11">
                  <c:v>0.25</c:v>
                </c:pt>
                <c:pt idx="12">
                  <c:v>0.28000000000000003</c:v>
                </c:pt>
                <c:pt idx="13">
                  <c:v>0.13636363636363646</c:v>
                </c:pt>
                <c:pt idx="14">
                  <c:v>-4.7619047619047672E-2</c:v>
                </c:pt>
                <c:pt idx="15">
                  <c:v>0</c:v>
                </c:pt>
                <c:pt idx="16">
                  <c:v>-9.9999999999999978E-2</c:v>
                </c:pt>
                <c:pt idx="17">
                  <c:v>4.3478260869565188E-2</c:v>
                </c:pt>
                <c:pt idx="18">
                  <c:v>0.55000000000000004</c:v>
                </c:pt>
                <c:pt idx="19">
                  <c:v>-0.33333333333333337</c:v>
                </c:pt>
                <c:pt idx="20">
                  <c:v>0.21739130434782616</c:v>
                </c:pt>
                <c:pt idx="21">
                  <c:v>0.19230769230769229</c:v>
                </c:pt>
                <c:pt idx="22">
                  <c:v>0</c:v>
                </c:pt>
              </c:numCache>
            </c:numRef>
          </c:val>
          <c:extLst>
            <c:ext xmlns:c16="http://schemas.microsoft.com/office/drawing/2014/chart" uri="{C3380CC4-5D6E-409C-BE32-E72D297353CC}">
              <c16:uniqueId val="{0000000A-8C48-4161-B637-FF9B80B4A4F6}"/>
            </c:ext>
          </c:extLst>
        </c:ser>
        <c:dLbls>
          <c:showLegendKey val="0"/>
          <c:showVal val="0"/>
          <c:showCatName val="0"/>
          <c:showSerName val="0"/>
          <c:showPercent val="0"/>
          <c:showBubbleSize val="0"/>
        </c:dLbls>
        <c:gapWidth val="150"/>
        <c:axId val="96320128"/>
        <c:axId val="96334208"/>
      </c:barChart>
      <c:catAx>
        <c:axId val="96320128"/>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96334208"/>
        <c:crosses val="autoZero"/>
        <c:auto val="1"/>
        <c:lblAlgn val="ctr"/>
        <c:lblOffset val="100"/>
        <c:noMultiLvlLbl val="0"/>
      </c:catAx>
      <c:valAx>
        <c:axId val="96334208"/>
        <c:scaling>
          <c:orientation val="minMax"/>
        </c:scaling>
        <c:delete val="1"/>
        <c:axPos val="l"/>
        <c:numFmt formatCode="General" sourceLinked="1"/>
        <c:majorTickMark val="none"/>
        <c:minorTickMark val="none"/>
        <c:tickLblPos val="nextTo"/>
        <c:crossAx val="96320128"/>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porcino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'F105 porcino'!$J$19</c:f>
              <c:strCache>
                <c:ptCount val="1"/>
                <c:pt idx="0">
                  <c:v>Jalisco</c:v>
                </c:pt>
              </c:strCache>
            </c:strRef>
          </c:tx>
          <c:spPr>
            <a:solidFill>
              <a:srgbClr val="7C878E"/>
            </a:solidFill>
          </c:spPr>
          <c:invertIfNegative val="0"/>
          <c:dPt>
            <c:idx val="12"/>
            <c:invertIfNegative val="0"/>
            <c:bubble3D val="0"/>
            <c:extLst>
              <c:ext xmlns:c16="http://schemas.microsoft.com/office/drawing/2014/chart" uri="{C3380CC4-5D6E-409C-BE32-E72D297353CC}">
                <c16:uniqueId val="{00000000-6CB6-4A45-BBF8-2AD80DF4F030}"/>
              </c:ext>
            </c:extLst>
          </c:dPt>
          <c:dPt>
            <c:idx val="13"/>
            <c:invertIfNegative val="0"/>
            <c:bubble3D val="0"/>
            <c:extLst>
              <c:ext xmlns:c16="http://schemas.microsoft.com/office/drawing/2014/chart" uri="{C3380CC4-5D6E-409C-BE32-E72D297353CC}">
                <c16:uniqueId val="{00000001-6CB6-4A45-BBF8-2AD80DF4F030}"/>
              </c:ext>
            </c:extLst>
          </c:dPt>
          <c:dPt>
            <c:idx val="14"/>
            <c:invertIfNegative val="0"/>
            <c:bubble3D val="0"/>
            <c:extLst>
              <c:ext xmlns:c16="http://schemas.microsoft.com/office/drawing/2014/chart" uri="{C3380CC4-5D6E-409C-BE32-E72D297353CC}">
                <c16:uniqueId val="{00000002-6CB6-4A45-BBF8-2AD80DF4F030}"/>
              </c:ext>
            </c:extLst>
          </c:dPt>
          <c:dPt>
            <c:idx val="15"/>
            <c:invertIfNegative val="0"/>
            <c:bubble3D val="0"/>
            <c:extLst>
              <c:ext xmlns:c16="http://schemas.microsoft.com/office/drawing/2014/chart" uri="{C3380CC4-5D6E-409C-BE32-E72D297353CC}">
                <c16:uniqueId val="{00000003-6CB6-4A45-BBF8-2AD80DF4F030}"/>
              </c:ext>
            </c:extLst>
          </c:dPt>
          <c:dPt>
            <c:idx val="16"/>
            <c:invertIfNegative val="0"/>
            <c:bubble3D val="0"/>
            <c:extLst>
              <c:ext xmlns:c16="http://schemas.microsoft.com/office/drawing/2014/chart" uri="{C3380CC4-5D6E-409C-BE32-E72D297353CC}">
                <c16:uniqueId val="{00000004-6CB6-4A45-BBF8-2AD80DF4F030}"/>
              </c:ext>
            </c:extLst>
          </c:dPt>
          <c:dPt>
            <c:idx val="17"/>
            <c:invertIfNegative val="0"/>
            <c:bubble3D val="0"/>
            <c:extLst>
              <c:ext xmlns:c16="http://schemas.microsoft.com/office/drawing/2014/chart" uri="{C3380CC4-5D6E-409C-BE32-E72D297353CC}">
                <c16:uniqueId val="{00000005-6CB6-4A45-BBF8-2AD80DF4F030}"/>
              </c:ext>
            </c:extLst>
          </c:dPt>
          <c:dPt>
            <c:idx val="18"/>
            <c:invertIfNegative val="0"/>
            <c:bubble3D val="0"/>
            <c:extLst>
              <c:ext xmlns:c16="http://schemas.microsoft.com/office/drawing/2014/chart" uri="{C3380CC4-5D6E-409C-BE32-E72D297353CC}">
                <c16:uniqueId val="{00000006-6CB6-4A45-BBF8-2AD80DF4F030}"/>
              </c:ext>
            </c:extLst>
          </c:dPt>
          <c:dPt>
            <c:idx val="19"/>
            <c:invertIfNegative val="0"/>
            <c:bubble3D val="0"/>
            <c:extLst>
              <c:ext xmlns:c16="http://schemas.microsoft.com/office/drawing/2014/chart" uri="{C3380CC4-5D6E-409C-BE32-E72D297353CC}">
                <c16:uniqueId val="{00000007-6CB6-4A45-BBF8-2AD80DF4F030}"/>
              </c:ext>
            </c:extLst>
          </c:dPt>
          <c:dPt>
            <c:idx val="20"/>
            <c:invertIfNegative val="0"/>
            <c:bubble3D val="0"/>
            <c:extLst>
              <c:ext xmlns:c16="http://schemas.microsoft.com/office/drawing/2014/chart" uri="{C3380CC4-5D6E-409C-BE32-E72D297353CC}">
                <c16:uniqueId val="{00000008-6CB6-4A45-BBF8-2AD80DF4F030}"/>
              </c:ext>
            </c:extLst>
          </c:dPt>
          <c:dPt>
            <c:idx val="21"/>
            <c:invertIfNegative val="0"/>
            <c:bubble3D val="0"/>
            <c:extLst>
              <c:ext xmlns:c16="http://schemas.microsoft.com/office/drawing/2014/chart" uri="{C3380CC4-5D6E-409C-BE32-E72D297353CC}">
                <c16:uniqueId val="{00000009-6CB6-4A45-BBF8-2AD80DF4F030}"/>
              </c:ext>
            </c:extLst>
          </c:dPt>
          <c:dPt>
            <c:idx val="22"/>
            <c:invertIfNegative val="0"/>
            <c:bubble3D val="0"/>
            <c:spPr>
              <a:solidFill>
                <a:srgbClr val="FBBB27"/>
              </a:solidFill>
            </c:spPr>
            <c:extLst>
              <c:ext xmlns:c16="http://schemas.microsoft.com/office/drawing/2014/chart" uri="{C3380CC4-5D6E-409C-BE32-E72D297353CC}">
                <c16:uniqueId val="{0000000B-6CB6-4A45-BBF8-2AD80DF4F030}"/>
              </c:ext>
            </c:extLst>
          </c:dPt>
          <c:dLbls>
            <c:dLbl>
              <c:idx val="2"/>
              <c:layout>
                <c:manualLayout>
                  <c:x val="6.5359477124183009E-3"/>
                  <c:y val="7.67068447167983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B6-4A45-BBF8-2AD80DF4F030}"/>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'F105 porcino'!$G$20:$H$42</c:f>
              <c:multiLvlStrCache>
                <c:ptCount val="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lvl>
                <c:lvl>
                  <c:pt idx="0">
                    <c:v>2017 - 2018</c:v>
                  </c:pt>
                  <c:pt idx="12">
                    <c:v>2018 - 2019</c:v>
                  </c:pt>
                </c:lvl>
              </c:multiLvlStrCache>
            </c:multiLvlStrRef>
          </c:cat>
          <c:val>
            <c:numRef>
              <c:f>'F105 porcino'!$J$20:$J$42</c:f>
              <c:numCache>
                <c:formatCode>General</c:formatCode>
                <c:ptCount val="23"/>
                <c:pt idx="0">
                  <c:v>9.4771241830065467E-2</c:v>
                </c:pt>
                <c:pt idx="1">
                  <c:v>-5.4909260120986514E-2</c:v>
                </c:pt>
                <c:pt idx="2">
                  <c:v>-2.7027027027026751E-3</c:v>
                </c:pt>
                <c:pt idx="3">
                  <c:v>0.17503030303030309</c:v>
                </c:pt>
                <c:pt idx="4">
                  <c:v>3.1399046104928496E-2</c:v>
                </c:pt>
                <c:pt idx="5">
                  <c:v>5.3224155578300847E-2</c:v>
                </c:pt>
                <c:pt idx="6">
                  <c:v>5.0827878321139774E-2</c:v>
                </c:pt>
                <c:pt idx="7">
                  <c:v>6.5761804626266462E-2</c:v>
                </c:pt>
                <c:pt idx="8">
                  <c:v>-2.9182879377431803E-3</c:v>
                </c:pt>
                <c:pt idx="9">
                  <c:v>0.11710474695959205</c:v>
                </c:pt>
                <c:pt idx="10">
                  <c:v>7.6780758556891815E-2</c:v>
                </c:pt>
                <c:pt idx="11">
                  <c:v>4.9596835539327477E-2</c:v>
                </c:pt>
                <c:pt idx="12">
                  <c:v>0.13970149253731345</c:v>
                </c:pt>
                <c:pt idx="13">
                  <c:v>0.33948793697685864</c:v>
                </c:pt>
                <c:pt idx="14">
                  <c:v>0.14317976513098474</c:v>
                </c:pt>
                <c:pt idx="15">
                  <c:v>3.5073241180112458E-3</c:v>
                </c:pt>
                <c:pt idx="16">
                  <c:v>0.12100192678227351</c:v>
                </c:pt>
                <c:pt idx="17">
                  <c:v>4.1788143828960234E-2</c:v>
                </c:pt>
                <c:pt idx="18">
                  <c:v>3.9025283986808379E-2</c:v>
                </c:pt>
                <c:pt idx="19">
                  <c:v>3.9820627802690689E-2</c:v>
                </c:pt>
                <c:pt idx="20">
                  <c:v>4.2146341463414672E-2</c:v>
                </c:pt>
                <c:pt idx="21">
                  <c:v>1.5276558384547778E-2</c:v>
                </c:pt>
                <c:pt idx="22">
                  <c:v>1.9587628865979312E-2</c:v>
                </c:pt>
              </c:numCache>
            </c:numRef>
          </c:val>
          <c:extLst>
            <c:ext xmlns:c16="http://schemas.microsoft.com/office/drawing/2014/chart" uri="{C3380CC4-5D6E-409C-BE32-E72D297353CC}">
              <c16:uniqueId val="{0000000D-6CB6-4A45-BBF8-2AD80DF4F030}"/>
            </c:ext>
          </c:extLst>
        </c:ser>
        <c:dLbls>
          <c:showLegendKey val="0"/>
          <c:showVal val="0"/>
          <c:showCatName val="0"/>
          <c:showSerName val="0"/>
          <c:showPercent val="0"/>
          <c:showBubbleSize val="0"/>
        </c:dLbls>
        <c:gapWidth val="150"/>
        <c:axId val="96369280"/>
        <c:axId val="96371072"/>
      </c:barChart>
      <c:catAx>
        <c:axId val="96369280"/>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96371072"/>
        <c:crosses val="autoZero"/>
        <c:auto val="1"/>
        <c:lblAlgn val="ctr"/>
        <c:lblOffset val="100"/>
        <c:noMultiLvlLbl val="0"/>
      </c:catAx>
      <c:valAx>
        <c:axId val="96371072"/>
        <c:scaling>
          <c:orientation val="minMax"/>
        </c:scaling>
        <c:delete val="1"/>
        <c:axPos val="l"/>
        <c:numFmt formatCode="General" sourceLinked="1"/>
        <c:majorTickMark val="none"/>
        <c:minorTickMark val="none"/>
        <c:tickLblPos val="nextTo"/>
        <c:crossAx val="96369280"/>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2B1F-423B-80EC-1F1744C7B84C}"/>
              </c:ext>
            </c:extLst>
          </c:dPt>
          <c:dPt>
            <c:idx val="1"/>
            <c:invertIfNegative val="0"/>
            <c:bubble3D val="0"/>
            <c:spPr>
              <a:solidFill>
                <a:srgbClr val="7C878E"/>
              </a:solidFill>
              <a:ln>
                <a:noFill/>
              </a:ln>
              <a:effectLst/>
            </c:spPr>
            <c:extLst>
              <c:ext xmlns:c16="http://schemas.microsoft.com/office/drawing/2014/chart" uri="{C3380CC4-5D6E-409C-BE32-E72D297353CC}">
                <c16:uniqueId val="{00000003-2B1F-423B-80EC-1F1744C7B84C}"/>
              </c:ext>
            </c:extLst>
          </c:dPt>
          <c:dPt>
            <c:idx val="2"/>
            <c:invertIfNegative val="0"/>
            <c:bubble3D val="0"/>
            <c:spPr>
              <a:solidFill>
                <a:srgbClr val="7C878E"/>
              </a:solidFill>
              <a:ln>
                <a:noFill/>
              </a:ln>
              <a:effectLst/>
            </c:spPr>
            <c:extLst>
              <c:ext xmlns:c16="http://schemas.microsoft.com/office/drawing/2014/chart" uri="{C3380CC4-5D6E-409C-BE32-E72D297353CC}">
                <c16:uniqueId val="{00000005-2B1F-423B-80EC-1F1744C7B84C}"/>
              </c:ext>
            </c:extLst>
          </c:dPt>
          <c:dPt>
            <c:idx val="3"/>
            <c:invertIfNegative val="0"/>
            <c:bubble3D val="0"/>
            <c:spPr>
              <a:solidFill>
                <a:srgbClr val="7C878E"/>
              </a:solidFill>
              <a:ln>
                <a:noFill/>
              </a:ln>
              <a:effectLst/>
            </c:spPr>
            <c:extLst>
              <c:ext xmlns:c16="http://schemas.microsoft.com/office/drawing/2014/chart" uri="{C3380CC4-5D6E-409C-BE32-E72D297353CC}">
                <c16:uniqueId val="{00000007-2B1F-423B-80EC-1F1744C7B84C}"/>
              </c:ext>
            </c:extLst>
          </c:dPt>
          <c:dPt>
            <c:idx val="4"/>
            <c:invertIfNegative val="0"/>
            <c:bubble3D val="0"/>
            <c:spPr>
              <a:solidFill>
                <a:srgbClr val="7C878E"/>
              </a:solidFill>
              <a:ln>
                <a:noFill/>
              </a:ln>
              <a:effectLst/>
            </c:spPr>
            <c:extLst>
              <c:ext xmlns:c16="http://schemas.microsoft.com/office/drawing/2014/chart" uri="{C3380CC4-5D6E-409C-BE32-E72D297353CC}">
                <c16:uniqueId val="{00000009-2B1F-423B-80EC-1F1744C7B84C}"/>
              </c:ext>
            </c:extLst>
          </c:dPt>
          <c:dPt>
            <c:idx val="5"/>
            <c:invertIfNegative val="0"/>
            <c:bubble3D val="0"/>
            <c:spPr>
              <a:solidFill>
                <a:srgbClr val="7C878E"/>
              </a:solidFill>
              <a:ln>
                <a:noFill/>
              </a:ln>
              <a:effectLst/>
            </c:spPr>
            <c:extLst>
              <c:ext xmlns:c16="http://schemas.microsoft.com/office/drawing/2014/chart" uri="{C3380CC4-5D6E-409C-BE32-E72D297353CC}">
                <c16:uniqueId val="{0000000B-2B1F-423B-80EC-1F1744C7B84C}"/>
              </c:ext>
            </c:extLst>
          </c:dPt>
          <c:dPt>
            <c:idx val="6"/>
            <c:invertIfNegative val="0"/>
            <c:bubble3D val="0"/>
            <c:spPr>
              <a:solidFill>
                <a:srgbClr val="7C878E"/>
              </a:solidFill>
              <a:ln>
                <a:noFill/>
              </a:ln>
              <a:effectLst/>
            </c:spPr>
            <c:extLst>
              <c:ext xmlns:c16="http://schemas.microsoft.com/office/drawing/2014/chart" uri="{C3380CC4-5D6E-409C-BE32-E72D297353CC}">
                <c16:uniqueId val="{0000000D-2B1F-423B-80EC-1F1744C7B84C}"/>
              </c:ext>
            </c:extLst>
          </c:dPt>
          <c:dPt>
            <c:idx val="7"/>
            <c:invertIfNegative val="0"/>
            <c:bubble3D val="0"/>
            <c:spPr>
              <a:solidFill>
                <a:srgbClr val="7C878E"/>
              </a:solidFill>
              <a:ln>
                <a:noFill/>
              </a:ln>
              <a:effectLst/>
            </c:spPr>
            <c:extLst>
              <c:ext xmlns:c16="http://schemas.microsoft.com/office/drawing/2014/chart" uri="{C3380CC4-5D6E-409C-BE32-E72D297353CC}">
                <c16:uniqueId val="{0000000F-2B1F-423B-80EC-1F1744C7B84C}"/>
              </c:ext>
            </c:extLst>
          </c:dPt>
          <c:dPt>
            <c:idx val="8"/>
            <c:invertIfNegative val="0"/>
            <c:bubble3D val="0"/>
            <c:spPr>
              <a:solidFill>
                <a:srgbClr val="FBBB27"/>
              </a:solidFill>
              <a:ln>
                <a:noFill/>
              </a:ln>
              <a:effectLst/>
            </c:spPr>
            <c:extLst>
              <c:ext xmlns:c16="http://schemas.microsoft.com/office/drawing/2014/chart" uri="{C3380CC4-5D6E-409C-BE32-E72D297353CC}">
                <c16:uniqueId val="{00000011-2B1F-423B-80EC-1F1744C7B84C}"/>
              </c:ext>
            </c:extLst>
          </c:dPt>
          <c:dPt>
            <c:idx val="9"/>
            <c:invertIfNegative val="0"/>
            <c:bubble3D val="0"/>
            <c:spPr>
              <a:solidFill>
                <a:srgbClr val="7C878E"/>
              </a:solidFill>
              <a:ln>
                <a:noFill/>
              </a:ln>
              <a:effectLst/>
            </c:spPr>
            <c:extLst>
              <c:ext xmlns:c16="http://schemas.microsoft.com/office/drawing/2014/chart" uri="{C3380CC4-5D6E-409C-BE32-E72D297353CC}">
                <c16:uniqueId val="{00000013-2B1F-423B-80EC-1F1744C7B84C}"/>
              </c:ext>
            </c:extLst>
          </c:dPt>
          <c:dPt>
            <c:idx val="10"/>
            <c:invertIfNegative val="0"/>
            <c:bubble3D val="0"/>
            <c:spPr>
              <a:solidFill>
                <a:srgbClr val="7C878E"/>
              </a:solidFill>
              <a:ln>
                <a:noFill/>
              </a:ln>
              <a:effectLst/>
            </c:spPr>
            <c:extLst>
              <c:ext xmlns:c16="http://schemas.microsoft.com/office/drawing/2014/chart" uri="{C3380CC4-5D6E-409C-BE32-E72D297353CC}">
                <c16:uniqueId val="{00000015-2B1F-423B-80EC-1F1744C7B84C}"/>
              </c:ext>
            </c:extLst>
          </c:dPt>
          <c:dPt>
            <c:idx val="11"/>
            <c:invertIfNegative val="0"/>
            <c:bubble3D val="0"/>
            <c:spPr>
              <a:solidFill>
                <a:srgbClr val="7C878E"/>
              </a:solidFill>
              <a:ln>
                <a:noFill/>
              </a:ln>
              <a:effectLst/>
            </c:spPr>
            <c:extLst>
              <c:ext xmlns:c16="http://schemas.microsoft.com/office/drawing/2014/chart" uri="{C3380CC4-5D6E-409C-BE32-E72D297353CC}">
                <c16:uniqueId val="{00000017-2B1F-423B-80EC-1F1744C7B84C}"/>
              </c:ext>
            </c:extLst>
          </c:dPt>
          <c:dPt>
            <c:idx val="12"/>
            <c:invertIfNegative val="0"/>
            <c:bubble3D val="0"/>
            <c:spPr>
              <a:solidFill>
                <a:srgbClr val="7C878E"/>
              </a:solidFill>
              <a:ln>
                <a:noFill/>
              </a:ln>
              <a:effectLst/>
            </c:spPr>
            <c:extLst>
              <c:ext xmlns:c16="http://schemas.microsoft.com/office/drawing/2014/chart" uri="{C3380CC4-5D6E-409C-BE32-E72D297353CC}">
                <c16:uniqueId val="{00000019-2B1F-423B-80EC-1F1744C7B84C}"/>
              </c:ext>
            </c:extLst>
          </c:dPt>
          <c:dPt>
            <c:idx val="13"/>
            <c:invertIfNegative val="0"/>
            <c:bubble3D val="0"/>
            <c:spPr>
              <a:solidFill>
                <a:srgbClr val="7C878E"/>
              </a:solidFill>
              <a:ln>
                <a:noFill/>
              </a:ln>
              <a:effectLst/>
            </c:spPr>
            <c:extLst>
              <c:ext xmlns:c16="http://schemas.microsoft.com/office/drawing/2014/chart" uri="{C3380CC4-5D6E-409C-BE32-E72D297353CC}">
                <c16:uniqueId val="{0000001B-2B1F-423B-80EC-1F1744C7B84C}"/>
              </c:ext>
            </c:extLst>
          </c:dPt>
          <c:dPt>
            <c:idx val="14"/>
            <c:invertIfNegative val="0"/>
            <c:bubble3D val="0"/>
            <c:spPr>
              <a:solidFill>
                <a:srgbClr val="7C878E"/>
              </a:solidFill>
              <a:ln>
                <a:noFill/>
              </a:ln>
              <a:effectLst/>
            </c:spPr>
            <c:extLst>
              <c:ext xmlns:c16="http://schemas.microsoft.com/office/drawing/2014/chart" uri="{C3380CC4-5D6E-409C-BE32-E72D297353CC}">
                <c16:uniqueId val="{0000001D-2B1F-423B-80EC-1F1744C7B84C}"/>
              </c:ext>
            </c:extLst>
          </c:dPt>
          <c:dPt>
            <c:idx val="15"/>
            <c:invertIfNegative val="0"/>
            <c:bubble3D val="0"/>
            <c:spPr>
              <a:solidFill>
                <a:srgbClr val="7C878E"/>
              </a:solidFill>
              <a:ln>
                <a:noFill/>
              </a:ln>
              <a:effectLst/>
            </c:spPr>
            <c:extLst>
              <c:ext xmlns:c16="http://schemas.microsoft.com/office/drawing/2014/chart" uri="{C3380CC4-5D6E-409C-BE32-E72D297353CC}">
                <c16:uniqueId val="{0000001F-2B1F-423B-80EC-1F1744C7B84C}"/>
              </c:ext>
            </c:extLst>
          </c:dPt>
          <c:dPt>
            <c:idx val="16"/>
            <c:invertIfNegative val="0"/>
            <c:bubble3D val="0"/>
            <c:spPr>
              <a:solidFill>
                <a:srgbClr val="95682B"/>
              </a:solidFill>
              <a:ln>
                <a:noFill/>
              </a:ln>
              <a:effectLst/>
            </c:spPr>
            <c:extLst>
              <c:ext xmlns:c16="http://schemas.microsoft.com/office/drawing/2014/chart" uri="{C3380CC4-5D6E-409C-BE32-E72D297353CC}">
                <c16:uniqueId val="{00000021-2B1F-423B-80EC-1F1744C7B84C}"/>
              </c:ext>
            </c:extLst>
          </c:dPt>
          <c:dPt>
            <c:idx val="17"/>
            <c:invertIfNegative val="0"/>
            <c:bubble3D val="0"/>
            <c:spPr>
              <a:solidFill>
                <a:srgbClr val="7C878E"/>
              </a:solidFill>
              <a:ln>
                <a:noFill/>
              </a:ln>
              <a:effectLst/>
            </c:spPr>
            <c:extLst>
              <c:ext xmlns:c16="http://schemas.microsoft.com/office/drawing/2014/chart" uri="{C3380CC4-5D6E-409C-BE32-E72D297353CC}">
                <c16:uniqueId val="{00000023-2B1F-423B-80EC-1F1744C7B84C}"/>
              </c:ext>
            </c:extLst>
          </c:dPt>
          <c:dLbls>
            <c:dLbl>
              <c:idx val="8"/>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extLst>
                <c:ext xmlns:c16="http://schemas.microsoft.com/office/drawing/2014/chart" uri="{C3380CC4-5D6E-409C-BE32-E72D297353CC}">
                  <c16:uniqueId val="{00000011-2B1F-423B-80EC-1F1744C7B84C}"/>
                </c:ext>
              </c:extLst>
            </c:dLbl>
            <c:dLbl>
              <c:idx val="16"/>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extLst>
                <c:ext xmlns:c16="http://schemas.microsoft.com/office/drawing/2014/chart" uri="{C3380CC4-5D6E-409C-BE32-E72D297353CC}">
                  <c16:uniqueId val="{00000021-2B1F-423B-80EC-1F1744C7B84C}"/>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'F10'!$A$6:$A$38</c:f>
              <c:strCache>
                <c:ptCount val="33"/>
                <c:pt idx="0">
                  <c:v>Oaxaca</c:v>
                </c:pt>
                <c:pt idx="1">
                  <c:v>Zacatecas</c:v>
                </c:pt>
                <c:pt idx="2">
                  <c:v>Chiapas</c:v>
                </c:pt>
                <c:pt idx="3">
                  <c:v>Hidalgo</c:v>
                </c:pt>
                <c:pt idx="4">
                  <c:v>Puebla</c:v>
                </c:pt>
                <c:pt idx="5">
                  <c:v>Tabasco</c:v>
                </c:pt>
                <c:pt idx="6">
                  <c:v>Tamaulipas</c:v>
                </c:pt>
                <c:pt idx="7">
                  <c:v>Yucatán</c:v>
                </c:pt>
                <c:pt idx="8">
                  <c:v>Jalisco</c:v>
                </c:pt>
                <c:pt idx="9">
                  <c:v>Tlaxcala</c:v>
                </c:pt>
                <c:pt idx="10">
                  <c:v>Guerrero</c:v>
                </c:pt>
                <c:pt idx="11">
                  <c:v>Durango</c:v>
                </c:pt>
                <c:pt idx="12">
                  <c:v>Quintana Roo</c:v>
                </c:pt>
                <c:pt idx="13">
                  <c:v>Nuevo León</c:v>
                </c:pt>
                <c:pt idx="14">
                  <c:v>Michoacán</c:v>
                </c:pt>
                <c:pt idx="15">
                  <c:v>Veracruz</c:v>
                </c:pt>
                <c:pt idx="16">
                  <c:v>Nacional</c:v>
                </c:pt>
                <c:pt idx="17">
                  <c:v>Guanajuato</c:v>
                </c:pt>
                <c:pt idx="18">
                  <c:v>Colima</c:v>
                </c:pt>
                <c:pt idx="19">
                  <c:v>Aguascalientes</c:v>
                </c:pt>
                <c:pt idx="20">
                  <c:v>Sonora</c:v>
                </c:pt>
                <c:pt idx="21">
                  <c:v>Estado de México</c:v>
                </c:pt>
                <c:pt idx="22">
                  <c:v>Sinaloa</c:v>
                </c:pt>
                <c:pt idx="23">
                  <c:v>Querétaro</c:v>
                </c:pt>
                <c:pt idx="24">
                  <c:v>Nayarit</c:v>
                </c:pt>
                <c:pt idx="25">
                  <c:v>Morelos</c:v>
                </c:pt>
                <c:pt idx="26">
                  <c:v>Coahuila</c:v>
                </c:pt>
                <c:pt idx="27">
                  <c:v>Baja California</c:v>
                </c:pt>
                <c:pt idx="28">
                  <c:v>Chihuahua</c:v>
                </c:pt>
                <c:pt idx="29">
                  <c:v>San Luis Potosí</c:v>
                </c:pt>
                <c:pt idx="30">
                  <c:v>Baja California Sur</c:v>
                </c:pt>
                <c:pt idx="31">
                  <c:v>Ciudad de México</c:v>
                </c:pt>
                <c:pt idx="32">
                  <c:v>Campeche</c:v>
                </c:pt>
              </c:strCache>
            </c:strRef>
          </c:cat>
          <c:val>
            <c:numRef>
              <c:f>'F10'!$B$6:$B$38</c:f>
              <c:numCache>
                <c:formatCode>General</c:formatCode>
                <c:ptCount val="33"/>
                <c:pt idx="0">
                  <c:v>-0.40019497928345116</c:v>
                </c:pt>
                <c:pt idx="1">
                  <c:v>-0.31685473759627436</c:v>
                </c:pt>
                <c:pt idx="2">
                  <c:v>-0.30342417889587703</c:v>
                </c:pt>
                <c:pt idx="3">
                  <c:v>-0.29780986173987523</c:v>
                </c:pt>
                <c:pt idx="4">
                  <c:v>-0.28543002432014153</c:v>
                </c:pt>
                <c:pt idx="5">
                  <c:v>-0.27286508337544213</c:v>
                </c:pt>
                <c:pt idx="6">
                  <c:v>-0.26393079863206603</c:v>
                </c:pt>
                <c:pt idx="7">
                  <c:v>-0.26037836753793708</c:v>
                </c:pt>
                <c:pt idx="8">
                  <c:v>-0.2579011169798251</c:v>
                </c:pt>
                <c:pt idx="9">
                  <c:v>-0.25129198966408273</c:v>
                </c:pt>
                <c:pt idx="10">
                  <c:v>-0.21019108280254772</c:v>
                </c:pt>
                <c:pt idx="11">
                  <c:v>-0.2055470291602719</c:v>
                </c:pt>
                <c:pt idx="12">
                  <c:v>-0.20541694574681846</c:v>
                </c:pt>
                <c:pt idx="13">
                  <c:v>-0.20488985101235202</c:v>
                </c:pt>
                <c:pt idx="14">
                  <c:v>-0.19481184401399432</c:v>
                </c:pt>
                <c:pt idx="15">
                  <c:v>-0.18240438123840652</c:v>
                </c:pt>
                <c:pt idx="16">
                  <c:v>-0.17794834826243344</c:v>
                </c:pt>
                <c:pt idx="17">
                  <c:v>-0.16752988823552317</c:v>
                </c:pt>
                <c:pt idx="18">
                  <c:v>-0.16548748921484036</c:v>
                </c:pt>
                <c:pt idx="19">
                  <c:v>-0.14861135069863718</c:v>
                </c:pt>
                <c:pt idx="20">
                  <c:v>-0.14243411311815224</c:v>
                </c:pt>
                <c:pt idx="21">
                  <c:v>-0.14027114066071056</c:v>
                </c:pt>
                <c:pt idx="22">
                  <c:v>-0.13644067796610171</c:v>
                </c:pt>
                <c:pt idx="23">
                  <c:v>-0.12529853789246814</c:v>
                </c:pt>
                <c:pt idx="24">
                  <c:v>-0.11162563977577378</c:v>
                </c:pt>
                <c:pt idx="25">
                  <c:v>-0.10654288240495136</c:v>
                </c:pt>
                <c:pt idx="26">
                  <c:v>-9.14221218961625E-2</c:v>
                </c:pt>
                <c:pt idx="27">
                  <c:v>-8.5446722348772486E-2</c:v>
                </c:pt>
                <c:pt idx="28">
                  <c:v>-5.9597715420908859E-2</c:v>
                </c:pt>
                <c:pt idx="29">
                  <c:v>-4.4951837317160237E-2</c:v>
                </c:pt>
                <c:pt idx="30">
                  <c:v>-1.1355735805330225E-2</c:v>
                </c:pt>
                <c:pt idx="31">
                  <c:v>-1.0541727672035095E-2</c:v>
                </c:pt>
                <c:pt idx="32">
                  <c:v>6.2810664256665261E-2</c:v>
                </c:pt>
              </c:numCache>
            </c:numRef>
          </c:val>
          <c:extLst>
            <c:ext xmlns:c16="http://schemas.microsoft.com/office/drawing/2014/chart" uri="{C3380CC4-5D6E-409C-BE32-E72D297353CC}">
              <c16:uniqueId val="{00000024-2B1F-423B-80EC-1F1744C7B84C}"/>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min val="-0.5"/>
        </c:scaling>
        <c:delete val="1"/>
        <c:axPos val="b"/>
        <c:numFmt formatCode="General" sourceLinked="1"/>
        <c:majorTickMark val="out"/>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1"/>
          <c:order val="1"/>
          <c:tx>
            <c:strRef>
              <c:f>'F11'!$K$10</c:f>
              <c:strCache>
                <c:ptCount val="1"/>
                <c:pt idx="0">
                  <c:v>Cartera vencida Jalisco</c:v>
                </c:pt>
              </c:strCache>
            </c:strRef>
          </c:tx>
          <c:spPr>
            <a:solidFill>
              <a:srgbClr val="BDCF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C797-4D53-8EFA-9836E7EE612C}"/>
              </c:ext>
            </c:extLst>
          </c:dPt>
          <c:dPt>
            <c:idx val="6"/>
            <c:invertIfNegative val="0"/>
            <c:bubble3D val="0"/>
            <c:spPr>
              <a:solidFill>
                <a:srgbClr val="7C878E"/>
              </a:solidFill>
              <a:ln>
                <a:noFill/>
              </a:ln>
              <a:effectLst/>
            </c:spPr>
            <c:extLst>
              <c:ext xmlns:c16="http://schemas.microsoft.com/office/drawing/2014/chart" uri="{C3380CC4-5D6E-409C-BE32-E72D297353CC}">
                <c16:uniqueId val="{00000003-C797-4D53-8EFA-9836E7EE612C}"/>
              </c:ext>
            </c:extLst>
          </c:dPt>
          <c:dPt>
            <c:idx val="10"/>
            <c:invertIfNegative val="0"/>
            <c:bubble3D val="0"/>
            <c:spPr>
              <a:solidFill>
                <a:srgbClr val="7C878E"/>
              </a:solidFill>
              <a:ln>
                <a:noFill/>
              </a:ln>
              <a:effectLst/>
            </c:spPr>
            <c:extLst>
              <c:ext xmlns:c16="http://schemas.microsoft.com/office/drawing/2014/chart" uri="{C3380CC4-5D6E-409C-BE32-E72D297353CC}">
                <c16:uniqueId val="{00000005-C797-4D53-8EFA-9836E7EE612C}"/>
              </c:ext>
            </c:extLst>
          </c:dPt>
          <c:dPt>
            <c:idx val="14"/>
            <c:invertIfNegative val="0"/>
            <c:bubble3D val="0"/>
            <c:spPr>
              <a:solidFill>
                <a:srgbClr val="7C878E"/>
              </a:solidFill>
              <a:ln>
                <a:noFill/>
              </a:ln>
              <a:effectLst/>
            </c:spPr>
            <c:extLst>
              <c:ext xmlns:c16="http://schemas.microsoft.com/office/drawing/2014/chart" uri="{C3380CC4-5D6E-409C-BE32-E72D297353CC}">
                <c16:uniqueId val="{00000007-C797-4D53-8EFA-9836E7EE612C}"/>
              </c:ext>
            </c:extLst>
          </c:dPt>
          <c:dPt>
            <c:idx val="18"/>
            <c:invertIfNegative val="0"/>
            <c:bubble3D val="0"/>
            <c:spPr>
              <a:solidFill>
                <a:srgbClr val="7C878E"/>
              </a:solidFill>
              <a:ln>
                <a:noFill/>
              </a:ln>
              <a:effectLst/>
            </c:spPr>
            <c:extLst>
              <c:ext xmlns:c16="http://schemas.microsoft.com/office/drawing/2014/chart" uri="{C3380CC4-5D6E-409C-BE32-E72D297353CC}">
                <c16:uniqueId val="{00000009-C797-4D53-8EFA-9836E7EE612C}"/>
              </c:ext>
            </c:extLst>
          </c:dPt>
          <c:dPt>
            <c:idx val="22"/>
            <c:invertIfNegative val="0"/>
            <c:bubble3D val="0"/>
            <c:spPr>
              <a:solidFill>
                <a:srgbClr val="7C878E"/>
              </a:solidFill>
              <a:ln>
                <a:noFill/>
              </a:ln>
              <a:effectLst/>
            </c:spPr>
            <c:extLst>
              <c:ext xmlns:c16="http://schemas.microsoft.com/office/drawing/2014/chart" uri="{C3380CC4-5D6E-409C-BE32-E72D297353CC}">
                <c16:uniqueId val="{0000000B-C797-4D53-8EFA-9836E7EE612C}"/>
              </c:ext>
            </c:extLst>
          </c:dPt>
          <c:dPt>
            <c:idx val="26"/>
            <c:invertIfNegative val="0"/>
            <c:bubble3D val="0"/>
            <c:spPr>
              <a:solidFill>
                <a:srgbClr val="FBBB27"/>
              </a:solidFill>
              <a:ln>
                <a:noFill/>
              </a:ln>
              <a:effectLst/>
            </c:spPr>
            <c:extLst>
              <c:ext xmlns:c16="http://schemas.microsoft.com/office/drawing/2014/chart" uri="{C3380CC4-5D6E-409C-BE32-E72D297353CC}">
                <c16:uniqueId val="{0000000D-C797-4D53-8EFA-9836E7EE612C}"/>
              </c:ext>
            </c:extLst>
          </c:dPt>
          <c:dLbls>
            <c:dLbl>
              <c:idx val="2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97-4D53-8EFA-9836E7EE612C}"/>
                </c:ext>
              </c:extLst>
            </c:dLbl>
            <c:spPr>
              <a:noFill/>
              <a:ln>
                <a:noFill/>
              </a:ln>
              <a:effectLst/>
            </c:spPr>
            <c:txPr>
              <a:bodyPr/>
              <a:lstStyle/>
              <a:p>
                <a:pPr>
                  <a:defRPr b="1">
                    <a:solidFill>
                      <a:schemeClr val="tx1">
                        <a:lumMod val="75000"/>
                        <a:lumOff val="25000"/>
                      </a:schemeClr>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'F11'!$K$11:$K$37</c:f>
              <c:numCache>
                <c:formatCode>General</c:formatCode>
                <c:ptCount val="27"/>
                <c:pt idx="0">
                  <c:v>1.056802563171419E-2</c:v>
                </c:pt>
                <c:pt idx="1">
                  <c:v>9.0759868135284784E-3</c:v>
                </c:pt>
                <c:pt idx="2">
                  <c:v>9.8577958584572713E-3</c:v>
                </c:pt>
                <c:pt idx="3">
                  <c:v>1.1024215584660322E-2</c:v>
                </c:pt>
                <c:pt idx="4">
                  <c:v>8.5700768242954022E-3</c:v>
                </c:pt>
                <c:pt idx="5">
                  <c:v>1.9187633734228583E-2</c:v>
                </c:pt>
                <c:pt idx="6">
                  <c:v>1.9706244534470761E-2</c:v>
                </c:pt>
                <c:pt idx="7">
                  <c:v>8.6044862133167824E-3</c:v>
                </c:pt>
                <c:pt idx="8">
                  <c:v>6.4898951194412207E-3</c:v>
                </c:pt>
                <c:pt idx="9">
                  <c:v>6.4328519840020013E-3</c:v>
                </c:pt>
                <c:pt idx="10">
                  <c:v>5.820692006136015E-3</c:v>
                </c:pt>
                <c:pt idx="11">
                  <c:v>7.4478527002165302E-3</c:v>
                </c:pt>
                <c:pt idx="12">
                  <c:v>7.5247505274702569E-3</c:v>
                </c:pt>
                <c:pt idx="13">
                  <c:v>7.030800902065021E-3</c:v>
                </c:pt>
                <c:pt idx="14">
                  <c:v>7.4082790337368417E-3</c:v>
                </c:pt>
                <c:pt idx="15">
                  <c:v>5.416477910618266E-3</c:v>
                </c:pt>
                <c:pt idx="16">
                  <c:v>1.1936748014364729E-2</c:v>
                </c:pt>
                <c:pt idx="17">
                  <c:v>1.2186597380672902E-2</c:v>
                </c:pt>
                <c:pt idx="18">
                  <c:v>1.1769388406264288E-2</c:v>
                </c:pt>
                <c:pt idx="19">
                  <c:v>1.1480881217291584E-2</c:v>
                </c:pt>
                <c:pt idx="20">
                  <c:v>1.027904477298941E-2</c:v>
                </c:pt>
                <c:pt idx="21">
                  <c:v>1.0428289831211555E-2</c:v>
                </c:pt>
                <c:pt idx="22">
                  <c:v>1.1020839805566276E-2</c:v>
                </c:pt>
                <c:pt idx="23">
                  <c:v>1.7802809016114116E-2</c:v>
                </c:pt>
                <c:pt idx="24">
                  <c:v>1.8486567155375055E-2</c:v>
                </c:pt>
                <c:pt idx="25">
                  <c:v>1.9958183939323925E-2</c:v>
                </c:pt>
                <c:pt idx="26">
                  <c:v>2.1350023236436932E-2</c:v>
                </c:pt>
              </c:numCache>
            </c:numRef>
          </c:val>
          <c:extLst>
            <c:ext xmlns:c16="http://schemas.microsoft.com/office/drawing/2014/chart" uri="{C3380CC4-5D6E-409C-BE32-E72D297353CC}">
              <c16:uniqueId val="{0000000E-C797-4D53-8EFA-9836E7EE612C}"/>
            </c:ext>
          </c:extLst>
        </c:ser>
        <c:dLbls>
          <c:showLegendKey val="0"/>
          <c:showVal val="0"/>
          <c:showCatName val="0"/>
          <c:showSerName val="0"/>
          <c:showPercent val="0"/>
          <c:showBubbleSize val="0"/>
        </c:dLbls>
        <c:gapWidth val="150"/>
        <c:axId val="488950320"/>
        <c:axId val="1"/>
      </c:barChart>
      <c:lineChart>
        <c:grouping val="standard"/>
        <c:varyColors val="0"/>
        <c:ser>
          <c:idx val="0"/>
          <c:order val="0"/>
          <c:tx>
            <c:strRef>
              <c:f>'F11'!$J$10</c:f>
              <c:strCache>
                <c:ptCount val="1"/>
                <c:pt idx="0">
                  <c:v>Cartera vencida nacional</c:v>
                </c:pt>
              </c:strCache>
            </c:strRef>
          </c:tx>
          <c:spPr>
            <a:ln w="28575" cap="rnd">
              <a:solidFill>
                <a:srgbClr val="95682B"/>
              </a:solidFill>
              <a:round/>
            </a:ln>
            <a:effectLst/>
          </c:spPr>
          <c:marker>
            <c:symbol val="none"/>
          </c:marker>
          <c:dLbls>
            <c:dLbl>
              <c:idx val="2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97-4D53-8EFA-9836E7EE612C}"/>
                </c:ext>
              </c:extLst>
            </c:dLbl>
            <c:spPr>
              <a:noFill/>
              <a:ln>
                <a:noFill/>
              </a:ln>
              <a:effectLst/>
            </c:spPr>
            <c:txPr>
              <a:bodyPr/>
              <a:lstStyle/>
              <a:p>
                <a:pPr>
                  <a:defRPr b="1">
                    <a:solidFill>
                      <a:schemeClr val="tx1">
                        <a:lumMod val="75000"/>
                        <a:lumOff val="25000"/>
                      </a:schemeClr>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'F11'!$H$11:$I$37</c:f>
              <c:multiLvlStrCache>
                <c:ptCount val="2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lvl>
                <c:lvl>
                  <c:pt idx="0">
                    <c:v>2013</c:v>
                  </c:pt>
                  <c:pt idx="4">
                    <c:v>2014</c:v>
                  </c:pt>
                  <c:pt idx="8">
                    <c:v>2015</c:v>
                  </c:pt>
                  <c:pt idx="12">
                    <c:v>2016</c:v>
                  </c:pt>
                  <c:pt idx="16">
                    <c:v>2017</c:v>
                  </c:pt>
                  <c:pt idx="20">
                    <c:v>2018</c:v>
                  </c:pt>
                  <c:pt idx="24">
                    <c:v>2019</c:v>
                  </c:pt>
                </c:lvl>
              </c:multiLvlStrCache>
            </c:multiLvlStrRef>
          </c:cat>
          <c:val>
            <c:numRef>
              <c:f>'F11'!$J$11:$J$37</c:f>
              <c:numCache>
                <c:formatCode>General</c:formatCode>
                <c:ptCount val="27"/>
                <c:pt idx="0">
                  <c:v>3.1742413829801447E-2</c:v>
                </c:pt>
                <c:pt idx="1">
                  <c:v>3.431844008522919E-2</c:v>
                </c:pt>
                <c:pt idx="2">
                  <c:v>3.5446755512046596E-2</c:v>
                </c:pt>
                <c:pt idx="3">
                  <c:v>3.5483414612661225E-2</c:v>
                </c:pt>
                <c:pt idx="4">
                  <c:v>3.4753624530424604E-2</c:v>
                </c:pt>
                <c:pt idx="5">
                  <c:v>3.5083159880037802E-2</c:v>
                </c:pt>
                <c:pt idx="6">
                  <c:v>3.4866707256920891E-2</c:v>
                </c:pt>
                <c:pt idx="7">
                  <c:v>3.3388504025463395E-2</c:v>
                </c:pt>
                <c:pt idx="8">
                  <c:v>3.159796591151013E-2</c:v>
                </c:pt>
                <c:pt idx="9">
                  <c:v>3.0761409586555592E-2</c:v>
                </c:pt>
                <c:pt idx="10">
                  <c:v>2.8694782605551011E-2</c:v>
                </c:pt>
                <c:pt idx="11">
                  <c:v>2.8432684706638282E-2</c:v>
                </c:pt>
                <c:pt idx="12">
                  <c:v>2.8473899819221851E-2</c:v>
                </c:pt>
                <c:pt idx="13">
                  <c:v>2.7984493667343537E-2</c:v>
                </c:pt>
                <c:pt idx="14">
                  <c:v>2.6295703414284569E-2</c:v>
                </c:pt>
                <c:pt idx="15">
                  <c:v>2.4498267154691979E-2</c:v>
                </c:pt>
                <c:pt idx="16">
                  <c:v>2.3793427826805401E-2</c:v>
                </c:pt>
                <c:pt idx="17">
                  <c:v>2.4417867915317391E-2</c:v>
                </c:pt>
                <c:pt idx="18">
                  <c:v>2.4187944741806487E-2</c:v>
                </c:pt>
                <c:pt idx="19">
                  <c:v>2.456909107719344E-2</c:v>
                </c:pt>
                <c:pt idx="20">
                  <c:v>2.5104601386194244E-2</c:v>
                </c:pt>
                <c:pt idx="21">
                  <c:v>2.424076961020942E-2</c:v>
                </c:pt>
                <c:pt idx="22">
                  <c:v>2.4514374374054147E-2</c:v>
                </c:pt>
                <c:pt idx="23">
                  <c:v>2.4904726532802138E-2</c:v>
                </c:pt>
                <c:pt idx="24">
                  <c:v>2.4691127176065711E-2</c:v>
                </c:pt>
                <c:pt idx="25">
                  <c:v>2.5861295654217166E-2</c:v>
                </c:pt>
                <c:pt idx="26">
                  <c:v>2.7117644321408684E-2</c:v>
                </c:pt>
              </c:numCache>
            </c:numRef>
          </c:val>
          <c:smooth val="0"/>
          <c:extLst>
            <c:ext xmlns:c16="http://schemas.microsoft.com/office/drawing/2014/chart" uri="{C3380CC4-5D6E-409C-BE32-E72D297353CC}">
              <c16:uniqueId val="{00000010-C797-4D53-8EFA-9836E7EE612C}"/>
            </c:ext>
          </c:extLst>
        </c:ser>
        <c:dLbls>
          <c:showLegendKey val="0"/>
          <c:showVal val="0"/>
          <c:showCatName val="0"/>
          <c:showSerName val="0"/>
          <c:showPercent val="0"/>
          <c:showBubbleSize val="0"/>
        </c:dLbls>
        <c:marker val="1"/>
        <c:smooth val="0"/>
        <c:axId val="488950320"/>
        <c:axId val="1"/>
      </c:lineChart>
      <c:catAx>
        <c:axId val="4889503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vert="horz"/>
          <a:lstStyle/>
          <a:p>
            <a:pPr>
              <a:defRPr/>
            </a:pPr>
            <a:endParaRPr lang="es-MX"/>
          </a:p>
        </c:txPr>
        <c:crossAx val="488950320"/>
        <c:crosses val="autoZero"/>
        <c:crossBetween val="between"/>
      </c:valAx>
      <c:spPr>
        <a:noFill/>
        <a:ln w="25400">
          <a:noFill/>
        </a:ln>
      </c:spPr>
    </c:plotArea>
    <c:legend>
      <c:legendPos val="b"/>
      <c:overlay val="0"/>
      <c:spPr>
        <a:noFill/>
        <a:ln>
          <a:noFill/>
        </a:ln>
        <a:effectLst/>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'F12'!$C$5</c:f>
              <c:strCache>
                <c:ptCount val="1"/>
                <c:pt idx="0">
                  <c:v>Jalisco</c:v>
                </c:pt>
              </c:strCache>
            </c:strRef>
          </c:tx>
          <c:spPr>
            <a:solidFill>
              <a:srgbClr val="BDCF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B945-4758-B950-B63992966DB8}"/>
              </c:ext>
            </c:extLst>
          </c:dPt>
          <c:dPt>
            <c:idx val="6"/>
            <c:invertIfNegative val="0"/>
            <c:bubble3D val="0"/>
            <c:spPr>
              <a:solidFill>
                <a:srgbClr val="7C878E"/>
              </a:solidFill>
              <a:ln>
                <a:noFill/>
              </a:ln>
              <a:effectLst/>
            </c:spPr>
            <c:extLst>
              <c:ext xmlns:c16="http://schemas.microsoft.com/office/drawing/2014/chart" uri="{C3380CC4-5D6E-409C-BE32-E72D297353CC}">
                <c16:uniqueId val="{00000003-B945-4758-B950-B63992966DB8}"/>
              </c:ext>
            </c:extLst>
          </c:dPt>
          <c:dPt>
            <c:idx val="10"/>
            <c:invertIfNegative val="0"/>
            <c:bubble3D val="0"/>
            <c:spPr>
              <a:solidFill>
                <a:srgbClr val="7C878E"/>
              </a:solidFill>
              <a:ln>
                <a:noFill/>
              </a:ln>
              <a:effectLst/>
            </c:spPr>
            <c:extLst>
              <c:ext xmlns:c16="http://schemas.microsoft.com/office/drawing/2014/chart" uri="{C3380CC4-5D6E-409C-BE32-E72D297353CC}">
                <c16:uniqueId val="{00000005-B945-4758-B950-B63992966DB8}"/>
              </c:ext>
            </c:extLst>
          </c:dPt>
          <c:dPt>
            <c:idx val="14"/>
            <c:invertIfNegative val="0"/>
            <c:bubble3D val="0"/>
            <c:spPr>
              <a:solidFill>
                <a:srgbClr val="7C878E"/>
              </a:solidFill>
              <a:ln>
                <a:noFill/>
              </a:ln>
              <a:effectLst/>
            </c:spPr>
            <c:extLst>
              <c:ext xmlns:c16="http://schemas.microsoft.com/office/drawing/2014/chart" uri="{C3380CC4-5D6E-409C-BE32-E72D297353CC}">
                <c16:uniqueId val="{00000007-B945-4758-B950-B63992966DB8}"/>
              </c:ext>
            </c:extLst>
          </c:dPt>
          <c:dPt>
            <c:idx val="18"/>
            <c:invertIfNegative val="0"/>
            <c:bubble3D val="0"/>
            <c:spPr>
              <a:solidFill>
                <a:srgbClr val="7C878E"/>
              </a:solidFill>
              <a:ln>
                <a:noFill/>
              </a:ln>
              <a:effectLst/>
            </c:spPr>
            <c:extLst>
              <c:ext xmlns:c16="http://schemas.microsoft.com/office/drawing/2014/chart" uri="{C3380CC4-5D6E-409C-BE32-E72D297353CC}">
                <c16:uniqueId val="{00000009-B945-4758-B950-B63992966DB8}"/>
              </c:ext>
            </c:extLst>
          </c:dPt>
          <c:dPt>
            <c:idx val="22"/>
            <c:invertIfNegative val="0"/>
            <c:bubble3D val="0"/>
            <c:spPr>
              <a:solidFill>
                <a:srgbClr val="7C878E"/>
              </a:solidFill>
              <a:ln>
                <a:noFill/>
              </a:ln>
              <a:effectLst/>
            </c:spPr>
            <c:extLst>
              <c:ext xmlns:c16="http://schemas.microsoft.com/office/drawing/2014/chart" uri="{C3380CC4-5D6E-409C-BE32-E72D297353CC}">
                <c16:uniqueId val="{0000000B-B945-4758-B950-B63992966DB8}"/>
              </c:ext>
            </c:extLst>
          </c:dPt>
          <c:dPt>
            <c:idx val="26"/>
            <c:invertIfNegative val="0"/>
            <c:bubble3D val="0"/>
            <c:spPr>
              <a:solidFill>
                <a:srgbClr val="FBBB27"/>
              </a:solidFill>
              <a:ln>
                <a:noFill/>
              </a:ln>
              <a:effectLst/>
            </c:spPr>
            <c:extLst>
              <c:ext xmlns:c16="http://schemas.microsoft.com/office/drawing/2014/chart" uri="{C3380CC4-5D6E-409C-BE32-E72D297353CC}">
                <c16:uniqueId val="{0000000D-B945-4758-B950-B63992966DB8}"/>
              </c:ext>
            </c:extLst>
          </c:dPt>
          <c:cat>
            <c:multiLvlStrRef>
              <c:f>'F12'!$A$6:$B$32</c:f>
              <c:multiLvlStrCache>
                <c:ptCount val="2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lvl>
                <c:lvl>
                  <c:pt idx="0">
                    <c:v>2013</c:v>
                  </c:pt>
                  <c:pt idx="4">
                    <c:v>2014</c:v>
                  </c:pt>
                  <c:pt idx="8">
                    <c:v>2015</c:v>
                  </c:pt>
                  <c:pt idx="12">
                    <c:v>2016</c:v>
                  </c:pt>
                  <c:pt idx="16">
                    <c:v>2017</c:v>
                  </c:pt>
                  <c:pt idx="20">
                    <c:v>2018</c:v>
                  </c:pt>
                  <c:pt idx="24">
                    <c:v>2019</c:v>
                  </c:pt>
                </c:lvl>
              </c:multiLvlStrCache>
            </c:multiLvlStrRef>
          </c:cat>
          <c:val>
            <c:numRef>
              <c:f>'F12'!$C$6:$C$32</c:f>
              <c:numCache>
                <c:formatCode>General</c:formatCode>
                <c:ptCount val="27"/>
                <c:pt idx="0">
                  <c:v>1.05211247249102</c:v>
                </c:pt>
                <c:pt idx="1">
                  <c:v>4.7547775089603599</c:v>
                </c:pt>
                <c:pt idx="2">
                  <c:v>2.03737987397442</c:v>
                </c:pt>
                <c:pt idx="3">
                  <c:v>1.56617524130034</c:v>
                </c:pt>
                <c:pt idx="4">
                  <c:v>2.5503045688447501</c:v>
                </c:pt>
                <c:pt idx="5">
                  <c:v>3.49534084760477</c:v>
                </c:pt>
                <c:pt idx="6">
                  <c:v>5.0194903950576899</c:v>
                </c:pt>
                <c:pt idx="7">
                  <c:v>5.8855486188596604</c:v>
                </c:pt>
                <c:pt idx="8">
                  <c:v>5.6261927869564703</c:v>
                </c:pt>
                <c:pt idx="9">
                  <c:v>3.9889049575792401</c:v>
                </c:pt>
                <c:pt idx="10">
                  <c:v>6.7542863654300902</c:v>
                </c:pt>
                <c:pt idx="11">
                  <c:v>1.0902482050992399</c:v>
                </c:pt>
                <c:pt idx="12">
                  <c:v>5.3948143807235702</c:v>
                </c:pt>
                <c:pt idx="13">
                  <c:v>4.4653955721993102</c:v>
                </c:pt>
                <c:pt idx="14">
                  <c:v>3.8864129857532701</c:v>
                </c:pt>
                <c:pt idx="15">
                  <c:v>5.8778827910197302</c:v>
                </c:pt>
                <c:pt idx="16">
                  <c:v>4.5071962348762797</c:v>
                </c:pt>
                <c:pt idx="17">
                  <c:v>1.31108393697232</c:v>
                </c:pt>
                <c:pt idx="18">
                  <c:v>2.3555513418473302</c:v>
                </c:pt>
                <c:pt idx="19">
                  <c:v>2.3602087807416199</c:v>
                </c:pt>
                <c:pt idx="20">
                  <c:v>2.4700707531199799</c:v>
                </c:pt>
                <c:pt idx="21">
                  <c:v>3.8390350911396398</c:v>
                </c:pt>
                <c:pt idx="22">
                  <c:v>2.3504292614638298</c:v>
                </c:pt>
                <c:pt idx="23">
                  <c:v>2.82665294534306</c:v>
                </c:pt>
                <c:pt idx="24">
                  <c:v>1.4468975339469099</c:v>
                </c:pt>
                <c:pt idx="25">
                  <c:v>0.56993399866203698</c:v>
                </c:pt>
                <c:pt idx="26">
                  <c:v>0.24029360717179299</c:v>
                </c:pt>
              </c:numCache>
            </c:numRef>
          </c:val>
          <c:extLst>
            <c:ext xmlns:c16="http://schemas.microsoft.com/office/drawing/2014/chart" uri="{C3380CC4-5D6E-409C-BE32-E72D297353CC}">
              <c16:uniqueId val="{0000000E-B945-4758-B950-B63992966DB8}"/>
            </c:ext>
          </c:extLst>
        </c:ser>
        <c:dLbls>
          <c:showLegendKey val="0"/>
          <c:showVal val="0"/>
          <c:showCatName val="0"/>
          <c:showSerName val="0"/>
          <c:showPercent val="0"/>
          <c:showBubbleSize val="0"/>
        </c:dLbls>
        <c:gapWidth val="150"/>
        <c:axId val="298196847"/>
        <c:axId val="394456927"/>
      </c:barChart>
      <c:lineChart>
        <c:grouping val="standard"/>
        <c:varyColors val="0"/>
        <c:ser>
          <c:idx val="1"/>
          <c:order val="1"/>
          <c:tx>
            <c:strRef>
              <c:f>'F12'!$D$5</c:f>
              <c:strCache>
                <c:ptCount val="1"/>
                <c:pt idx="0">
                  <c:v>Nacional</c:v>
                </c:pt>
              </c:strCache>
            </c:strRef>
          </c:tx>
          <c:spPr>
            <a:ln w="28575" cap="rnd">
              <a:solidFill>
                <a:srgbClr val="95682B"/>
              </a:solidFill>
              <a:round/>
            </a:ln>
            <a:effectLst/>
          </c:spPr>
          <c:marker>
            <c:symbol val="none"/>
          </c:marker>
          <c:val>
            <c:numRef>
              <c:f>'F12'!$D$6:$D$32</c:f>
              <c:numCache>
                <c:formatCode>General</c:formatCode>
                <c:ptCount val="27"/>
                <c:pt idx="0">
                  <c:v>0.68874936503418405</c:v>
                </c:pt>
                <c:pt idx="1">
                  <c:v>2.1103364686341899</c:v>
                </c:pt>
                <c:pt idx="2">
                  <c:v>1.46313875144146</c:v>
                </c:pt>
                <c:pt idx="3">
                  <c:v>1.2126930439112</c:v>
                </c:pt>
                <c:pt idx="4">
                  <c:v>2.5045623184932699</c:v>
                </c:pt>
                <c:pt idx="5">
                  <c:v>2.17688249408168</c:v>
                </c:pt>
                <c:pt idx="6">
                  <c:v>2.7491203057820401</c:v>
                </c:pt>
                <c:pt idx="7">
                  <c:v>3.2363832389515901</c:v>
                </c:pt>
                <c:pt idx="8">
                  <c:v>3.4714129842273</c:v>
                </c:pt>
                <c:pt idx="9">
                  <c:v>2.9099125700998898</c:v>
                </c:pt>
                <c:pt idx="10">
                  <c:v>3.86295630462359</c:v>
                </c:pt>
                <c:pt idx="11">
                  <c:v>2.5147839398371001</c:v>
                </c:pt>
                <c:pt idx="12">
                  <c:v>2.8029537121930201</c:v>
                </c:pt>
                <c:pt idx="13">
                  <c:v>3.1292390442726501</c:v>
                </c:pt>
                <c:pt idx="14">
                  <c:v>1.84058855475399</c:v>
                </c:pt>
                <c:pt idx="15">
                  <c:v>3.1159663215773601</c:v>
                </c:pt>
                <c:pt idx="16">
                  <c:v>3.3537437951881102</c:v>
                </c:pt>
                <c:pt idx="17">
                  <c:v>1.7819591810068101</c:v>
                </c:pt>
                <c:pt idx="18">
                  <c:v>1.5011546736802801</c:v>
                </c:pt>
                <c:pt idx="19">
                  <c:v>1.5905657730367599</c:v>
                </c:pt>
                <c:pt idx="20">
                  <c:v>1.55937230331133</c:v>
                </c:pt>
                <c:pt idx="21">
                  <c:v>3.0914809281370301</c:v>
                </c:pt>
                <c:pt idx="22">
                  <c:v>2.50987869878408</c:v>
                </c:pt>
                <c:pt idx="23">
                  <c:v>1.3543309487975399</c:v>
                </c:pt>
                <c:pt idx="24">
                  <c:v>1.11501721518279</c:v>
                </c:pt>
                <c:pt idx="25">
                  <c:v>-1.00890711800248</c:v>
                </c:pt>
                <c:pt idx="26">
                  <c:v>-0.25451488374213199</c:v>
                </c:pt>
              </c:numCache>
            </c:numRef>
          </c:val>
          <c:smooth val="0"/>
          <c:extLst>
            <c:ext xmlns:c16="http://schemas.microsoft.com/office/drawing/2014/chart" uri="{C3380CC4-5D6E-409C-BE32-E72D297353CC}">
              <c16:uniqueId val="{0000000F-B945-4758-B950-B63992966DB8}"/>
            </c:ext>
          </c:extLst>
        </c:ser>
        <c:dLbls>
          <c:showLegendKey val="0"/>
          <c:showVal val="0"/>
          <c:showCatName val="0"/>
          <c:showSerName val="0"/>
          <c:showPercent val="0"/>
          <c:showBubbleSize val="0"/>
        </c:dLbls>
        <c:marker val="1"/>
        <c:smooth val="0"/>
        <c:axId val="298196847"/>
        <c:axId val="394456927"/>
      </c:lineChart>
      <c:catAx>
        <c:axId val="29819684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94456927"/>
        <c:crosses val="autoZero"/>
        <c:auto val="1"/>
        <c:lblAlgn val="ctr"/>
        <c:lblOffset val="100"/>
        <c:noMultiLvlLbl val="0"/>
      </c:catAx>
      <c:valAx>
        <c:axId val="3944569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98196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'F13'!$C$5</c:f>
              <c:strCache>
                <c:ptCount val="1"/>
                <c:pt idx="0">
                  <c:v>Jalisco</c:v>
                </c:pt>
              </c:strCache>
            </c:strRef>
          </c:tx>
          <c:spPr>
            <a:solidFill>
              <a:srgbClr val="BDCF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AE77-447A-8B7B-DADAAF50F06B}"/>
              </c:ext>
            </c:extLst>
          </c:dPt>
          <c:dPt>
            <c:idx val="6"/>
            <c:invertIfNegative val="0"/>
            <c:bubble3D val="0"/>
            <c:spPr>
              <a:solidFill>
                <a:srgbClr val="7C878E"/>
              </a:solidFill>
              <a:ln>
                <a:noFill/>
              </a:ln>
              <a:effectLst/>
            </c:spPr>
            <c:extLst>
              <c:ext xmlns:c16="http://schemas.microsoft.com/office/drawing/2014/chart" uri="{C3380CC4-5D6E-409C-BE32-E72D297353CC}">
                <c16:uniqueId val="{00000003-AE77-447A-8B7B-DADAAF50F06B}"/>
              </c:ext>
            </c:extLst>
          </c:dPt>
          <c:dPt>
            <c:idx val="10"/>
            <c:invertIfNegative val="0"/>
            <c:bubble3D val="0"/>
            <c:spPr>
              <a:solidFill>
                <a:srgbClr val="7C878E"/>
              </a:solidFill>
              <a:ln>
                <a:noFill/>
              </a:ln>
              <a:effectLst/>
            </c:spPr>
            <c:extLst>
              <c:ext xmlns:c16="http://schemas.microsoft.com/office/drawing/2014/chart" uri="{C3380CC4-5D6E-409C-BE32-E72D297353CC}">
                <c16:uniqueId val="{00000005-AE77-447A-8B7B-DADAAF50F06B}"/>
              </c:ext>
            </c:extLst>
          </c:dPt>
          <c:dPt>
            <c:idx val="14"/>
            <c:invertIfNegative val="0"/>
            <c:bubble3D val="0"/>
            <c:spPr>
              <a:solidFill>
                <a:srgbClr val="7C878E"/>
              </a:solidFill>
              <a:ln>
                <a:noFill/>
              </a:ln>
              <a:effectLst/>
            </c:spPr>
            <c:extLst>
              <c:ext xmlns:c16="http://schemas.microsoft.com/office/drawing/2014/chart" uri="{C3380CC4-5D6E-409C-BE32-E72D297353CC}">
                <c16:uniqueId val="{00000007-AE77-447A-8B7B-DADAAF50F06B}"/>
              </c:ext>
            </c:extLst>
          </c:dPt>
          <c:dPt>
            <c:idx val="18"/>
            <c:invertIfNegative val="0"/>
            <c:bubble3D val="0"/>
            <c:spPr>
              <a:solidFill>
                <a:srgbClr val="7C878E"/>
              </a:solidFill>
              <a:ln>
                <a:noFill/>
              </a:ln>
              <a:effectLst/>
            </c:spPr>
            <c:extLst>
              <c:ext xmlns:c16="http://schemas.microsoft.com/office/drawing/2014/chart" uri="{C3380CC4-5D6E-409C-BE32-E72D297353CC}">
                <c16:uniqueId val="{00000009-AE77-447A-8B7B-DADAAF50F06B}"/>
              </c:ext>
            </c:extLst>
          </c:dPt>
          <c:dPt>
            <c:idx val="22"/>
            <c:invertIfNegative val="0"/>
            <c:bubble3D val="0"/>
            <c:spPr>
              <a:solidFill>
                <a:srgbClr val="7C878E"/>
              </a:solidFill>
              <a:ln>
                <a:noFill/>
              </a:ln>
              <a:effectLst/>
            </c:spPr>
            <c:extLst>
              <c:ext xmlns:c16="http://schemas.microsoft.com/office/drawing/2014/chart" uri="{C3380CC4-5D6E-409C-BE32-E72D297353CC}">
                <c16:uniqueId val="{0000000B-AE77-447A-8B7B-DADAAF50F06B}"/>
              </c:ext>
            </c:extLst>
          </c:dPt>
          <c:dPt>
            <c:idx val="26"/>
            <c:invertIfNegative val="0"/>
            <c:bubble3D val="0"/>
            <c:spPr>
              <a:solidFill>
                <a:srgbClr val="FBBB27"/>
              </a:solidFill>
              <a:ln>
                <a:noFill/>
              </a:ln>
              <a:effectLst/>
            </c:spPr>
            <c:extLst>
              <c:ext xmlns:c16="http://schemas.microsoft.com/office/drawing/2014/chart" uri="{C3380CC4-5D6E-409C-BE32-E72D297353CC}">
                <c16:uniqueId val="{0000000D-AE77-447A-8B7B-DADAAF50F06B}"/>
              </c:ext>
            </c:extLst>
          </c:dPt>
          <c:cat>
            <c:multiLvlStrRef>
              <c:f>'F13'!$A$6:$B$32</c:f>
              <c:multiLvlStrCache>
                <c:ptCount val="2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lvl>
                <c:lvl>
                  <c:pt idx="0">
                    <c:v>2013</c:v>
                  </c:pt>
                  <c:pt idx="4">
                    <c:v>2014</c:v>
                  </c:pt>
                  <c:pt idx="8">
                    <c:v>2015</c:v>
                  </c:pt>
                  <c:pt idx="12">
                    <c:v>2016</c:v>
                  </c:pt>
                  <c:pt idx="16">
                    <c:v>2017</c:v>
                  </c:pt>
                  <c:pt idx="20">
                    <c:v>2018</c:v>
                  </c:pt>
                  <c:pt idx="24">
                    <c:v>2019</c:v>
                  </c:pt>
                </c:lvl>
              </c:multiLvlStrCache>
            </c:multiLvlStrRef>
          </c:cat>
          <c:val>
            <c:numRef>
              <c:f>'F13'!$C$6:$C$32</c:f>
              <c:numCache>
                <c:formatCode>General</c:formatCode>
                <c:ptCount val="27"/>
                <c:pt idx="0">
                  <c:v>3.6961154260279905</c:v>
                </c:pt>
                <c:pt idx="1">
                  <c:v>3.5583092575169006</c:v>
                </c:pt>
                <c:pt idx="2">
                  <c:v>1.9232207923017608</c:v>
                </c:pt>
                <c:pt idx="3">
                  <c:v>1.5079647788229567</c:v>
                </c:pt>
                <c:pt idx="4">
                  <c:v>1.3492909270454767</c:v>
                </c:pt>
                <c:pt idx="5">
                  <c:v>4.9574658467662847</c:v>
                </c:pt>
                <c:pt idx="6">
                  <c:v>4.7100943750152835</c:v>
                </c:pt>
                <c:pt idx="7">
                  <c:v>6.1276714864285653</c:v>
                </c:pt>
                <c:pt idx="8">
                  <c:v>6.1459897645757433</c:v>
                </c:pt>
                <c:pt idx="9">
                  <c:v>3.5974791692197972</c:v>
                </c:pt>
                <c:pt idx="10">
                  <c:v>6.268992116264438</c:v>
                </c:pt>
                <c:pt idx="11">
                  <c:v>1.6103033340102213</c:v>
                </c:pt>
                <c:pt idx="12">
                  <c:v>4.3960144343178742</c:v>
                </c:pt>
                <c:pt idx="13">
                  <c:v>4.1775424373626802</c:v>
                </c:pt>
                <c:pt idx="14">
                  <c:v>3.5863764231388595</c:v>
                </c:pt>
                <c:pt idx="15">
                  <c:v>6.2417750303517705</c:v>
                </c:pt>
                <c:pt idx="16">
                  <c:v>3.8513962371005572</c:v>
                </c:pt>
                <c:pt idx="17">
                  <c:v>2.8887128115345329</c:v>
                </c:pt>
                <c:pt idx="18">
                  <c:v>2.3410042885220417</c:v>
                </c:pt>
                <c:pt idx="19">
                  <c:v>2.454245681888767</c:v>
                </c:pt>
                <c:pt idx="20">
                  <c:v>3.5780435284841872</c:v>
                </c:pt>
                <c:pt idx="21">
                  <c:v>2.5486838196711048</c:v>
                </c:pt>
                <c:pt idx="22">
                  <c:v>2.5500170044842507</c:v>
                </c:pt>
                <c:pt idx="23">
                  <c:v>2.6486268761700238</c:v>
                </c:pt>
                <c:pt idx="24">
                  <c:v>0.18769257774136072</c:v>
                </c:pt>
                <c:pt idx="25">
                  <c:v>1.7755933788414335</c:v>
                </c:pt>
                <c:pt idx="26">
                  <c:v>0.44256181382624771</c:v>
                </c:pt>
              </c:numCache>
            </c:numRef>
          </c:val>
          <c:extLst>
            <c:ext xmlns:c16="http://schemas.microsoft.com/office/drawing/2014/chart" uri="{C3380CC4-5D6E-409C-BE32-E72D297353CC}">
              <c16:uniqueId val="{0000000E-AE77-447A-8B7B-DADAAF50F06B}"/>
            </c:ext>
          </c:extLst>
        </c:ser>
        <c:dLbls>
          <c:showLegendKey val="0"/>
          <c:showVal val="0"/>
          <c:showCatName val="0"/>
          <c:showSerName val="0"/>
          <c:showPercent val="0"/>
          <c:showBubbleSize val="0"/>
        </c:dLbls>
        <c:gapWidth val="150"/>
        <c:axId val="298196847"/>
        <c:axId val="394456927"/>
      </c:barChart>
      <c:lineChart>
        <c:grouping val="standard"/>
        <c:varyColors val="0"/>
        <c:ser>
          <c:idx val="1"/>
          <c:order val="1"/>
          <c:tx>
            <c:strRef>
              <c:f>'F13'!$D$5</c:f>
              <c:strCache>
                <c:ptCount val="1"/>
                <c:pt idx="0">
                  <c:v>Nacional</c:v>
                </c:pt>
              </c:strCache>
            </c:strRef>
          </c:tx>
          <c:spPr>
            <a:ln w="28575" cap="rnd">
              <a:solidFill>
                <a:srgbClr val="95682B"/>
              </a:solidFill>
              <a:round/>
            </a:ln>
            <a:effectLst/>
          </c:spPr>
          <c:marker>
            <c:symbol val="none"/>
          </c:marker>
          <c:cat>
            <c:multiLvlStrRef>
              <c:f>'F13'!$A$6:$B$32</c:f>
              <c:multiLvlStrCache>
                <c:ptCount val="2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lvl>
                <c:lvl>
                  <c:pt idx="0">
                    <c:v>2013</c:v>
                  </c:pt>
                  <c:pt idx="4">
                    <c:v>2014</c:v>
                  </c:pt>
                  <c:pt idx="8">
                    <c:v>2015</c:v>
                  </c:pt>
                  <c:pt idx="12">
                    <c:v>2016</c:v>
                  </c:pt>
                  <c:pt idx="16">
                    <c:v>2017</c:v>
                  </c:pt>
                  <c:pt idx="20">
                    <c:v>2018</c:v>
                  </c:pt>
                  <c:pt idx="24">
                    <c:v>2019</c:v>
                  </c:pt>
                </c:lvl>
              </c:multiLvlStrCache>
            </c:multiLvlStrRef>
          </c:cat>
          <c:val>
            <c:numRef>
              <c:f>'F13'!$D$6:$D$32</c:f>
              <c:numCache>
                <c:formatCode>General</c:formatCode>
                <c:ptCount val="27"/>
                <c:pt idx="0">
                  <c:v>1.5922943902279481</c:v>
                </c:pt>
                <c:pt idx="1">
                  <c:v>1.217382433051958</c:v>
                </c:pt>
                <c:pt idx="2">
                  <c:v>1.5424449297014065</c:v>
                </c:pt>
                <c:pt idx="3">
                  <c:v>1.2093880401609436</c:v>
                </c:pt>
                <c:pt idx="4">
                  <c:v>2.2972912034005746</c:v>
                </c:pt>
                <c:pt idx="5">
                  <c:v>3.0922123097543812</c:v>
                </c:pt>
                <c:pt idx="6">
                  <c:v>3.3319619030059062</c:v>
                </c:pt>
                <c:pt idx="7">
                  <c:v>4.1883960108381277</c:v>
                </c:pt>
                <c:pt idx="8">
                  <c:v>3.7627664039128996</c:v>
                </c:pt>
                <c:pt idx="9">
                  <c:v>3.7603645933705412</c:v>
                </c:pt>
                <c:pt idx="10">
                  <c:v>4.0734829493036777</c:v>
                </c:pt>
                <c:pt idx="11">
                  <c:v>2.4814159454486155</c:v>
                </c:pt>
                <c:pt idx="12">
                  <c:v>3.0261528846488175</c:v>
                </c:pt>
                <c:pt idx="13">
                  <c:v>2.5275303691600284</c:v>
                </c:pt>
                <c:pt idx="14">
                  <c:v>2.2722797956069605</c:v>
                </c:pt>
                <c:pt idx="15">
                  <c:v>3.083448397220979</c:v>
                </c:pt>
                <c:pt idx="16">
                  <c:v>2.4472926281110108</c:v>
                </c:pt>
                <c:pt idx="17">
                  <c:v>2.0017776164903149</c:v>
                </c:pt>
                <c:pt idx="18">
                  <c:v>1.4672632914329633</c:v>
                </c:pt>
                <c:pt idx="19">
                  <c:v>1.7758474919864096</c:v>
                </c:pt>
                <c:pt idx="20">
                  <c:v>2.552613725699743</c:v>
                </c:pt>
                <c:pt idx="21">
                  <c:v>2.6296199101442244</c:v>
                </c:pt>
                <c:pt idx="22">
                  <c:v>2.4439749665185708</c:v>
                </c:pt>
                <c:pt idx="23">
                  <c:v>1.3744482578196648</c:v>
                </c:pt>
                <c:pt idx="24">
                  <c:v>0.5960376784500041</c:v>
                </c:pt>
                <c:pt idx="25">
                  <c:v>0.20387348587149673</c:v>
                </c:pt>
                <c:pt idx="26">
                  <c:v>-6.2142958484296719E-2</c:v>
                </c:pt>
              </c:numCache>
            </c:numRef>
          </c:val>
          <c:smooth val="0"/>
          <c:extLst>
            <c:ext xmlns:c16="http://schemas.microsoft.com/office/drawing/2014/chart" uri="{C3380CC4-5D6E-409C-BE32-E72D297353CC}">
              <c16:uniqueId val="{0000000F-AE77-447A-8B7B-DADAAF50F06B}"/>
            </c:ext>
          </c:extLst>
        </c:ser>
        <c:dLbls>
          <c:showLegendKey val="0"/>
          <c:showVal val="0"/>
          <c:showCatName val="0"/>
          <c:showSerName val="0"/>
          <c:showPercent val="0"/>
          <c:showBubbleSize val="0"/>
        </c:dLbls>
        <c:marker val="1"/>
        <c:smooth val="0"/>
        <c:axId val="298196847"/>
        <c:axId val="394456927"/>
      </c:lineChart>
      <c:catAx>
        <c:axId val="29819684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94456927"/>
        <c:crosses val="autoZero"/>
        <c:auto val="1"/>
        <c:lblAlgn val="ctr"/>
        <c:lblOffset val="100"/>
        <c:noMultiLvlLbl val="0"/>
      </c:catAx>
      <c:valAx>
        <c:axId val="3944569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98196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039706575139647"/>
          <c:y val="2.587037037037037E-2"/>
          <c:w val="0.74686789151356081"/>
          <c:h val="0.94825925925925925"/>
        </c:manualLayout>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AC4-4B3A-9D4E-2889A0567771}"/>
              </c:ext>
            </c:extLst>
          </c:dPt>
          <c:dPt>
            <c:idx val="1"/>
            <c:invertIfNegative val="0"/>
            <c:bubble3D val="0"/>
            <c:spPr>
              <a:solidFill>
                <a:srgbClr val="7C878E"/>
              </a:solidFill>
              <a:ln>
                <a:noFill/>
              </a:ln>
              <a:effectLst/>
            </c:spPr>
            <c:extLst>
              <c:ext xmlns:c16="http://schemas.microsoft.com/office/drawing/2014/chart" uri="{C3380CC4-5D6E-409C-BE32-E72D297353CC}">
                <c16:uniqueId val="{00000003-BAC4-4B3A-9D4E-2889A0567771}"/>
              </c:ext>
            </c:extLst>
          </c:dPt>
          <c:dPt>
            <c:idx val="2"/>
            <c:invertIfNegative val="0"/>
            <c:bubble3D val="0"/>
            <c:spPr>
              <a:solidFill>
                <a:srgbClr val="7C878E"/>
              </a:solidFill>
              <a:ln>
                <a:noFill/>
              </a:ln>
              <a:effectLst/>
            </c:spPr>
            <c:extLst>
              <c:ext xmlns:c16="http://schemas.microsoft.com/office/drawing/2014/chart" uri="{C3380CC4-5D6E-409C-BE32-E72D297353CC}">
                <c16:uniqueId val="{00000005-BAC4-4B3A-9D4E-2889A0567771}"/>
              </c:ext>
            </c:extLst>
          </c:dPt>
          <c:dPt>
            <c:idx val="3"/>
            <c:invertIfNegative val="0"/>
            <c:bubble3D val="0"/>
            <c:spPr>
              <a:solidFill>
                <a:srgbClr val="7C878E"/>
              </a:solidFill>
              <a:ln>
                <a:noFill/>
              </a:ln>
              <a:effectLst/>
            </c:spPr>
            <c:extLst>
              <c:ext xmlns:c16="http://schemas.microsoft.com/office/drawing/2014/chart" uri="{C3380CC4-5D6E-409C-BE32-E72D297353CC}">
                <c16:uniqueId val="{00000007-BAC4-4B3A-9D4E-2889A0567771}"/>
              </c:ext>
            </c:extLst>
          </c:dPt>
          <c:dPt>
            <c:idx val="4"/>
            <c:invertIfNegative val="0"/>
            <c:bubble3D val="0"/>
            <c:spPr>
              <a:solidFill>
                <a:srgbClr val="7C878E"/>
              </a:solidFill>
              <a:ln>
                <a:noFill/>
              </a:ln>
              <a:effectLst/>
            </c:spPr>
            <c:extLst>
              <c:ext xmlns:c16="http://schemas.microsoft.com/office/drawing/2014/chart" uri="{C3380CC4-5D6E-409C-BE32-E72D297353CC}">
                <c16:uniqueId val="{00000009-BAC4-4B3A-9D4E-2889A0567771}"/>
              </c:ext>
            </c:extLst>
          </c:dPt>
          <c:dPt>
            <c:idx val="5"/>
            <c:invertIfNegative val="0"/>
            <c:bubble3D val="0"/>
            <c:spPr>
              <a:solidFill>
                <a:srgbClr val="7C878E"/>
              </a:solidFill>
              <a:ln>
                <a:noFill/>
              </a:ln>
              <a:effectLst/>
            </c:spPr>
            <c:extLst>
              <c:ext xmlns:c16="http://schemas.microsoft.com/office/drawing/2014/chart" uri="{C3380CC4-5D6E-409C-BE32-E72D297353CC}">
                <c16:uniqueId val="{0000000B-BAC4-4B3A-9D4E-2889A0567771}"/>
              </c:ext>
            </c:extLst>
          </c:dPt>
          <c:dPt>
            <c:idx val="6"/>
            <c:invertIfNegative val="0"/>
            <c:bubble3D val="0"/>
            <c:spPr>
              <a:solidFill>
                <a:srgbClr val="7C878E"/>
              </a:solidFill>
              <a:ln>
                <a:noFill/>
              </a:ln>
              <a:effectLst/>
            </c:spPr>
            <c:extLst>
              <c:ext xmlns:c16="http://schemas.microsoft.com/office/drawing/2014/chart" uri="{C3380CC4-5D6E-409C-BE32-E72D297353CC}">
                <c16:uniqueId val="{0000000D-BAC4-4B3A-9D4E-2889A0567771}"/>
              </c:ext>
            </c:extLst>
          </c:dPt>
          <c:dPt>
            <c:idx val="7"/>
            <c:invertIfNegative val="0"/>
            <c:bubble3D val="0"/>
            <c:spPr>
              <a:solidFill>
                <a:srgbClr val="7C878E"/>
              </a:solidFill>
              <a:ln>
                <a:noFill/>
              </a:ln>
              <a:effectLst/>
            </c:spPr>
            <c:extLst>
              <c:ext xmlns:c16="http://schemas.microsoft.com/office/drawing/2014/chart" uri="{C3380CC4-5D6E-409C-BE32-E72D297353CC}">
                <c16:uniqueId val="{0000000F-BAC4-4B3A-9D4E-2889A0567771}"/>
              </c:ext>
            </c:extLst>
          </c:dPt>
          <c:dPt>
            <c:idx val="8"/>
            <c:invertIfNegative val="0"/>
            <c:bubble3D val="0"/>
            <c:spPr>
              <a:solidFill>
                <a:srgbClr val="7C878E"/>
              </a:solidFill>
              <a:ln>
                <a:noFill/>
              </a:ln>
              <a:effectLst/>
            </c:spPr>
            <c:extLst>
              <c:ext xmlns:c16="http://schemas.microsoft.com/office/drawing/2014/chart" uri="{C3380CC4-5D6E-409C-BE32-E72D297353CC}">
                <c16:uniqueId val="{00000011-BAC4-4B3A-9D4E-2889A0567771}"/>
              </c:ext>
            </c:extLst>
          </c:dPt>
          <c:dPt>
            <c:idx val="9"/>
            <c:invertIfNegative val="0"/>
            <c:bubble3D val="0"/>
            <c:spPr>
              <a:solidFill>
                <a:srgbClr val="7C878E"/>
              </a:solidFill>
              <a:ln>
                <a:noFill/>
              </a:ln>
              <a:effectLst/>
            </c:spPr>
            <c:extLst>
              <c:ext xmlns:c16="http://schemas.microsoft.com/office/drawing/2014/chart" uri="{C3380CC4-5D6E-409C-BE32-E72D297353CC}">
                <c16:uniqueId val="{00000013-BAC4-4B3A-9D4E-2889A0567771}"/>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AC4-4B3A-9D4E-2889A0567771}"/>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AC4-4B3A-9D4E-2889A0567771}"/>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AC4-4B3A-9D4E-2889A0567771}"/>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AC4-4B3A-9D4E-2889A0567771}"/>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AC4-4B3A-9D4E-2889A0567771}"/>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AC4-4B3A-9D4E-2889A0567771}"/>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AC4-4B3A-9D4E-2889A0567771}"/>
              </c:ext>
            </c:extLst>
          </c:dPt>
          <c:dPt>
            <c:idx val="17"/>
            <c:invertIfNegative val="0"/>
            <c:bubble3D val="0"/>
            <c:spPr>
              <a:solidFill>
                <a:srgbClr val="95682B"/>
              </a:solidFill>
              <a:ln>
                <a:noFill/>
              </a:ln>
              <a:effectLst/>
            </c:spPr>
            <c:extLst>
              <c:ext xmlns:c16="http://schemas.microsoft.com/office/drawing/2014/chart" uri="{C3380CC4-5D6E-409C-BE32-E72D297353CC}">
                <c16:uniqueId val="{00000023-BAC4-4B3A-9D4E-2889A0567771}"/>
              </c:ext>
            </c:extLst>
          </c:dPt>
          <c:dPt>
            <c:idx val="19"/>
            <c:invertIfNegative val="0"/>
            <c:bubble3D val="0"/>
            <c:spPr>
              <a:solidFill>
                <a:srgbClr val="FBBB27"/>
              </a:solidFill>
              <a:ln>
                <a:noFill/>
              </a:ln>
              <a:effectLst/>
            </c:spPr>
            <c:extLst>
              <c:ext xmlns:c16="http://schemas.microsoft.com/office/drawing/2014/chart" uri="{C3380CC4-5D6E-409C-BE32-E72D297353CC}">
                <c16:uniqueId val="{00000025-BAC4-4B3A-9D4E-2889A0567771}"/>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'F14'!$B$5:$B$37</c:f>
              <c:strCache>
                <c:ptCount val="33"/>
                <c:pt idx="0">
                  <c:v>Baja California Sur</c:v>
                </c:pt>
                <c:pt idx="1">
                  <c:v>Tabasco</c:v>
                </c:pt>
                <c:pt idx="2">
                  <c:v>Chiapas</c:v>
                </c:pt>
                <c:pt idx="3">
                  <c:v>Nayarit</c:v>
                </c:pt>
                <c:pt idx="4">
                  <c:v>Zacatecas</c:v>
                </c:pt>
                <c:pt idx="5">
                  <c:v>Quintana Roo</c:v>
                </c:pt>
                <c:pt idx="6">
                  <c:v>Estado de México</c:v>
                </c:pt>
                <c:pt idx="7">
                  <c:v>Morelos</c:v>
                </c:pt>
                <c:pt idx="8">
                  <c:v>Oaxaca</c:v>
                </c:pt>
                <c:pt idx="9">
                  <c:v>Campeche</c:v>
                </c:pt>
                <c:pt idx="10">
                  <c:v>Hidalgo</c:v>
                </c:pt>
                <c:pt idx="11">
                  <c:v>Puebla</c:v>
                </c:pt>
                <c:pt idx="12">
                  <c:v>Guerrero</c:v>
                </c:pt>
                <c:pt idx="13">
                  <c:v>Ciudad de México</c:v>
                </c:pt>
                <c:pt idx="14">
                  <c:v>Querétaro</c:v>
                </c:pt>
                <c:pt idx="15">
                  <c:v>Veracruz</c:v>
                </c:pt>
                <c:pt idx="16">
                  <c:v>Aguascalientes</c:v>
                </c:pt>
                <c:pt idx="17">
                  <c:v>Nacional</c:v>
                </c:pt>
                <c:pt idx="18">
                  <c:v>San Luis Potosí</c:v>
                </c:pt>
                <c:pt idx="19">
                  <c:v>Jalisco</c:v>
                </c:pt>
                <c:pt idx="20">
                  <c:v>Guanajuato</c:v>
                </c:pt>
                <c:pt idx="21">
                  <c:v>Durango</c:v>
                </c:pt>
                <c:pt idx="22">
                  <c:v>Sonora</c:v>
                </c:pt>
                <c:pt idx="23">
                  <c:v>Yucatán</c:v>
                </c:pt>
                <c:pt idx="24">
                  <c:v>Michoacán</c:v>
                </c:pt>
                <c:pt idx="25">
                  <c:v>Tamaulipas</c:v>
                </c:pt>
                <c:pt idx="26">
                  <c:v>Chihuahua</c:v>
                </c:pt>
                <c:pt idx="27">
                  <c:v>Nuevo León</c:v>
                </c:pt>
                <c:pt idx="28">
                  <c:v>Sinaloa</c:v>
                </c:pt>
                <c:pt idx="29">
                  <c:v>Baja California</c:v>
                </c:pt>
                <c:pt idx="30">
                  <c:v>Coahuila</c:v>
                </c:pt>
                <c:pt idx="31">
                  <c:v>Colima</c:v>
                </c:pt>
                <c:pt idx="32">
                  <c:v>Tlaxcala</c:v>
                </c:pt>
              </c:strCache>
            </c:strRef>
          </c:cat>
          <c:val>
            <c:numRef>
              <c:f>'F14'!$C$5:$C$37</c:f>
              <c:numCache>
                <c:formatCode>General</c:formatCode>
                <c:ptCount val="33"/>
                <c:pt idx="0">
                  <c:v>-9.3947357941395406</c:v>
                </c:pt>
                <c:pt idx="1">
                  <c:v>-3.93083917414523</c:v>
                </c:pt>
                <c:pt idx="2">
                  <c:v>-3.3120327233831999</c:v>
                </c:pt>
                <c:pt idx="3">
                  <c:v>-3.1516057314803301</c:v>
                </c:pt>
                <c:pt idx="4">
                  <c:v>-2.8952784870606201</c:v>
                </c:pt>
                <c:pt idx="5">
                  <c:v>-2.8908728091479401</c:v>
                </c:pt>
                <c:pt idx="6">
                  <c:v>-2.5215270170034398</c:v>
                </c:pt>
                <c:pt idx="7">
                  <c:v>-2.5013624567679802</c:v>
                </c:pt>
                <c:pt idx="8">
                  <c:v>-2.4701466364877001</c:v>
                </c:pt>
                <c:pt idx="9">
                  <c:v>-2.20570783421977</c:v>
                </c:pt>
                <c:pt idx="10">
                  <c:v>-1.28361313060917</c:v>
                </c:pt>
                <c:pt idx="11">
                  <c:v>-1.28074327638271</c:v>
                </c:pt>
                <c:pt idx="12">
                  <c:v>-1.1305184119338101</c:v>
                </c:pt>
                <c:pt idx="13">
                  <c:v>-0.74543349526304303</c:v>
                </c:pt>
                <c:pt idx="14">
                  <c:v>-0.60815833687841803</c:v>
                </c:pt>
                <c:pt idx="15">
                  <c:v>-0.57533808298029498</c:v>
                </c:pt>
                <c:pt idx="16">
                  <c:v>-0.55838260622910196</c:v>
                </c:pt>
                <c:pt idx="17">
                  <c:v>-0.25451488374213199</c:v>
                </c:pt>
                <c:pt idx="18">
                  <c:v>2.8279899508447701E-2</c:v>
                </c:pt>
                <c:pt idx="19">
                  <c:v>0.24029360717179299</c:v>
                </c:pt>
                <c:pt idx="20">
                  <c:v>0.33878189460531899</c:v>
                </c:pt>
                <c:pt idx="21">
                  <c:v>0.71126408712399303</c:v>
                </c:pt>
                <c:pt idx="22">
                  <c:v>1.1314775993015</c:v>
                </c:pt>
                <c:pt idx="23">
                  <c:v>1.1540752489599</c:v>
                </c:pt>
                <c:pt idx="24">
                  <c:v>1.53750819630328</c:v>
                </c:pt>
                <c:pt idx="25">
                  <c:v>1.76820340325503</c:v>
                </c:pt>
                <c:pt idx="26">
                  <c:v>1.8410829642736799</c:v>
                </c:pt>
                <c:pt idx="27">
                  <c:v>1.9008740668626101</c:v>
                </c:pt>
                <c:pt idx="28">
                  <c:v>2.1186590875227198</c:v>
                </c:pt>
                <c:pt idx="29">
                  <c:v>2.3431263770803201</c:v>
                </c:pt>
                <c:pt idx="30">
                  <c:v>2.8355972191879699</c:v>
                </c:pt>
                <c:pt idx="31">
                  <c:v>4.8775268821079196</c:v>
                </c:pt>
                <c:pt idx="32">
                  <c:v>13.767655766905801</c:v>
                </c:pt>
              </c:numCache>
            </c:numRef>
          </c:val>
          <c:extLst>
            <c:ext xmlns:c16="http://schemas.microsoft.com/office/drawing/2014/chart" uri="{C3380CC4-5D6E-409C-BE32-E72D297353CC}">
              <c16:uniqueId val="{00000026-BAC4-4B3A-9D4E-2889A0567771}"/>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453-4E0F-A444-56946F0F60EE}"/>
              </c:ext>
            </c:extLst>
          </c:dPt>
          <c:dPt>
            <c:idx val="1"/>
            <c:invertIfNegative val="0"/>
            <c:bubble3D val="0"/>
            <c:spPr>
              <a:solidFill>
                <a:srgbClr val="7C878E"/>
              </a:solidFill>
              <a:ln>
                <a:noFill/>
              </a:ln>
              <a:effectLst/>
            </c:spPr>
            <c:extLst>
              <c:ext xmlns:c16="http://schemas.microsoft.com/office/drawing/2014/chart" uri="{C3380CC4-5D6E-409C-BE32-E72D297353CC}">
                <c16:uniqueId val="{00000003-A453-4E0F-A444-56946F0F60EE}"/>
              </c:ext>
            </c:extLst>
          </c:dPt>
          <c:dPt>
            <c:idx val="2"/>
            <c:invertIfNegative val="0"/>
            <c:bubble3D val="0"/>
            <c:spPr>
              <a:solidFill>
                <a:srgbClr val="7C878E"/>
              </a:solidFill>
              <a:ln>
                <a:noFill/>
              </a:ln>
              <a:effectLst/>
            </c:spPr>
            <c:extLst>
              <c:ext xmlns:c16="http://schemas.microsoft.com/office/drawing/2014/chart" uri="{C3380CC4-5D6E-409C-BE32-E72D297353CC}">
                <c16:uniqueId val="{00000005-A453-4E0F-A444-56946F0F60EE}"/>
              </c:ext>
            </c:extLst>
          </c:dPt>
          <c:dPt>
            <c:idx val="3"/>
            <c:invertIfNegative val="0"/>
            <c:bubble3D val="0"/>
            <c:spPr>
              <a:solidFill>
                <a:srgbClr val="7C878E"/>
              </a:solidFill>
              <a:ln>
                <a:noFill/>
              </a:ln>
              <a:effectLst/>
            </c:spPr>
            <c:extLst>
              <c:ext xmlns:c16="http://schemas.microsoft.com/office/drawing/2014/chart" uri="{C3380CC4-5D6E-409C-BE32-E72D297353CC}">
                <c16:uniqueId val="{00000007-A453-4E0F-A444-56946F0F60EE}"/>
              </c:ext>
            </c:extLst>
          </c:dPt>
          <c:dPt>
            <c:idx val="4"/>
            <c:invertIfNegative val="0"/>
            <c:bubble3D val="0"/>
            <c:spPr>
              <a:solidFill>
                <a:srgbClr val="7C878E"/>
              </a:solidFill>
              <a:ln>
                <a:noFill/>
              </a:ln>
              <a:effectLst/>
            </c:spPr>
            <c:extLst>
              <c:ext xmlns:c16="http://schemas.microsoft.com/office/drawing/2014/chart" uri="{C3380CC4-5D6E-409C-BE32-E72D297353CC}">
                <c16:uniqueId val="{00000009-A453-4E0F-A444-56946F0F60EE}"/>
              </c:ext>
            </c:extLst>
          </c:dPt>
          <c:dPt>
            <c:idx val="5"/>
            <c:invertIfNegative val="0"/>
            <c:bubble3D val="0"/>
            <c:spPr>
              <a:solidFill>
                <a:srgbClr val="7C878E"/>
              </a:solidFill>
              <a:ln>
                <a:noFill/>
              </a:ln>
              <a:effectLst/>
            </c:spPr>
            <c:extLst>
              <c:ext xmlns:c16="http://schemas.microsoft.com/office/drawing/2014/chart" uri="{C3380CC4-5D6E-409C-BE32-E72D297353CC}">
                <c16:uniqueId val="{0000000B-A453-4E0F-A444-56946F0F60EE}"/>
              </c:ext>
            </c:extLst>
          </c:dPt>
          <c:dPt>
            <c:idx val="6"/>
            <c:invertIfNegative val="0"/>
            <c:bubble3D val="0"/>
            <c:spPr>
              <a:solidFill>
                <a:srgbClr val="7C878E"/>
              </a:solidFill>
              <a:ln>
                <a:noFill/>
              </a:ln>
              <a:effectLst/>
            </c:spPr>
            <c:extLst>
              <c:ext xmlns:c16="http://schemas.microsoft.com/office/drawing/2014/chart" uri="{C3380CC4-5D6E-409C-BE32-E72D297353CC}">
                <c16:uniqueId val="{0000000D-A453-4E0F-A444-56946F0F60EE}"/>
              </c:ext>
            </c:extLst>
          </c:dPt>
          <c:dPt>
            <c:idx val="7"/>
            <c:invertIfNegative val="0"/>
            <c:bubble3D val="0"/>
            <c:spPr>
              <a:solidFill>
                <a:srgbClr val="7C878E"/>
              </a:solidFill>
              <a:ln>
                <a:noFill/>
              </a:ln>
              <a:effectLst/>
            </c:spPr>
            <c:extLst>
              <c:ext xmlns:c16="http://schemas.microsoft.com/office/drawing/2014/chart" uri="{C3380CC4-5D6E-409C-BE32-E72D297353CC}">
                <c16:uniqueId val="{0000000F-A453-4E0F-A444-56946F0F60EE}"/>
              </c:ext>
            </c:extLst>
          </c:dPt>
          <c:dPt>
            <c:idx val="8"/>
            <c:invertIfNegative val="0"/>
            <c:bubble3D val="0"/>
            <c:spPr>
              <a:solidFill>
                <a:srgbClr val="7C878E"/>
              </a:solidFill>
              <a:ln>
                <a:noFill/>
              </a:ln>
              <a:effectLst/>
            </c:spPr>
            <c:extLst>
              <c:ext xmlns:c16="http://schemas.microsoft.com/office/drawing/2014/chart" uri="{C3380CC4-5D6E-409C-BE32-E72D297353CC}">
                <c16:uniqueId val="{00000011-A453-4E0F-A444-56946F0F60EE}"/>
              </c:ext>
            </c:extLst>
          </c:dPt>
          <c:dPt>
            <c:idx val="9"/>
            <c:invertIfNegative val="0"/>
            <c:bubble3D val="0"/>
            <c:spPr>
              <a:solidFill>
                <a:srgbClr val="7C878E"/>
              </a:solidFill>
              <a:ln>
                <a:noFill/>
              </a:ln>
              <a:effectLst/>
            </c:spPr>
            <c:extLst>
              <c:ext xmlns:c16="http://schemas.microsoft.com/office/drawing/2014/chart" uri="{C3380CC4-5D6E-409C-BE32-E72D297353CC}">
                <c16:uniqueId val="{00000013-A453-4E0F-A444-56946F0F60E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A453-4E0F-A444-56946F0F60E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A453-4E0F-A444-56946F0F60E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A453-4E0F-A444-56946F0F60EE}"/>
              </c:ext>
            </c:extLst>
          </c:dPt>
          <c:dPt>
            <c:idx val="13"/>
            <c:invertIfNegative val="0"/>
            <c:bubble3D val="0"/>
            <c:spPr>
              <a:solidFill>
                <a:srgbClr val="7C878E"/>
              </a:solidFill>
              <a:ln>
                <a:noFill/>
              </a:ln>
              <a:effectLst/>
            </c:spPr>
            <c:extLst>
              <c:ext xmlns:c16="http://schemas.microsoft.com/office/drawing/2014/chart" uri="{C3380CC4-5D6E-409C-BE32-E72D297353CC}">
                <c16:uniqueId val="{0000001B-A453-4E0F-A444-56946F0F60E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A453-4E0F-A444-56946F0F60E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A453-4E0F-A444-56946F0F60EE}"/>
              </c:ext>
            </c:extLst>
          </c:dPt>
          <c:dPt>
            <c:idx val="16"/>
            <c:invertIfNegative val="0"/>
            <c:bubble3D val="0"/>
            <c:spPr>
              <a:solidFill>
                <a:srgbClr val="95682B"/>
              </a:solidFill>
              <a:ln>
                <a:noFill/>
              </a:ln>
              <a:effectLst/>
            </c:spPr>
            <c:extLst>
              <c:ext xmlns:c16="http://schemas.microsoft.com/office/drawing/2014/chart" uri="{C3380CC4-5D6E-409C-BE32-E72D297353CC}">
                <c16:uniqueId val="{00000021-A453-4E0F-A444-56946F0F60E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A453-4E0F-A444-56946F0F60EE}"/>
              </c:ext>
            </c:extLst>
          </c:dPt>
          <c:dPt>
            <c:idx val="19"/>
            <c:invertIfNegative val="0"/>
            <c:bubble3D val="0"/>
            <c:spPr>
              <a:solidFill>
                <a:srgbClr val="FBBB27"/>
              </a:solidFill>
              <a:ln>
                <a:noFill/>
              </a:ln>
              <a:effectLst/>
            </c:spPr>
            <c:extLst>
              <c:ext xmlns:c16="http://schemas.microsoft.com/office/drawing/2014/chart" uri="{C3380CC4-5D6E-409C-BE32-E72D297353CC}">
                <c16:uniqueId val="{00000025-A453-4E0F-A444-56946F0F60EE}"/>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'F15'!$B$5:$B$37</c:f>
              <c:strCache>
                <c:ptCount val="33"/>
                <c:pt idx="0">
                  <c:v>Baja California Sur</c:v>
                </c:pt>
                <c:pt idx="1">
                  <c:v>Tabasco</c:v>
                </c:pt>
                <c:pt idx="2">
                  <c:v>Chiapas</c:v>
                </c:pt>
                <c:pt idx="3">
                  <c:v>Nayarit</c:v>
                </c:pt>
                <c:pt idx="4">
                  <c:v>Zacatecas</c:v>
                </c:pt>
                <c:pt idx="5">
                  <c:v>Quintana Roo</c:v>
                </c:pt>
                <c:pt idx="6">
                  <c:v>Estado de México</c:v>
                </c:pt>
                <c:pt idx="7">
                  <c:v>Morelos</c:v>
                </c:pt>
                <c:pt idx="8">
                  <c:v>Oaxaca</c:v>
                </c:pt>
                <c:pt idx="9">
                  <c:v>Campeche</c:v>
                </c:pt>
                <c:pt idx="10">
                  <c:v>Hidalgo</c:v>
                </c:pt>
                <c:pt idx="11">
                  <c:v>Guerrero</c:v>
                </c:pt>
                <c:pt idx="12">
                  <c:v>Ciudad de México</c:v>
                </c:pt>
                <c:pt idx="13">
                  <c:v>Veracruz</c:v>
                </c:pt>
                <c:pt idx="14">
                  <c:v>Querétaro </c:v>
                </c:pt>
                <c:pt idx="15">
                  <c:v>Aguascalientes</c:v>
                </c:pt>
                <c:pt idx="16">
                  <c:v>Nacional</c:v>
                </c:pt>
                <c:pt idx="17">
                  <c:v>San Luis Potosí</c:v>
                </c:pt>
                <c:pt idx="18">
                  <c:v>Puebla</c:v>
                </c:pt>
                <c:pt idx="19">
                  <c:v>Jalisco</c:v>
                </c:pt>
                <c:pt idx="20">
                  <c:v>Guanajuato</c:v>
                </c:pt>
                <c:pt idx="21">
                  <c:v>Durango</c:v>
                </c:pt>
                <c:pt idx="22">
                  <c:v>Sonora</c:v>
                </c:pt>
                <c:pt idx="23">
                  <c:v>Yucatán</c:v>
                </c:pt>
                <c:pt idx="24">
                  <c:v>Michoacán</c:v>
                </c:pt>
                <c:pt idx="25">
                  <c:v>Tamaulipas</c:v>
                </c:pt>
                <c:pt idx="26">
                  <c:v>Chihuahua</c:v>
                </c:pt>
                <c:pt idx="27">
                  <c:v>Nuevo León</c:v>
                </c:pt>
                <c:pt idx="28">
                  <c:v>Sinaloa</c:v>
                </c:pt>
                <c:pt idx="29">
                  <c:v>Baja California</c:v>
                </c:pt>
                <c:pt idx="30">
                  <c:v>Coahuila</c:v>
                </c:pt>
                <c:pt idx="31">
                  <c:v>Colima</c:v>
                </c:pt>
                <c:pt idx="32">
                  <c:v>Tlaxcala</c:v>
                </c:pt>
              </c:strCache>
            </c:strRef>
          </c:cat>
          <c:val>
            <c:numRef>
              <c:f>'F15'!$C$5:$C$37</c:f>
              <c:numCache>
                <c:formatCode>General</c:formatCode>
                <c:ptCount val="33"/>
                <c:pt idx="0">
                  <c:v>-9.6438496440754307</c:v>
                </c:pt>
                <c:pt idx="1">
                  <c:v>-4.1773138576373503</c:v>
                </c:pt>
                <c:pt idx="2">
                  <c:v>-3.442164288049443</c:v>
                </c:pt>
                <c:pt idx="3">
                  <c:v>-3.1855200154988772</c:v>
                </c:pt>
                <c:pt idx="4">
                  <c:v>-2.9375437577539767</c:v>
                </c:pt>
                <c:pt idx="5">
                  <c:v>-2.7198496585404852</c:v>
                </c:pt>
                <c:pt idx="6">
                  <c:v>-2.4168274895907893</c:v>
                </c:pt>
                <c:pt idx="7">
                  <c:v>-2.3919939136115453</c:v>
                </c:pt>
                <c:pt idx="8">
                  <c:v>-2.2683359866767727</c:v>
                </c:pt>
                <c:pt idx="9">
                  <c:v>-2.2060221009475689</c:v>
                </c:pt>
                <c:pt idx="10">
                  <c:v>-1.329561697687387</c:v>
                </c:pt>
                <c:pt idx="11">
                  <c:v>-1.0160819020522682</c:v>
                </c:pt>
                <c:pt idx="12">
                  <c:v>-0.96460930682314983</c:v>
                </c:pt>
                <c:pt idx="13">
                  <c:v>-0.58413368127681786</c:v>
                </c:pt>
                <c:pt idx="14">
                  <c:v>-0.56653524312776371</c:v>
                </c:pt>
                <c:pt idx="15">
                  <c:v>-0.50358282990716763</c:v>
                </c:pt>
                <c:pt idx="16">
                  <c:v>-6.2142958484296719E-2</c:v>
                </c:pt>
                <c:pt idx="17">
                  <c:v>5.4827541269737309E-2</c:v>
                </c:pt>
                <c:pt idx="18">
                  <c:v>0.22262803515080698</c:v>
                </c:pt>
                <c:pt idx="19">
                  <c:v>0.44256181382624771</c:v>
                </c:pt>
                <c:pt idx="20">
                  <c:v>0.46736572216219407</c:v>
                </c:pt>
                <c:pt idx="21">
                  <c:v>0.63890598095166506</c:v>
                </c:pt>
                <c:pt idx="22">
                  <c:v>1.1469912529461184</c:v>
                </c:pt>
                <c:pt idx="23">
                  <c:v>1.1617631072197847</c:v>
                </c:pt>
                <c:pt idx="24">
                  <c:v>1.788003755741352</c:v>
                </c:pt>
                <c:pt idx="25">
                  <c:v>1.8824220141313301</c:v>
                </c:pt>
                <c:pt idx="26">
                  <c:v>1.9437322834342075</c:v>
                </c:pt>
                <c:pt idx="27">
                  <c:v>2.0156585269667016</c:v>
                </c:pt>
                <c:pt idx="28">
                  <c:v>2.2303421986297423</c:v>
                </c:pt>
                <c:pt idx="29">
                  <c:v>2.494925271931181</c:v>
                </c:pt>
                <c:pt idx="30">
                  <c:v>2.9634293759342789</c:v>
                </c:pt>
                <c:pt idx="31">
                  <c:v>4.758165862174879</c:v>
                </c:pt>
                <c:pt idx="32">
                  <c:v>14.153627959289071</c:v>
                </c:pt>
              </c:numCache>
            </c:numRef>
          </c:val>
          <c:extLst>
            <c:ext xmlns:c16="http://schemas.microsoft.com/office/drawing/2014/chart" uri="{C3380CC4-5D6E-409C-BE32-E72D297353CC}">
              <c16:uniqueId val="{00000026-A453-4E0F-A444-56946F0F60E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44118042936943"/>
          <c:y val="5.0925925925925923E-2"/>
          <c:w val="0.69968386163268048"/>
          <c:h val="0.84731481481481485"/>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393D3F"/>
              </a:solidFill>
              <a:ln>
                <a:noFill/>
              </a:ln>
              <a:effectLst/>
            </c:spPr>
            <c:extLst>
              <c:ext xmlns:c16="http://schemas.microsoft.com/office/drawing/2014/chart" uri="{C3380CC4-5D6E-409C-BE32-E72D297353CC}">
                <c16:uniqueId val="{00000001-06D4-45DB-8EA6-D2B8BA0FF4B0}"/>
              </c:ext>
            </c:extLst>
          </c:dPt>
          <c:dPt>
            <c:idx val="1"/>
            <c:invertIfNegative val="0"/>
            <c:bubble3D val="0"/>
            <c:spPr>
              <a:solidFill>
                <a:srgbClr val="BDCFD6"/>
              </a:solidFill>
              <a:ln>
                <a:noFill/>
              </a:ln>
              <a:effectLst/>
            </c:spPr>
            <c:extLst>
              <c:ext xmlns:c16="http://schemas.microsoft.com/office/drawing/2014/chart" uri="{C3380CC4-5D6E-409C-BE32-E72D297353CC}">
                <c16:uniqueId val="{00000003-06D4-45DB-8EA6-D2B8BA0FF4B0}"/>
              </c:ext>
            </c:extLst>
          </c:dPt>
          <c:dPt>
            <c:idx val="2"/>
            <c:invertIfNegative val="0"/>
            <c:bubble3D val="0"/>
            <c:spPr>
              <a:solidFill>
                <a:srgbClr val="7C878E"/>
              </a:solidFill>
              <a:ln>
                <a:noFill/>
              </a:ln>
              <a:effectLst/>
            </c:spPr>
            <c:extLst>
              <c:ext xmlns:c16="http://schemas.microsoft.com/office/drawing/2014/chart" uri="{C3380CC4-5D6E-409C-BE32-E72D297353CC}">
                <c16:uniqueId val="{00000005-06D4-45DB-8EA6-D2B8BA0FF4B0}"/>
              </c:ext>
            </c:extLst>
          </c:dPt>
          <c:dPt>
            <c:idx val="3"/>
            <c:invertIfNegative val="0"/>
            <c:bubble3D val="0"/>
            <c:spPr>
              <a:solidFill>
                <a:srgbClr val="FBBB27"/>
              </a:solidFill>
              <a:ln>
                <a:noFill/>
              </a:ln>
              <a:effectLst/>
            </c:spPr>
            <c:extLst>
              <c:ext xmlns:c16="http://schemas.microsoft.com/office/drawing/2014/chart" uri="{C3380CC4-5D6E-409C-BE32-E72D297353CC}">
                <c16:uniqueId val="{00000007-06D4-45DB-8EA6-D2B8BA0FF4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'F16'!$B$6:$B$9</c:f>
              <c:strCache>
                <c:ptCount val="4"/>
                <c:pt idx="0">
                  <c:v>Actividades terciarias</c:v>
                </c:pt>
                <c:pt idx="1">
                  <c:v>Actividades secundarias</c:v>
                </c:pt>
                <c:pt idx="2">
                  <c:v>Actividades primarias</c:v>
                </c:pt>
                <c:pt idx="3">
                  <c:v>Total</c:v>
                </c:pt>
              </c:strCache>
            </c:strRef>
          </c:cat>
          <c:val>
            <c:numRef>
              <c:f>'F16'!$C$6:$C$9</c:f>
              <c:numCache>
                <c:formatCode>General</c:formatCode>
                <c:ptCount val="4"/>
                <c:pt idx="0">
                  <c:v>0.70420516029511804</c:v>
                </c:pt>
                <c:pt idx="1">
                  <c:v>-0.76052679161293202</c:v>
                </c:pt>
                <c:pt idx="2">
                  <c:v>0.52932499043538395</c:v>
                </c:pt>
                <c:pt idx="3">
                  <c:v>0.24029360717179299</c:v>
                </c:pt>
              </c:numCache>
            </c:numRef>
          </c:val>
          <c:extLst>
            <c:ext xmlns:c16="http://schemas.microsoft.com/office/drawing/2014/chart" uri="{C3380CC4-5D6E-409C-BE32-E72D297353CC}">
              <c16:uniqueId val="{00000008-06D4-45DB-8EA6-D2B8BA0FF4B0}"/>
            </c:ext>
          </c:extLst>
        </c:ser>
        <c:dLbls>
          <c:dLblPos val="outEnd"/>
          <c:showLegendKey val="0"/>
          <c:showVal val="1"/>
          <c:showCatName val="0"/>
          <c:showSerName val="0"/>
          <c:showPercent val="0"/>
          <c:showBubbleSize val="0"/>
        </c:dLbls>
        <c:gapWidth val="182"/>
        <c:axId val="1637339808"/>
        <c:axId val="1424206928"/>
      </c:barChart>
      <c:catAx>
        <c:axId val="163733980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424206928"/>
        <c:crosses val="autoZero"/>
        <c:auto val="1"/>
        <c:lblAlgn val="ctr"/>
        <c:lblOffset val="100"/>
        <c:noMultiLvlLbl val="0"/>
      </c:catAx>
      <c:valAx>
        <c:axId val="1424206928"/>
        <c:scaling>
          <c:orientation val="minMax"/>
        </c:scaling>
        <c:delete val="1"/>
        <c:axPos val="b"/>
        <c:numFmt formatCode="General" sourceLinked="1"/>
        <c:majorTickMark val="none"/>
        <c:minorTickMark val="none"/>
        <c:tickLblPos val="nextTo"/>
        <c:crossAx val="1637339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'F17'!$D$5</c:f>
              <c:strCache>
                <c:ptCount val="1"/>
                <c:pt idx="0">
                  <c:v>          Jalisco</c:v>
                </c:pt>
              </c:strCache>
            </c:strRef>
          </c:tx>
          <c:spPr>
            <a:solidFill>
              <a:srgbClr val="BDCF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CD59-4093-8571-F8727FF233A0}"/>
              </c:ext>
            </c:extLst>
          </c:dPt>
          <c:dPt>
            <c:idx val="6"/>
            <c:invertIfNegative val="0"/>
            <c:bubble3D val="0"/>
            <c:spPr>
              <a:solidFill>
                <a:srgbClr val="7C878E"/>
              </a:solidFill>
              <a:ln>
                <a:noFill/>
              </a:ln>
              <a:effectLst/>
            </c:spPr>
            <c:extLst>
              <c:ext xmlns:c16="http://schemas.microsoft.com/office/drawing/2014/chart" uri="{C3380CC4-5D6E-409C-BE32-E72D297353CC}">
                <c16:uniqueId val="{00000003-CD59-4093-8571-F8727FF233A0}"/>
              </c:ext>
            </c:extLst>
          </c:dPt>
          <c:dPt>
            <c:idx val="10"/>
            <c:invertIfNegative val="0"/>
            <c:bubble3D val="0"/>
            <c:spPr>
              <a:solidFill>
                <a:srgbClr val="7C878E"/>
              </a:solidFill>
              <a:ln>
                <a:noFill/>
              </a:ln>
              <a:effectLst/>
            </c:spPr>
            <c:extLst>
              <c:ext xmlns:c16="http://schemas.microsoft.com/office/drawing/2014/chart" uri="{C3380CC4-5D6E-409C-BE32-E72D297353CC}">
                <c16:uniqueId val="{00000005-CD59-4093-8571-F8727FF233A0}"/>
              </c:ext>
            </c:extLst>
          </c:dPt>
          <c:dPt>
            <c:idx val="14"/>
            <c:invertIfNegative val="0"/>
            <c:bubble3D val="0"/>
            <c:spPr>
              <a:solidFill>
                <a:srgbClr val="7C878E"/>
              </a:solidFill>
              <a:ln>
                <a:noFill/>
              </a:ln>
              <a:effectLst/>
            </c:spPr>
            <c:extLst>
              <c:ext xmlns:c16="http://schemas.microsoft.com/office/drawing/2014/chart" uri="{C3380CC4-5D6E-409C-BE32-E72D297353CC}">
                <c16:uniqueId val="{00000007-CD59-4093-8571-F8727FF233A0}"/>
              </c:ext>
            </c:extLst>
          </c:dPt>
          <c:dPt>
            <c:idx val="18"/>
            <c:invertIfNegative val="0"/>
            <c:bubble3D val="0"/>
            <c:spPr>
              <a:solidFill>
                <a:srgbClr val="7C878E"/>
              </a:solidFill>
              <a:ln>
                <a:noFill/>
              </a:ln>
              <a:effectLst/>
            </c:spPr>
            <c:extLst>
              <c:ext xmlns:c16="http://schemas.microsoft.com/office/drawing/2014/chart" uri="{C3380CC4-5D6E-409C-BE32-E72D297353CC}">
                <c16:uniqueId val="{00000009-CD59-4093-8571-F8727FF233A0}"/>
              </c:ext>
            </c:extLst>
          </c:dPt>
          <c:dPt>
            <c:idx val="22"/>
            <c:invertIfNegative val="0"/>
            <c:bubble3D val="0"/>
            <c:spPr>
              <a:solidFill>
                <a:srgbClr val="7C878E"/>
              </a:solidFill>
              <a:ln>
                <a:noFill/>
              </a:ln>
              <a:effectLst/>
            </c:spPr>
            <c:extLst>
              <c:ext xmlns:c16="http://schemas.microsoft.com/office/drawing/2014/chart" uri="{C3380CC4-5D6E-409C-BE32-E72D297353CC}">
                <c16:uniqueId val="{0000000B-CD59-4093-8571-F8727FF233A0}"/>
              </c:ext>
            </c:extLst>
          </c:dPt>
          <c:dPt>
            <c:idx val="26"/>
            <c:invertIfNegative val="0"/>
            <c:bubble3D val="0"/>
            <c:spPr>
              <a:solidFill>
                <a:srgbClr val="FBBB27"/>
              </a:solidFill>
              <a:ln>
                <a:noFill/>
              </a:ln>
              <a:effectLst/>
            </c:spPr>
            <c:extLst>
              <c:ext xmlns:c16="http://schemas.microsoft.com/office/drawing/2014/chart" uri="{C3380CC4-5D6E-409C-BE32-E72D297353CC}">
                <c16:uniqueId val="{0000000D-CD59-4093-8571-F8727FF233A0}"/>
              </c:ext>
            </c:extLst>
          </c:dPt>
          <c:cat>
            <c:multiLvlStrRef>
              <c:f>'F17'!$B$6:$C$32</c:f>
              <c:multiLvlStrCache>
                <c:ptCount val="2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lvl>
                <c:lvl>
                  <c:pt idx="0">
                    <c:v>2013</c:v>
                  </c:pt>
                  <c:pt idx="4">
                    <c:v>2014</c:v>
                  </c:pt>
                  <c:pt idx="8">
                    <c:v>2015</c:v>
                  </c:pt>
                  <c:pt idx="12">
                    <c:v>2016</c:v>
                  </c:pt>
                  <c:pt idx="16">
                    <c:v>2017</c:v>
                  </c:pt>
                  <c:pt idx="20">
                    <c:v>2018</c:v>
                  </c:pt>
                  <c:pt idx="24">
                    <c:v>2019</c:v>
                  </c:pt>
                </c:lvl>
              </c:multiLvlStrCache>
            </c:multiLvlStrRef>
          </c:cat>
          <c:val>
            <c:numRef>
              <c:f>'F17'!$D$6:$D$32</c:f>
              <c:numCache>
                <c:formatCode>General</c:formatCode>
                <c:ptCount val="27"/>
                <c:pt idx="0">
                  <c:v>-8.1785799789338292</c:v>
                </c:pt>
                <c:pt idx="1">
                  <c:v>3.5869537874389401</c:v>
                </c:pt>
                <c:pt idx="2">
                  <c:v>3.5826249439819802</c:v>
                </c:pt>
                <c:pt idx="3">
                  <c:v>0.83771009460784296</c:v>
                </c:pt>
                <c:pt idx="4">
                  <c:v>11.519439987100601</c:v>
                </c:pt>
                <c:pt idx="5">
                  <c:v>7.7897721875024901</c:v>
                </c:pt>
                <c:pt idx="6">
                  <c:v>6.4557121246741502</c:v>
                </c:pt>
                <c:pt idx="7">
                  <c:v>0.88028614850368603</c:v>
                </c:pt>
                <c:pt idx="8">
                  <c:v>17.407740887088998</c:v>
                </c:pt>
                <c:pt idx="9">
                  <c:v>-6.6102050730761297</c:v>
                </c:pt>
                <c:pt idx="10">
                  <c:v>-0.55977976814102703</c:v>
                </c:pt>
                <c:pt idx="11">
                  <c:v>-0.24882903108152701</c:v>
                </c:pt>
                <c:pt idx="12">
                  <c:v>-3.9026218549288001</c:v>
                </c:pt>
                <c:pt idx="13">
                  <c:v>-2.47542101607206</c:v>
                </c:pt>
                <c:pt idx="14">
                  <c:v>14.3355172215108</c:v>
                </c:pt>
                <c:pt idx="15">
                  <c:v>2.0384047429547798</c:v>
                </c:pt>
                <c:pt idx="16">
                  <c:v>10.0072357132963</c:v>
                </c:pt>
                <c:pt idx="17">
                  <c:v>3.7343224445887802</c:v>
                </c:pt>
                <c:pt idx="18">
                  <c:v>5.4726891080394902</c:v>
                </c:pt>
                <c:pt idx="19">
                  <c:v>4.8679286295944904</c:v>
                </c:pt>
                <c:pt idx="20">
                  <c:v>6.4077161876251303</c:v>
                </c:pt>
                <c:pt idx="21">
                  <c:v>4.6258407367216696</c:v>
                </c:pt>
                <c:pt idx="22">
                  <c:v>-0.52805881312646397</c:v>
                </c:pt>
                <c:pt idx="23">
                  <c:v>3.8393722486198998</c:v>
                </c:pt>
                <c:pt idx="24">
                  <c:v>-0.719801814191527</c:v>
                </c:pt>
                <c:pt idx="25">
                  <c:v>5.2351659777539803</c:v>
                </c:pt>
                <c:pt idx="26">
                  <c:v>0.52932499043538395</c:v>
                </c:pt>
              </c:numCache>
            </c:numRef>
          </c:val>
          <c:extLst>
            <c:ext xmlns:c16="http://schemas.microsoft.com/office/drawing/2014/chart" uri="{C3380CC4-5D6E-409C-BE32-E72D297353CC}">
              <c16:uniqueId val="{0000000E-CD59-4093-8571-F8727FF233A0}"/>
            </c:ext>
          </c:extLst>
        </c:ser>
        <c:dLbls>
          <c:showLegendKey val="0"/>
          <c:showVal val="0"/>
          <c:showCatName val="0"/>
          <c:showSerName val="0"/>
          <c:showPercent val="0"/>
          <c:showBubbleSize val="0"/>
        </c:dLbls>
        <c:gapWidth val="150"/>
        <c:axId val="298196847"/>
        <c:axId val="394456927"/>
      </c:barChart>
      <c:lineChart>
        <c:grouping val="standard"/>
        <c:varyColors val="0"/>
        <c:ser>
          <c:idx val="1"/>
          <c:order val="1"/>
          <c:tx>
            <c:strRef>
              <c:f>'F17'!$E$5</c:f>
              <c:strCache>
                <c:ptCount val="1"/>
                <c:pt idx="0">
                  <c:v>Nacional</c:v>
                </c:pt>
              </c:strCache>
            </c:strRef>
          </c:tx>
          <c:spPr>
            <a:ln w="28575" cap="rnd">
              <a:solidFill>
                <a:srgbClr val="95682B"/>
              </a:solidFill>
              <a:round/>
            </a:ln>
            <a:effectLst/>
          </c:spPr>
          <c:marker>
            <c:symbol val="none"/>
          </c:marker>
          <c:cat>
            <c:multiLvlStrRef>
              <c:f>'F17'!$B$6:$C$32</c:f>
              <c:multiLvlStrCache>
                <c:ptCount val="2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lvl>
                <c:lvl>
                  <c:pt idx="0">
                    <c:v>2013</c:v>
                  </c:pt>
                  <c:pt idx="4">
                    <c:v>2014</c:v>
                  </c:pt>
                  <c:pt idx="8">
                    <c:v>2015</c:v>
                  </c:pt>
                  <c:pt idx="12">
                    <c:v>2016</c:v>
                  </c:pt>
                  <c:pt idx="16">
                    <c:v>2017</c:v>
                  </c:pt>
                  <c:pt idx="20">
                    <c:v>2018</c:v>
                  </c:pt>
                  <c:pt idx="24">
                    <c:v>2019</c:v>
                  </c:pt>
                </c:lvl>
              </c:multiLvlStrCache>
            </c:multiLvlStrRef>
          </c:cat>
          <c:val>
            <c:numRef>
              <c:f>'F17'!$E$6:$E$32</c:f>
              <c:numCache>
                <c:formatCode>General</c:formatCode>
                <c:ptCount val="27"/>
                <c:pt idx="0">
                  <c:v>0.73747932730905996</c:v>
                </c:pt>
                <c:pt idx="1">
                  <c:v>3.6287601469344999</c:v>
                </c:pt>
                <c:pt idx="2">
                  <c:v>1.2733032713196499</c:v>
                </c:pt>
                <c:pt idx="3">
                  <c:v>2.9878156339293902</c:v>
                </c:pt>
                <c:pt idx="4">
                  <c:v>5.2971385908560498</c:v>
                </c:pt>
                <c:pt idx="5">
                  <c:v>2.7646456807414799</c:v>
                </c:pt>
                <c:pt idx="6">
                  <c:v>5.9690271074265704</c:v>
                </c:pt>
                <c:pt idx="7">
                  <c:v>2.0186502579604899</c:v>
                </c:pt>
                <c:pt idx="8">
                  <c:v>5.3152968909924896</c:v>
                </c:pt>
                <c:pt idx="9">
                  <c:v>1.51255402249507</c:v>
                </c:pt>
                <c:pt idx="10">
                  <c:v>5.4252231325222097E-2</c:v>
                </c:pt>
                <c:pt idx="11">
                  <c:v>1.5160022671248801</c:v>
                </c:pt>
                <c:pt idx="12">
                  <c:v>0.90263774096335703</c:v>
                </c:pt>
                <c:pt idx="13">
                  <c:v>3.2288866518214401</c:v>
                </c:pt>
                <c:pt idx="14">
                  <c:v>4.7444208490037498</c:v>
                </c:pt>
                <c:pt idx="15">
                  <c:v>5.0090966500069696</c:v>
                </c:pt>
                <c:pt idx="16">
                  <c:v>5.2588855328589803</c:v>
                </c:pt>
                <c:pt idx="17">
                  <c:v>2.71693836025764</c:v>
                </c:pt>
                <c:pt idx="18">
                  <c:v>1.4491455237864299</c:v>
                </c:pt>
                <c:pt idx="19">
                  <c:v>3.87365644679039</c:v>
                </c:pt>
                <c:pt idx="20">
                  <c:v>5.2128927592318499</c:v>
                </c:pt>
                <c:pt idx="21">
                  <c:v>2.6675022349561699</c:v>
                </c:pt>
                <c:pt idx="22">
                  <c:v>0.993303911800126</c:v>
                </c:pt>
                <c:pt idx="23">
                  <c:v>0.89158469132912899</c:v>
                </c:pt>
                <c:pt idx="24">
                  <c:v>1.4669216501632401</c:v>
                </c:pt>
                <c:pt idx="25">
                  <c:v>-0.24002299294841101</c:v>
                </c:pt>
                <c:pt idx="26">
                  <c:v>5.3666245570131501</c:v>
                </c:pt>
              </c:numCache>
            </c:numRef>
          </c:val>
          <c:smooth val="0"/>
          <c:extLst>
            <c:ext xmlns:c16="http://schemas.microsoft.com/office/drawing/2014/chart" uri="{C3380CC4-5D6E-409C-BE32-E72D297353CC}">
              <c16:uniqueId val="{0000000F-CD59-4093-8571-F8727FF233A0}"/>
            </c:ext>
          </c:extLst>
        </c:ser>
        <c:dLbls>
          <c:showLegendKey val="0"/>
          <c:showVal val="0"/>
          <c:showCatName val="0"/>
          <c:showSerName val="0"/>
          <c:showPercent val="0"/>
          <c:showBubbleSize val="0"/>
        </c:dLbls>
        <c:marker val="1"/>
        <c:smooth val="0"/>
        <c:axId val="298196847"/>
        <c:axId val="394456927"/>
      </c:lineChart>
      <c:catAx>
        <c:axId val="29819684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94456927"/>
        <c:crosses val="autoZero"/>
        <c:auto val="1"/>
        <c:lblAlgn val="ctr"/>
        <c:lblOffset val="100"/>
        <c:noMultiLvlLbl val="0"/>
      </c:catAx>
      <c:valAx>
        <c:axId val="3944569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98196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defRPr/>
            </a:pPr>
            <a:r>
              <a:rPr lang="es-MX"/>
              <a:t>Monto por crédito</a:t>
            </a:r>
          </a:p>
        </c:rich>
      </c:tx>
      <c:overlay val="0"/>
      <c:spPr>
        <a:noFill/>
        <a:ln w="25400">
          <a:noFill/>
        </a:ln>
      </c:spPr>
    </c:title>
    <c:autoTitleDeleted val="0"/>
    <c:plotArea>
      <c:layout/>
      <c:lineChart>
        <c:grouping val="standard"/>
        <c:varyColors val="0"/>
        <c:ser>
          <c:idx val="0"/>
          <c:order val="0"/>
          <c:tx>
            <c:strRef>
              <c:f>'F2'!$B$6</c:f>
              <c:strCache>
                <c:ptCount val="1"/>
                <c:pt idx="0">
                  <c:v>Monto promedio por crédito</c:v>
                </c:pt>
              </c:strCache>
            </c:strRef>
          </c:tx>
          <c:spPr>
            <a:ln w="28575" cap="rnd">
              <a:solidFill>
                <a:srgbClr val="FBBB27"/>
              </a:solidFill>
              <a:round/>
            </a:ln>
            <a:effectLst/>
          </c:spPr>
          <c:marker>
            <c:symbol val="none"/>
          </c:marker>
          <c:cat>
            <c:numRef>
              <c:f>'F2'!$A$7:$A$131</c:f>
              <c:numCache>
                <c:formatCode>General</c:formatCode>
                <c:ptCount val="125"/>
                <c:pt idx="0">
                  <c:v>39995</c:v>
                </c:pt>
                <c:pt idx="1">
                  <c:v>40026</c:v>
                </c:pt>
                <c:pt idx="2">
                  <c:v>40057</c:v>
                </c:pt>
                <c:pt idx="3">
                  <c:v>40087</c:v>
                </c:pt>
                <c:pt idx="4">
                  <c:v>40118</c:v>
                </c:pt>
                <c:pt idx="5">
                  <c:v>40148</c:v>
                </c:pt>
                <c:pt idx="6">
                  <c:v>40179</c:v>
                </c:pt>
                <c:pt idx="7">
                  <c:v>40210</c:v>
                </c:pt>
                <c:pt idx="8">
                  <c:v>40238</c:v>
                </c:pt>
                <c:pt idx="9">
                  <c:v>40269</c:v>
                </c:pt>
                <c:pt idx="10">
                  <c:v>40299</c:v>
                </c:pt>
                <c:pt idx="11">
                  <c:v>40330</c:v>
                </c:pt>
                <c:pt idx="12">
                  <c:v>40360</c:v>
                </c:pt>
                <c:pt idx="13">
                  <c:v>40391</c:v>
                </c:pt>
                <c:pt idx="14">
                  <c:v>40422</c:v>
                </c:pt>
                <c:pt idx="15">
                  <c:v>40452</c:v>
                </c:pt>
                <c:pt idx="16">
                  <c:v>40483</c:v>
                </c:pt>
                <c:pt idx="17">
                  <c:v>40513</c:v>
                </c:pt>
                <c:pt idx="18">
                  <c:v>40544</c:v>
                </c:pt>
                <c:pt idx="19">
                  <c:v>40575</c:v>
                </c:pt>
                <c:pt idx="20">
                  <c:v>40603</c:v>
                </c:pt>
                <c:pt idx="21">
                  <c:v>40634</c:v>
                </c:pt>
                <c:pt idx="22">
                  <c:v>40664</c:v>
                </c:pt>
                <c:pt idx="23">
                  <c:v>40695</c:v>
                </c:pt>
                <c:pt idx="24">
                  <c:v>40725</c:v>
                </c:pt>
                <c:pt idx="25">
                  <c:v>40756</c:v>
                </c:pt>
                <c:pt idx="26">
                  <c:v>40787</c:v>
                </c:pt>
                <c:pt idx="27">
                  <c:v>40817</c:v>
                </c:pt>
                <c:pt idx="28">
                  <c:v>40848</c:v>
                </c:pt>
                <c:pt idx="29">
                  <c:v>40878</c:v>
                </c:pt>
                <c:pt idx="30">
                  <c:v>40909</c:v>
                </c:pt>
                <c:pt idx="31">
                  <c:v>40940</c:v>
                </c:pt>
                <c:pt idx="32">
                  <c:v>40969</c:v>
                </c:pt>
                <c:pt idx="33">
                  <c:v>41000</c:v>
                </c:pt>
                <c:pt idx="34">
                  <c:v>41030</c:v>
                </c:pt>
                <c:pt idx="35">
                  <c:v>41061</c:v>
                </c:pt>
                <c:pt idx="36">
                  <c:v>41091</c:v>
                </c:pt>
                <c:pt idx="37">
                  <c:v>41122</c:v>
                </c:pt>
                <c:pt idx="38">
                  <c:v>41153</c:v>
                </c:pt>
                <c:pt idx="39">
                  <c:v>41183</c:v>
                </c:pt>
                <c:pt idx="40">
                  <c:v>41214</c:v>
                </c:pt>
                <c:pt idx="41">
                  <c:v>41244</c:v>
                </c:pt>
                <c:pt idx="42">
                  <c:v>41275</c:v>
                </c:pt>
                <c:pt idx="43">
                  <c:v>41306</c:v>
                </c:pt>
                <c:pt idx="44">
                  <c:v>41334</c:v>
                </c:pt>
                <c:pt idx="45">
                  <c:v>41365</c:v>
                </c:pt>
                <c:pt idx="46">
                  <c:v>41395</c:v>
                </c:pt>
                <c:pt idx="47">
                  <c:v>41426</c:v>
                </c:pt>
                <c:pt idx="48">
                  <c:v>41456</c:v>
                </c:pt>
                <c:pt idx="49">
                  <c:v>41487</c:v>
                </c:pt>
                <c:pt idx="50">
                  <c:v>41518</c:v>
                </c:pt>
                <c:pt idx="51">
                  <c:v>41548</c:v>
                </c:pt>
                <c:pt idx="52">
                  <c:v>41579</c:v>
                </c:pt>
                <c:pt idx="53">
                  <c:v>41609</c:v>
                </c:pt>
                <c:pt idx="54">
                  <c:v>41640</c:v>
                </c:pt>
                <c:pt idx="55">
                  <c:v>41671</c:v>
                </c:pt>
                <c:pt idx="56">
                  <c:v>41699</c:v>
                </c:pt>
                <c:pt idx="57">
                  <c:v>41730</c:v>
                </c:pt>
                <c:pt idx="58">
                  <c:v>41760</c:v>
                </c:pt>
                <c:pt idx="59">
                  <c:v>41791</c:v>
                </c:pt>
                <c:pt idx="60">
                  <c:v>41821</c:v>
                </c:pt>
                <c:pt idx="61">
                  <c:v>41852</c:v>
                </c:pt>
                <c:pt idx="62">
                  <c:v>41883</c:v>
                </c:pt>
                <c:pt idx="63">
                  <c:v>41913</c:v>
                </c:pt>
                <c:pt idx="64">
                  <c:v>41944</c:v>
                </c:pt>
                <c:pt idx="65">
                  <c:v>41974</c:v>
                </c:pt>
                <c:pt idx="66">
                  <c:v>42005</c:v>
                </c:pt>
                <c:pt idx="67">
                  <c:v>42036</c:v>
                </c:pt>
                <c:pt idx="68">
                  <c:v>42064</c:v>
                </c:pt>
                <c:pt idx="69">
                  <c:v>42095</c:v>
                </c:pt>
                <c:pt idx="70">
                  <c:v>42125</c:v>
                </c:pt>
                <c:pt idx="71">
                  <c:v>42156</c:v>
                </c:pt>
                <c:pt idx="72">
                  <c:v>42186</c:v>
                </c:pt>
                <c:pt idx="73">
                  <c:v>42217</c:v>
                </c:pt>
                <c:pt idx="74">
                  <c:v>42248</c:v>
                </c:pt>
                <c:pt idx="75">
                  <c:v>42278</c:v>
                </c:pt>
                <c:pt idx="76">
                  <c:v>42309</c:v>
                </c:pt>
                <c:pt idx="77">
                  <c:v>42339</c:v>
                </c:pt>
                <c:pt idx="78">
                  <c:v>42370</c:v>
                </c:pt>
                <c:pt idx="79">
                  <c:v>42401</c:v>
                </c:pt>
                <c:pt idx="80">
                  <c:v>42430</c:v>
                </c:pt>
                <c:pt idx="81">
                  <c:v>42461</c:v>
                </c:pt>
                <c:pt idx="82">
                  <c:v>42491</c:v>
                </c:pt>
                <c:pt idx="83">
                  <c:v>42522</c:v>
                </c:pt>
                <c:pt idx="84">
                  <c:v>42552</c:v>
                </c:pt>
                <c:pt idx="85">
                  <c:v>42583</c:v>
                </c:pt>
                <c:pt idx="86">
                  <c:v>42614</c:v>
                </c:pt>
                <c:pt idx="87">
                  <c:v>42644</c:v>
                </c:pt>
                <c:pt idx="88">
                  <c:v>42675</c:v>
                </c:pt>
                <c:pt idx="89">
                  <c:v>42705</c:v>
                </c:pt>
                <c:pt idx="90">
                  <c:v>42736</c:v>
                </c:pt>
                <c:pt idx="91">
                  <c:v>42767</c:v>
                </c:pt>
                <c:pt idx="92">
                  <c:v>42795</c:v>
                </c:pt>
                <c:pt idx="93">
                  <c:v>42826</c:v>
                </c:pt>
                <c:pt idx="94">
                  <c:v>42856</c:v>
                </c:pt>
                <c:pt idx="95">
                  <c:v>42887</c:v>
                </c:pt>
                <c:pt idx="96">
                  <c:v>42917</c:v>
                </c:pt>
                <c:pt idx="97">
                  <c:v>42948</c:v>
                </c:pt>
                <c:pt idx="98">
                  <c:v>42979</c:v>
                </c:pt>
                <c:pt idx="99">
                  <c:v>43009</c:v>
                </c:pt>
                <c:pt idx="100">
                  <c:v>43040</c:v>
                </c:pt>
                <c:pt idx="101">
                  <c:v>43070</c:v>
                </c:pt>
                <c:pt idx="102">
                  <c:v>43101</c:v>
                </c:pt>
                <c:pt idx="103">
                  <c:v>43132</c:v>
                </c:pt>
                <c:pt idx="104">
                  <c:v>43160</c:v>
                </c:pt>
                <c:pt idx="105">
                  <c:v>43191</c:v>
                </c:pt>
                <c:pt idx="106">
                  <c:v>43221</c:v>
                </c:pt>
                <c:pt idx="107">
                  <c:v>43252</c:v>
                </c:pt>
                <c:pt idx="108">
                  <c:v>43282</c:v>
                </c:pt>
                <c:pt idx="109">
                  <c:v>43313</c:v>
                </c:pt>
                <c:pt idx="110">
                  <c:v>43344</c:v>
                </c:pt>
                <c:pt idx="111">
                  <c:v>43374</c:v>
                </c:pt>
                <c:pt idx="112">
                  <c:v>43405</c:v>
                </c:pt>
                <c:pt idx="113">
                  <c:v>43435</c:v>
                </c:pt>
                <c:pt idx="114">
                  <c:v>43466</c:v>
                </c:pt>
                <c:pt idx="115">
                  <c:v>43497</c:v>
                </c:pt>
                <c:pt idx="116">
                  <c:v>43525</c:v>
                </c:pt>
                <c:pt idx="117">
                  <c:v>43556</c:v>
                </c:pt>
                <c:pt idx="118">
                  <c:v>43586</c:v>
                </c:pt>
                <c:pt idx="119">
                  <c:v>43617</c:v>
                </c:pt>
                <c:pt idx="120">
                  <c:v>43647</c:v>
                </c:pt>
                <c:pt idx="121">
                  <c:v>43678</c:v>
                </c:pt>
                <c:pt idx="122">
                  <c:v>43709</c:v>
                </c:pt>
                <c:pt idx="123">
                  <c:v>43739</c:v>
                </c:pt>
                <c:pt idx="124">
                  <c:v>43770</c:v>
                </c:pt>
              </c:numCache>
            </c:numRef>
          </c:cat>
          <c:val>
            <c:numRef>
              <c:f>'F2'!$B$7:$B$131</c:f>
              <c:numCache>
                <c:formatCode>General</c:formatCode>
                <c:ptCount val="125"/>
                <c:pt idx="0">
                  <c:v>667318.65229885059</c:v>
                </c:pt>
                <c:pt idx="1">
                  <c:v>617758.56218905468</c:v>
                </c:pt>
                <c:pt idx="2">
                  <c:v>707640.56939501781</c:v>
                </c:pt>
                <c:pt idx="3">
                  <c:v>606376.5581395349</c:v>
                </c:pt>
                <c:pt idx="4">
                  <c:v>790066.94915254239</c:v>
                </c:pt>
                <c:pt idx="5">
                  <c:v>561964.2085020243</c:v>
                </c:pt>
                <c:pt idx="6">
                  <c:v>658970.69321533921</c:v>
                </c:pt>
                <c:pt idx="7">
                  <c:v>629915.98648648651</c:v>
                </c:pt>
                <c:pt idx="8">
                  <c:v>666188.19301848044</c:v>
                </c:pt>
                <c:pt idx="9">
                  <c:v>657259.66402116406</c:v>
                </c:pt>
                <c:pt idx="10">
                  <c:v>731908.46501128667</c:v>
                </c:pt>
                <c:pt idx="11">
                  <c:v>647139.75776397518</c:v>
                </c:pt>
                <c:pt idx="12">
                  <c:v>684844.29282868525</c:v>
                </c:pt>
                <c:pt idx="13">
                  <c:v>789768.07645259937</c:v>
                </c:pt>
                <c:pt idx="14">
                  <c:v>789882.93174061435</c:v>
                </c:pt>
                <c:pt idx="15">
                  <c:v>714551.9531680441</c:v>
                </c:pt>
                <c:pt idx="16">
                  <c:v>571126.11622807023</c:v>
                </c:pt>
                <c:pt idx="17">
                  <c:v>625558.3294509151</c:v>
                </c:pt>
                <c:pt idx="18">
                  <c:v>717218.06753246754</c:v>
                </c:pt>
                <c:pt idx="19">
                  <c:v>736407.4604166667</c:v>
                </c:pt>
                <c:pt idx="20">
                  <c:v>743438.58965517243</c:v>
                </c:pt>
                <c:pt idx="21">
                  <c:v>720055.23376623378</c:v>
                </c:pt>
                <c:pt idx="22">
                  <c:v>738344.16955017298</c:v>
                </c:pt>
                <c:pt idx="23">
                  <c:v>780396.5830508474</c:v>
                </c:pt>
                <c:pt idx="24">
                  <c:v>781739.84848484851</c:v>
                </c:pt>
                <c:pt idx="25">
                  <c:v>730555.72566371679</c:v>
                </c:pt>
                <c:pt idx="26">
                  <c:v>843590.32874354557</c:v>
                </c:pt>
                <c:pt idx="27">
                  <c:v>773239.386925795</c:v>
                </c:pt>
                <c:pt idx="28">
                  <c:v>767139.36096718477</c:v>
                </c:pt>
                <c:pt idx="29">
                  <c:v>802835.43344709894</c:v>
                </c:pt>
                <c:pt idx="30">
                  <c:v>702796.38359201769</c:v>
                </c:pt>
                <c:pt idx="31">
                  <c:v>704505.36489151872</c:v>
                </c:pt>
                <c:pt idx="32">
                  <c:v>774221.90090090095</c:v>
                </c:pt>
                <c:pt idx="33">
                  <c:v>718353.28125</c:v>
                </c:pt>
                <c:pt idx="34">
                  <c:v>845901.69396551722</c:v>
                </c:pt>
                <c:pt idx="35">
                  <c:v>809338.85110663984</c:v>
                </c:pt>
                <c:pt idx="36">
                  <c:v>798146.0742115028</c:v>
                </c:pt>
                <c:pt idx="37">
                  <c:v>792887.13663366332</c:v>
                </c:pt>
                <c:pt idx="38">
                  <c:v>897116.56018518517</c:v>
                </c:pt>
                <c:pt idx="39">
                  <c:v>767209.029296875</c:v>
                </c:pt>
                <c:pt idx="40">
                  <c:v>845816.63341067289</c:v>
                </c:pt>
                <c:pt idx="41">
                  <c:v>745456.21231766616</c:v>
                </c:pt>
                <c:pt idx="42">
                  <c:v>702924.28869047621</c:v>
                </c:pt>
                <c:pt idx="43">
                  <c:v>837948.20810810814</c:v>
                </c:pt>
                <c:pt idx="44">
                  <c:v>830371.15454545454</c:v>
                </c:pt>
                <c:pt idx="45">
                  <c:v>757209.90019569476</c:v>
                </c:pt>
                <c:pt idx="46">
                  <c:v>744355.66019417474</c:v>
                </c:pt>
                <c:pt idx="47">
                  <c:v>910876.70833333337</c:v>
                </c:pt>
                <c:pt idx="48">
                  <c:v>931156.99292452831</c:v>
                </c:pt>
                <c:pt idx="49">
                  <c:v>743945.56435643567</c:v>
                </c:pt>
                <c:pt idx="50">
                  <c:v>880575.57855361595</c:v>
                </c:pt>
                <c:pt idx="51">
                  <c:v>848757.50087565673</c:v>
                </c:pt>
                <c:pt idx="52">
                  <c:v>834445.24371373304</c:v>
                </c:pt>
                <c:pt idx="53">
                  <c:v>908353.67741935479</c:v>
                </c:pt>
                <c:pt idx="54">
                  <c:v>796926.641025641</c:v>
                </c:pt>
                <c:pt idx="55">
                  <c:v>879277.87631578953</c:v>
                </c:pt>
                <c:pt idx="56">
                  <c:v>868366.62796833774</c:v>
                </c:pt>
                <c:pt idx="57">
                  <c:v>885807.95135135134</c:v>
                </c:pt>
                <c:pt idx="58">
                  <c:v>809464.43113772455</c:v>
                </c:pt>
                <c:pt idx="59">
                  <c:v>904509.43872549024</c:v>
                </c:pt>
                <c:pt idx="60">
                  <c:v>930008.36830835114</c:v>
                </c:pt>
                <c:pt idx="61">
                  <c:v>794418.89494163427</c:v>
                </c:pt>
                <c:pt idx="62">
                  <c:v>916213.85843373497</c:v>
                </c:pt>
                <c:pt idx="63">
                  <c:v>936167.23237597907</c:v>
                </c:pt>
                <c:pt idx="64">
                  <c:v>937789.21350762527</c:v>
                </c:pt>
                <c:pt idx="65">
                  <c:v>971625.37186897884</c:v>
                </c:pt>
                <c:pt idx="66">
                  <c:v>920519.94164456229</c:v>
                </c:pt>
                <c:pt idx="67">
                  <c:v>961431.34502923978</c:v>
                </c:pt>
                <c:pt idx="68">
                  <c:v>1000599.8291316527</c:v>
                </c:pt>
                <c:pt idx="69">
                  <c:v>1036383.6491646778</c:v>
                </c:pt>
                <c:pt idx="70">
                  <c:v>990028.34871794877</c:v>
                </c:pt>
                <c:pt idx="71">
                  <c:v>972721.39803921571</c:v>
                </c:pt>
                <c:pt idx="72">
                  <c:v>1030306.5027726432</c:v>
                </c:pt>
                <c:pt idx="73">
                  <c:v>1073455.7251461989</c:v>
                </c:pt>
                <c:pt idx="74">
                  <c:v>891908.90425531915</c:v>
                </c:pt>
                <c:pt idx="75">
                  <c:v>1008841.343495935</c:v>
                </c:pt>
                <c:pt idx="76">
                  <c:v>871547.02594810375</c:v>
                </c:pt>
                <c:pt idx="77">
                  <c:v>1006159.1658536586</c:v>
                </c:pt>
                <c:pt idx="78">
                  <c:v>936507.59396751737</c:v>
                </c:pt>
                <c:pt idx="79">
                  <c:v>1101609.1465798046</c:v>
                </c:pt>
                <c:pt idx="80">
                  <c:v>1029653.302955665</c:v>
                </c:pt>
                <c:pt idx="81">
                  <c:v>1010251.0632653062</c:v>
                </c:pt>
                <c:pt idx="82">
                  <c:v>1198702.181619256</c:v>
                </c:pt>
                <c:pt idx="83">
                  <c:v>1086851.9038961038</c:v>
                </c:pt>
                <c:pt idx="84">
                  <c:v>1057369.9054545455</c:v>
                </c:pt>
                <c:pt idx="85">
                  <c:v>1096409.0125313282</c:v>
                </c:pt>
                <c:pt idx="86">
                  <c:v>1080960.1025210083</c:v>
                </c:pt>
                <c:pt idx="87">
                  <c:v>1084957.1715542523</c:v>
                </c:pt>
                <c:pt idx="88">
                  <c:v>1122889.3113772455</c:v>
                </c:pt>
                <c:pt idx="89">
                  <c:v>1168872.1656590085</c:v>
                </c:pt>
                <c:pt idx="90">
                  <c:v>1015290.0717557252</c:v>
                </c:pt>
                <c:pt idx="91">
                  <c:v>1207746.8452768729</c:v>
                </c:pt>
                <c:pt idx="92">
                  <c:v>1196271.6605351171</c:v>
                </c:pt>
                <c:pt idx="93">
                  <c:v>1176448.0535714286</c:v>
                </c:pt>
                <c:pt idx="94">
                  <c:v>1094527.9393382352</c:v>
                </c:pt>
                <c:pt idx="95">
                  <c:v>1334041.9825242718</c:v>
                </c:pt>
                <c:pt idx="96">
                  <c:v>1239595.1422222222</c:v>
                </c:pt>
                <c:pt idx="97">
                  <c:v>1163801.5897887324</c:v>
                </c:pt>
                <c:pt idx="98">
                  <c:v>1267765.095505618</c:v>
                </c:pt>
                <c:pt idx="99">
                  <c:v>1204088.0185528756</c:v>
                </c:pt>
                <c:pt idx="100">
                  <c:v>1139670.4972677596</c:v>
                </c:pt>
                <c:pt idx="101">
                  <c:v>1262795.9352750808</c:v>
                </c:pt>
                <c:pt idx="102">
                  <c:v>1251725.5532879818</c:v>
                </c:pt>
                <c:pt idx="103">
                  <c:v>1424038.6703910613</c:v>
                </c:pt>
                <c:pt idx="104">
                  <c:v>1451849.2766990291</c:v>
                </c:pt>
                <c:pt idx="105">
                  <c:v>1249536.9350282487</c:v>
                </c:pt>
                <c:pt idx="106">
                  <c:v>1304538.9960238568</c:v>
                </c:pt>
                <c:pt idx="107">
                  <c:v>1477158.5558035714</c:v>
                </c:pt>
                <c:pt idx="108">
                  <c:v>1419725.1752336449</c:v>
                </c:pt>
                <c:pt idx="109">
                  <c:v>1642789.9591346155</c:v>
                </c:pt>
                <c:pt idx="110">
                  <c:v>1647652.2787723786</c:v>
                </c:pt>
                <c:pt idx="111">
                  <c:v>1600606.426559356</c:v>
                </c:pt>
                <c:pt idx="112">
                  <c:v>1561783.3854748604</c:v>
                </c:pt>
                <c:pt idx="113">
                  <c:v>1511869.6433224755</c:v>
                </c:pt>
                <c:pt idx="114">
                  <c:v>1432100.990619137</c:v>
                </c:pt>
                <c:pt idx="115">
                  <c:v>1617503.0020833334</c:v>
                </c:pt>
                <c:pt idx="116">
                  <c:v>1323103.9641255606</c:v>
                </c:pt>
                <c:pt idx="117">
                  <c:v>1533326.5561497326</c:v>
                </c:pt>
                <c:pt idx="118">
                  <c:v>1397773.9914407989</c:v>
                </c:pt>
                <c:pt idx="119">
                  <c:v>1340486.2104519773</c:v>
                </c:pt>
                <c:pt idx="120">
                  <c:v>1461917.1210191082</c:v>
                </c:pt>
                <c:pt idx="121">
                  <c:v>1528464.2069444444</c:v>
                </c:pt>
                <c:pt idx="122">
                  <c:v>1411469.6686478455</c:v>
                </c:pt>
                <c:pt idx="123">
                  <c:v>1474559.0127064802</c:v>
                </c:pt>
                <c:pt idx="124">
                  <c:v>1471025.0561797754</c:v>
                </c:pt>
              </c:numCache>
            </c:numRef>
          </c:val>
          <c:smooth val="0"/>
          <c:extLst>
            <c:ext xmlns:c16="http://schemas.microsoft.com/office/drawing/2014/chart" uri="{C3380CC4-5D6E-409C-BE32-E72D297353CC}">
              <c16:uniqueId val="{00000000-7317-42B5-82E9-A19F64A3B300}"/>
            </c:ext>
          </c:extLst>
        </c:ser>
        <c:dLbls>
          <c:showLegendKey val="0"/>
          <c:showVal val="0"/>
          <c:showCatName val="0"/>
          <c:showSerName val="0"/>
          <c:showPercent val="0"/>
          <c:showBubbleSize val="0"/>
        </c:dLbls>
        <c:smooth val="0"/>
        <c:axId val="604725727"/>
        <c:axId val="1"/>
      </c:lineChart>
      <c:catAx>
        <c:axId val="604725727"/>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vert="horz"/>
          <a:lstStyle/>
          <a:p>
            <a:pPr>
              <a:defRPr/>
            </a:pPr>
            <a:endParaRPr lang="es-MX"/>
          </a:p>
        </c:txPr>
        <c:crossAx val="604725727"/>
        <c:crosses val="autoZero"/>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ABF-4CC1-B37C-0776AE90BAD6}"/>
              </c:ext>
            </c:extLst>
          </c:dPt>
          <c:dPt>
            <c:idx val="1"/>
            <c:invertIfNegative val="0"/>
            <c:bubble3D val="0"/>
            <c:spPr>
              <a:solidFill>
                <a:srgbClr val="7C878E"/>
              </a:solidFill>
              <a:ln>
                <a:noFill/>
              </a:ln>
              <a:effectLst/>
            </c:spPr>
            <c:extLst>
              <c:ext xmlns:c16="http://schemas.microsoft.com/office/drawing/2014/chart" uri="{C3380CC4-5D6E-409C-BE32-E72D297353CC}">
                <c16:uniqueId val="{00000003-BABF-4CC1-B37C-0776AE90BAD6}"/>
              </c:ext>
            </c:extLst>
          </c:dPt>
          <c:dPt>
            <c:idx val="2"/>
            <c:invertIfNegative val="0"/>
            <c:bubble3D val="0"/>
            <c:spPr>
              <a:solidFill>
                <a:srgbClr val="7C878E"/>
              </a:solidFill>
              <a:ln>
                <a:noFill/>
              </a:ln>
              <a:effectLst/>
            </c:spPr>
            <c:extLst>
              <c:ext xmlns:c16="http://schemas.microsoft.com/office/drawing/2014/chart" uri="{C3380CC4-5D6E-409C-BE32-E72D297353CC}">
                <c16:uniqueId val="{00000005-BABF-4CC1-B37C-0776AE90BAD6}"/>
              </c:ext>
            </c:extLst>
          </c:dPt>
          <c:dPt>
            <c:idx val="3"/>
            <c:invertIfNegative val="0"/>
            <c:bubble3D val="0"/>
            <c:spPr>
              <a:solidFill>
                <a:srgbClr val="7C878E"/>
              </a:solidFill>
              <a:ln>
                <a:noFill/>
              </a:ln>
              <a:effectLst/>
            </c:spPr>
            <c:extLst>
              <c:ext xmlns:c16="http://schemas.microsoft.com/office/drawing/2014/chart" uri="{C3380CC4-5D6E-409C-BE32-E72D297353CC}">
                <c16:uniqueId val="{00000007-BABF-4CC1-B37C-0776AE90BAD6}"/>
              </c:ext>
            </c:extLst>
          </c:dPt>
          <c:dPt>
            <c:idx val="4"/>
            <c:invertIfNegative val="0"/>
            <c:bubble3D val="0"/>
            <c:spPr>
              <a:solidFill>
                <a:srgbClr val="7C878E"/>
              </a:solidFill>
              <a:ln>
                <a:noFill/>
              </a:ln>
              <a:effectLst/>
            </c:spPr>
            <c:extLst>
              <c:ext xmlns:c16="http://schemas.microsoft.com/office/drawing/2014/chart" uri="{C3380CC4-5D6E-409C-BE32-E72D297353CC}">
                <c16:uniqueId val="{00000009-BABF-4CC1-B37C-0776AE90BAD6}"/>
              </c:ext>
            </c:extLst>
          </c:dPt>
          <c:dPt>
            <c:idx val="5"/>
            <c:invertIfNegative val="0"/>
            <c:bubble3D val="0"/>
            <c:spPr>
              <a:solidFill>
                <a:srgbClr val="7C878E"/>
              </a:solidFill>
              <a:ln>
                <a:noFill/>
              </a:ln>
              <a:effectLst/>
            </c:spPr>
            <c:extLst>
              <c:ext xmlns:c16="http://schemas.microsoft.com/office/drawing/2014/chart" uri="{C3380CC4-5D6E-409C-BE32-E72D297353CC}">
                <c16:uniqueId val="{0000000B-BABF-4CC1-B37C-0776AE90BAD6}"/>
              </c:ext>
            </c:extLst>
          </c:dPt>
          <c:dPt>
            <c:idx val="6"/>
            <c:invertIfNegative val="0"/>
            <c:bubble3D val="0"/>
            <c:spPr>
              <a:solidFill>
                <a:srgbClr val="FBBB27"/>
              </a:solidFill>
              <a:ln>
                <a:noFill/>
              </a:ln>
              <a:effectLst/>
            </c:spPr>
            <c:extLst>
              <c:ext xmlns:c16="http://schemas.microsoft.com/office/drawing/2014/chart" uri="{C3380CC4-5D6E-409C-BE32-E72D297353CC}">
                <c16:uniqueId val="{0000000D-BABF-4CC1-B37C-0776AE90BAD6}"/>
              </c:ext>
            </c:extLst>
          </c:dPt>
          <c:dPt>
            <c:idx val="7"/>
            <c:invertIfNegative val="0"/>
            <c:bubble3D val="0"/>
            <c:spPr>
              <a:solidFill>
                <a:srgbClr val="7C878E"/>
              </a:solidFill>
              <a:ln>
                <a:noFill/>
              </a:ln>
              <a:effectLst/>
            </c:spPr>
            <c:extLst>
              <c:ext xmlns:c16="http://schemas.microsoft.com/office/drawing/2014/chart" uri="{C3380CC4-5D6E-409C-BE32-E72D297353CC}">
                <c16:uniqueId val="{0000000F-BABF-4CC1-B37C-0776AE90BAD6}"/>
              </c:ext>
            </c:extLst>
          </c:dPt>
          <c:dPt>
            <c:idx val="8"/>
            <c:invertIfNegative val="0"/>
            <c:bubble3D val="0"/>
            <c:spPr>
              <a:solidFill>
                <a:srgbClr val="7C878E"/>
              </a:solidFill>
              <a:ln>
                <a:noFill/>
              </a:ln>
              <a:effectLst/>
            </c:spPr>
            <c:extLst>
              <c:ext xmlns:c16="http://schemas.microsoft.com/office/drawing/2014/chart" uri="{C3380CC4-5D6E-409C-BE32-E72D297353CC}">
                <c16:uniqueId val="{00000011-BABF-4CC1-B37C-0776AE90BAD6}"/>
              </c:ext>
            </c:extLst>
          </c:dPt>
          <c:dPt>
            <c:idx val="9"/>
            <c:invertIfNegative val="0"/>
            <c:bubble3D val="0"/>
            <c:spPr>
              <a:solidFill>
                <a:srgbClr val="7C878E"/>
              </a:solidFill>
              <a:ln>
                <a:noFill/>
              </a:ln>
              <a:effectLst/>
            </c:spPr>
            <c:extLst>
              <c:ext xmlns:c16="http://schemas.microsoft.com/office/drawing/2014/chart" uri="{C3380CC4-5D6E-409C-BE32-E72D297353CC}">
                <c16:uniqueId val="{00000013-BABF-4CC1-B37C-0776AE90BAD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ABF-4CC1-B37C-0776AE90BAD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ABF-4CC1-B37C-0776AE90BAD6}"/>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ABF-4CC1-B37C-0776AE90BAD6}"/>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ABF-4CC1-B37C-0776AE90BAD6}"/>
              </c:ext>
            </c:extLst>
          </c:dPt>
          <c:dPt>
            <c:idx val="14"/>
            <c:invertIfNegative val="0"/>
            <c:bubble3D val="0"/>
            <c:spPr>
              <a:solidFill>
                <a:srgbClr val="95682B"/>
              </a:solidFill>
              <a:ln>
                <a:noFill/>
              </a:ln>
              <a:effectLst/>
            </c:spPr>
            <c:extLst>
              <c:ext xmlns:c16="http://schemas.microsoft.com/office/drawing/2014/chart" uri="{C3380CC4-5D6E-409C-BE32-E72D297353CC}">
                <c16:uniqueId val="{0000001D-BABF-4CC1-B37C-0776AE90BAD6}"/>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ABF-4CC1-B37C-0776AE90BAD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ABF-4CC1-B37C-0776AE90BAD6}"/>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ABF-4CC1-B37C-0776AE90BAD6}"/>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'F18'!$B$5:$B$37</c:f>
              <c:strCache>
                <c:ptCount val="33"/>
                <c:pt idx="0">
                  <c:v>Quintana Roo</c:v>
                </c:pt>
                <c:pt idx="1">
                  <c:v>Campeche</c:v>
                </c:pt>
                <c:pt idx="2">
                  <c:v>Zacatecas</c:v>
                </c:pt>
                <c:pt idx="3">
                  <c:v>Chihuahua</c:v>
                </c:pt>
                <c:pt idx="4">
                  <c:v>Nuevo León</c:v>
                </c:pt>
                <c:pt idx="5">
                  <c:v>Puebla</c:v>
                </c:pt>
                <c:pt idx="6">
                  <c:v>Jalisco</c:v>
                </c:pt>
                <c:pt idx="7">
                  <c:v>Hidalgo</c:v>
                </c:pt>
                <c:pt idx="8">
                  <c:v>Yucatán</c:v>
                </c:pt>
                <c:pt idx="9">
                  <c:v>Oaxaca</c:v>
                </c:pt>
                <c:pt idx="10">
                  <c:v>Querétaro</c:v>
                </c:pt>
                <c:pt idx="11">
                  <c:v>Chiapas</c:v>
                </c:pt>
                <c:pt idx="12">
                  <c:v>Tabasco</c:v>
                </c:pt>
                <c:pt idx="13">
                  <c:v>Estado de México</c:v>
                </c:pt>
                <c:pt idx="14">
                  <c:v>Nacional</c:v>
                </c:pt>
                <c:pt idx="15">
                  <c:v>Durango</c:v>
                </c:pt>
                <c:pt idx="16">
                  <c:v>San Luis Potosí</c:v>
                </c:pt>
                <c:pt idx="17">
                  <c:v>Nayarit</c:v>
                </c:pt>
                <c:pt idx="18">
                  <c:v>Veracruz</c:v>
                </c:pt>
                <c:pt idx="19">
                  <c:v>Ciudad de México</c:v>
                </c:pt>
                <c:pt idx="20">
                  <c:v>Aguascalientes</c:v>
                </c:pt>
                <c:pt idx="21">
                  <c:v>Guanajuato</c:v>
                </c:pt>
                <c:pt idx="22">
                  <c:v>Morelos</c:v>
                </c:pt>
                <c:pt idx="23">
                  <c:v>Coahuila</c:v>
                </c:pt>
                <c:pt idx="24">
                  <c:v>Tamaulipas</c:v>
                </c:pt>
                <c:pt idx="25">
                  <c:v>Guerrero</c:v>
                </c:pt>
                <c:pt idx="26">
                  <c:v>Sinaloa</c:v>
                </c:pt>
                <c:pt idx="27">
                  <c:v>Baja California</c:v>
                </c:pt>
                <c:pt idx="28">
                  <c:v>Baja California Sur</c:v>
                </c:pt>
                <c:pt idx="29">
                  <c:v>Michoacán</c:v>
                </c:pt>
                <c:pt idx="30">
                  <c:v>Tlaxcala</c:v>
                </c:pt>
                <c:pt idx="31">
                  <c:v>Sonora</c:v>
                </c:pt>
                <c:pt idx="32">
                  <c:v>Colima</c:v>
                </c:pt>
              </c:strCache>
            </c:strRef>
          </c:cat>
          <c:val>
            <c:numRef>
              <c:f>'F18'!$C$5:$C$37</c:f>
              <c:numCache>
                <c:formatCode>General</c:formatCode>
                <c:ptCount val="33"/>
                <c:pt idx="0">
                  <c:v>-16.225691218285601</c:v>
                </c:pt>
                <c:pt idx="1">
                  <c:v>-3.63890314301592</c:v>
                </c:pt>
                <c:pt idx="2">
                  <c:v>-1.6704965726982299</c:v>
                </c:pt>
                <c:pt idx="3">
                  <c:v>-1.56310073619613</c:v>
                </c:pt>
                <c:pt idx="4">
                  <c:v>-0.78967467186636497</c:v>
                </c:pt>
                <c:pt idx="5">
                  <c:v>-0.382131771189194</c:v>
                </c:pt>
                <c:pt idx="6">
                  <c:v>0.52932499043538395</c:v>
                </c:pt>
                <c:pt idx="7">
                  <c:v>2.9500484729265</c:v>
                </c:pt>
                <c:pt idx="8">
                  <c:v>3.3283839194250602</c:v>
                </c:pt>
                <c:pt idx="9">
                  <c:v>3.7111774942887301</c:v>
                </c:pt>
                <c:pt idx="10">
                  <c:v>3.74737012761892</c:v>
                </c:pt>
                <c:pt idx="11">
                  <c:v>4.1674033047274897</c:v>
                </c:pt>
                <c:pt idx="12">
                  <c:v>4.2719080139780301</c:v>
                </c:pt>
                <c:pt idx="13">
                  <c:v>4.5004194693347896</c:v>
                </c:pt>
                <c:pt idx="14">
                  <c:v>5.3666245570131501</c:v>
                </c:pt>
                <c:pt idx="15">
                  <c:v>6.1579504841939903</c:v>
                </c:pt>
                <c:pt idx="16">
                  <c:v>6.3005528707917904</c:v>
                </c:pt>
                <c:pt idx="17">
                  <c:v>6.4960276956093601</c:v>
                </c:pt>
                <c:pt idx="18">
                  <c:v>6.7831437687420904</c:v>
                </c:pt>
                <c:pt idx="19">
                  <c:v>7.0013629701459097</c:v>
                </c:pt>
                <c:pt idx="20">
                  <c:v>7.3780435284338104</c:v>
                </c:pt>
                <c:pt idx="21">
                  <c:v>8.1742176644971796</c:v>
                </c:pt>
                <c:pt idx="22">
                  <c:v>8.4150085931819696</c:v>
                </c:pt>
                <c:pt idx="23">
                  <c:v>8.8623773139396906</c:v>
                </c:pt>
                <c:pt idx="24">
                  <c:v>9.0985042225111208</c:v>
                </c:pt>
                <c:pt idx="25">
                  <c:v>9.5461934164752495</c:v>
                </c:pt>
                <c:pt idx="26">
                  <c:v>9.7814685298261708</c:v>
                </c:pt>
                <c:pt idx="27">
                  <c:v>12.630395090235799</c:v>
                </c:pt>
                <c:pt idx="28">
                  <c:v>12.7627329976863</c:v>
                </c:pt>
                <c:pt idx="29">
                  <c:v>13.0311184002259</c:v>
                </c:pt>
                <c:pt idx="30">
                  <c:v>13.881059722357</c:v>
                </c:pt>
                <c:pt idx="31">
                  <c:v>15.512923910596699</c:v>
                </c:pt>
                <c:pt idx="32">
                  <c:v>19.406424110163599</c:v>
                </c:pt>
              </c:numCache>
            </c:numRef>
          </c:val>
          <c:extLst>
            <c:ext xmlns:c16="http://schemas.microsoft.com/office/drawing/2014/chart" uri="{C3380CC4-5D6E-409C-BE32-E72D297353CC}">
              <c16:uniqueId val="{00000024-BABF-4CC1-B37C-0776AE90BAD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'F19'!$D$5</c:f>
              <c:strCache>
                <c:ptCount val="1"/>
                <c:pt idx="0">
                  <c:v>          Jalisco</c:v>
                </c:pt>
              </c:strCache>
            </c:strRef>
          </c:tx>
          <c:spPr>
            <a:solidFill>
              <a:srgbClr val="BDCF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C130-4A49-82B6-9FB50435A606}"/>
              </c:ext>
            </c:extLst>
          </c:dPt>
          <c:dPt>
            <c:idx val="6"/>
            <c:invertIfNegative val="0"/>
            <c:bubble3D val="0"/>
            <c:spPr>
              <a:solidFill>
                <a:srgbClr val="7C878E"/>
              </a:solidFill>
              <a:ln>
                <a:noFill/>
              </a:ln>
              <a:effectLst/>
            </c:spPr>
            <c:extLst>
              <c:ext xmlns:c16="http://schemas.microsoft.com/office/drawing/2014/chart" uri="{C3380CC4-5D6E-409C-BE32-E72D297353CC}">
                <c16:uniqueId val="{00000003-C130-4A49-82B6-9FB50435A606}"/>
              </c:ext>
            </c:extLst>
          </c:dPt>
          <c:dPt>
            <c:idx val="10"/>
            <c:invertIfNegative val="0"/>
            <c:bubble3D val="0"/>
            <c:spPr>
              <a:solidFill>
                <a:srgbClr val="7C878E"/>
              </a:solidFill>
              <a:ln>
                <a:noFill/>
              </a:ln>
              <a:effectLst/>
            </c:spPr>
            <c:extLst>
              <c:ext xmlns:c16="http://schemas.microsoft.com/office/drawing/2014/chart" uri="{C3380CC4-5D6E-409C-BE32-E72D297353CC}">
                <c16:uniqueId val="{00000005-C130-4A49-82B6-9FB50435A606}"/>
              </c:ext>
            </c:extLst>
          </c:dPt>
          <c:dPt>
            <c:idx val="14"/>
            <c:invertIfNegative val="0"/>
            <c:bubble3D val="0"/>
            <c:spPr>
              <a:solidFill>
                <a:srgbClr val="7C878E"/>
              </a:solidFill>
              <a:ln>
                <a:noFill/>
              </a:ln>
              <a:effectLst/>
            </c:spPr>
            <c:extLst>
              <c:ext xmlns:c16="http://schemas.microsoft.com/office/drawing/2014/chart" uri="{C3380CC4-5D6E-409C-BE32-E72D297353CC}">
                <c16:uniqueId val="{00000007-C130-4A49-82B6-9FB50435A606}"/>
              </c:ext>
            </c:extLst>
          </c:dPt>
          <c:dPt>
            <c:idx val="18"/>
            <c:invertIfNegative val="0"/>
            <c:bubble3D val="0"/>
            <c:spPr>
              <a:solidFill>
                <a:srgbClr val="7C878E"/>
              </a:solidFill>
              <a:ln>
                <a:noFill/>
              </a:ln>
              <a:effectLst/>
            </c:spPr>
            <c:extLst>
              <c:ext xmlns:c16="http://schemas.microsoft.com/office/drawing/2014/chart" uri="{C3380CC4-5D6E-409C-BE32-E72D297353CC}">
                <c16:uniqueId val="{00000009-C130-4A49-82B6-9FB50435A606}"/>
              </c:ext>
            </c:extLst>
          </c:dPt>
          <c:dPt>
            <c:idx val="22"/>
            <c:invertIfNegative val="0"/>
            <c:bubble3D val="0"/>
            <c:spPr>
              <a:solidFill>
                <a:srgbClr val="7C878E"/>
              </a:solidFill>
              <a:ln>
                <a:noFill/>
              </a:ln>
              <a:effectLst/>
            </c:spPr>
            <c:extLst>
              <c:ext xmlns:c16="http://schemas.microsoft.com/office/drawing/2014/chart" uri="{C3380CC4-5D6E-409C-BE32-E72D297353CC}">
                <c16:uniqueId val="{0000000B-C130-4A49-82B6-9FB50435A606}"/>
              </c:ext>
            </c:extLst>
          </c:dPt>
          <c:dPt>
            <c:idx val="26"/>
            <c:invertIfNegative val="0"/>
            <c:bubble3D val="0"/>
            <c:spPr>
              <a:solidFill>
                <a:srgbClr val="FBBB27"/>
              </a:solidFill>
              <a:ln>
                <a:noFill/>
              </a:ln>
              <a:effectLst/>
            </c:spPr>
            <c:extLst>
              <c:ext xmlns:c16="http://schemas.microsoft.com/office/drawing/2014/chart" uri="{C3380CC4-5D6E-409C-BE32-E72D297353CC}">
                <c16:uniqueId val="{0000000D-C130-4A49-82B6-9FB50435A606}"/>
              </c:ext>
            </c:extLst>
          </c:dPt>
          <c:cat>
            <c:multiLvlStrRef>
              <c:f>'F19'!$B$6:$C$32</c:f>
              <c:multiLvlStrCache>
                <c:ptCount val="2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lvl>
                <c:lvl>
                  <c:pt idx="0">
                    <c:v>2013</c:v>
                  </c:pt>
                  <c:pt idx="4">
                    <c:v>2014</c:v>
                  </c:pt>
                  <c:pt idx="8">
                    <c:v>2015</c:v>
                  </c:pt>
                  <c:pt idx="12">
                    <c:v>2016</c:v>
                  </c:pt>
                  <c:pt idx="16">
                    <c:v>2017</c:v>
                  </c:pt>
                  <c:pt idx="20">
                    <c:v>2018</c:v>
                  </c:pt>
                  <c:pt idx="24">
                    <c:v>2019</c:v>
                  </c:pt>
                </c:lvl>
              </c:multiLvlStrCache>
            </c:multiLvlStrRef>
          </c:cat>
          <c:val>
            <c:numRef>
              <c:f>'F19'!$D$6:$D$32</c:f>
              <c:numCache>
                <c:formatCode>General</c:formatCode>
                <c:ptCount val="27"/>
                <c:pt idx="0">
                  <c:v>-4.9552712160377203E-2</c:v>
                </c:pt>
                <c:pt idx="1">
                  <c:v>2.9793162722834698</c:v>
                </c:pt>
                <c:pt idx="2">
                  <c:v>3.4847294383757501</c:v>
                </c:pt>
                <c:pt idx="3">
                  <c:v>5.7866996012838898</c:v>
                </c:pt>
                <c:pt idx="4">
                  <c:v>6.2405400613272102</c:v>
                </c:pt>
                <c:pt idx="5">
                  <c:v>9.5145997912884592</c:v>
                </c:pt>
                <c:pt idx="6">
                  <c:v>5.9318811227865904</c:v>
                </c:pt>
                <c:pt idx="7">
                  <c:v>7.6532848125538404</c:v>
                </c:pt>
                <c:pt idx="8">
                  <c:v>6.8888999864778802</c:v>
                </c:pt>
                <c:pt idx="9">
                  <c:v>3.76018874884514</c:v>
                </c:pt>
                <c:pt idx="10">
                  <c:v>12.2664857653066</c:v>
                </c:pt>
                <c:pt idx="11">
                  <c:v>3.1711184705818001</c:v>
                </c:pt>
                <c:pt idx="12">
                  <c:v>4.9051479947641203</c:v>
                </c:pt>
                <c:pt idx="13">
                  <c:v>5.1509689935377603</c:v>
                </c:pt>
                <c:pt idx="14">
                  <c:v>-2.4822321722697001</c:v>
                </c:pt>
                <c:pt idx="15">
                  <c:v>2.31071519788392</c:v>
                </c:pt>
                <c:pt idx="16">
                  <c:v>3.8793318205539702</c:v>
                </c:pt>
                <c:pt idx="17">
                  <c:v>1.23439814000162</c:v>
                </c:pt>
                <c:pt idx="18">
                  <c:v>3.0241060577595</c:v>
                </c:pt>
                <c:pt idx="19">
                  <c:v>1.8434125203337599</c:v>
                </c:pt>
                <c:pt idx="20">
                  <c:v>1.6920808565574801</c:v>
                </c:pt>
                <c:pt idx="21">
                  <c:v>0.33145534186604703</c:v>
                </c:pt>
                <c:pt idx="22">
                  <c:v>0.86165685265223102</c:v>
                </c:pt>
                <c:pt idx="23">
                  <c:v>-0.111358841343474</c:v>
                </c:pt>
                <c:pt idx="24">
                  <c:v>0.66898919329946704</c:v>
                </c:pt>
                <c:pt idx="25">
                  <c:v>-0.38882487334316801</c:v>
                </c:pt>
                <c:pt idx="26">
                  <c:v>-0.76052679161293202</c:v>
                </c:pt>
              </c:numCache>
            </c:numRef>
          </c:val>
          <c:extLst>
            <c:ext xmlns:c16="http://schemas.microsoft.com/office/drawing/2014/chart" uri="{C3380CC4-5D6E-409C-BE32-E72D297353CC}">
              <c16:uniqueId val="{0000000E-C130-4A49-82B6-9FB50435A606}"/>
            </c:ext>
          </c:extLst>
        </c:ser>
        <c:dLbls>
          <c:showLegendKey val="0"/>
          <c:showVal val="0"/>
          <c:showCatName val="0"/>
          <c:showSerName val="0"/>
          <c:showPercent val="0"/>
          <c:showBubbleSize val="0"/>
        </c:dLbls>
        <c:gapWidth val="150"/>
        <c:axId val="298196847"/>
        <c:axId val="394456927"/>
      </c:barChart>
      <c:lineChart>
        <c:grouping val="standard"/>
        <c:varyColors val="0"/>
        <c:ser>
          <c:idx val="1"/>
          <c:order val="1"/>
          <c:tx>
            <c:strRef>
              <c:f>'F19'!$E$5</c:f>
              <c:strCache>
                <c:ptCount val="1"/>
                <c:pt idx="0">
                  <c:v>Nacional</c:v>
                </c:pt>
              </c:strCache>
            </c:strRef>
          </c:tx>
          <c:spPr>
            <a:ln w="28575" cap="rnd">
              <a:solidFill>
                <a:srgbClr val="95682B"/>
              </a:solidFill>
              <a:round/>
            </a:ln>
            <a:effectLst/>
          </c:spPr>
          <c:marker>
            <c:symbol val="none"/>
          </c:marker>
          <c:cat>
            <c:multiLvlStrRef>
              <c:f>'F19'!$B$6:$C$32</c:f>
              <c:multiLvlStrCache>
                <c:ptCount val="2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lvl>
                <c:lvl>
                  <c:pt idx="0">
                    <c:v>2013</c:v>
                  </c:pt>
                  <c:pt idx="4">
                    <c:v>2014</c:v>
                  </c:pt>
                  <c:pt idx="8">
                    <c:v>2015</c:v>
                  </c:pt>
                  <c:pt idx="12">
                    <c:v>2016</c:v>
                  </c:pt>
                  <c:pt idx="16">
                    <c:v>2017</c:v>
                  </c:pt>
                  <c:pt idx="20">
                    <c:v>2018</c:v>
                  </c:pt>
                  <c:pt idx="24">
                    <c:v>2019</c:v>
                  </c:pt>
                </c:lvl>
              </c:multiLvlStrCache>
            </c:multiLvlStrRef>
          </c:cat>
          <c:val>
            <c:numRef>
              <c:f>'F19'!$E$6:$E$32</c:f>
              <c:numCache>
                <c:formatCode>General</c:formatCode>
                <c:ptCount val="27"/>
                <c:pt idx="0">
                  <c:v>-0.88263117173099204</c:v>
                </c:pt>
                <c:pt idx="1">
                  <c:v>0.158311424557041</c:v>
                </c:pt>
                <c:pt idx="2">
                  <c:v>-0.88373864063548502</c:v>
                </c:pt>
                <c:pt idx="3">
                  <c:v>0.70414055224181005</c:v>
                </c:pt>
                <c:pt idx="4">
                  <c:v>2.4675390073062098</c:v>
                </c:pt>
                <c:pt idx="5">
                  <c:v>2.2544268001138499</c:v>
                </c:pt>
                <c:pt idx="6">
                  <c:v>2.6577304745757999</c:v>
                </c:pt>
                <c:pt idx="7">
                  <c:v>2.9330419727180899</c:v>
                </c:pt>
                <c:pt idx="8">
                  <c:v>1.6759087365745999</c:v>
                </c:pt>
                <c:pt idx="9">
                  <c:v>0.47773850490770498</c:v>
                </c:pt>
                <c:pt idx="10">
                  <c:v>2.7201767881443599</c:v>
                </c:pt>
                <c:pt idx="11">
                  <c:v>8.8986326293664306E-2</c:v>
                </c:pt>
                <c:pt idx="12">
                  <c:v>1.02303055493948</c:v>
                </c:pt>
                <c:pt idx="13">
                  <c:v>1.46677252509907</c:v>
                </c:pt>
                <c:pt idx="14">
                  <c:v>-1.29936885188241</c:v>
                </c:pt>
                <c:pt idx="15">
                  <c:v>0.37665333670699402</c:v>
                </c:pt>
                <c:pt idx="16">
                  <c:v>1.2429628555001699</c:v>
                </c:pt>
                <c:pt idx="17">
                  <c:v>-0.99676274656556496</c:v>
                </c:pt>
                <c:pt idx="18">
                  <c:v>-0.42866416872574598</c:v>
                </c:pt>
                <c:pt idx="19">
                  <c:v>-0.68601174327255898</c:v>
                </c:pt>
                <c:pt idx="20">
                  <c:v>-3.2916688206000799E-2</c:v>
                </c:pt>
                <c:pt idx="21">
                  <c:v>2.2648896816605899</c:v>
                </c:pt>
                <c:pt idx="22">
                  <c:v>1.028920181288</c:v>
                </c:pt>
                <c:pt idx="23">
                  <c:v>-1.3517715240992501</c:v>
                </c:pt>
                <c:pt idx="24">
                  <c:v>-0.48423722915926198</c:v>
                </c:pt>
                <c:pt idx="25">
                  <c:v>-3.01041753472667</c:v>
                </c:pt>
                <c:pt idx="26">
                  <c:v>-1.4451630869690699</c:v>
                </c:pt>
              </c:numCache>
            </c:numRef>
          </c:val>
          <c:smooth val="0"/>
          <c:extLst>
            <c:ext xmlns:c16="http://schemas.microsoft.com/office/drawing/2014/chart" uri="{C3380CC4-5D6E-409C-BE32-E72D297353CC}">
              <c16:uniqueId val="{0000000F-C130-4A49-82B6-9FB50435A606}"/>
            </c:ext>
          </c:extLst>
        </c:ser>
        <c:dLbls>
          <c:showLegendKey val="0"/>
          <c:showVal val="0"/>
          <c:showCatName val="0"/>
          <c:showSerName val="0"/>
          <c:showPercent val="0"/>
          <c:showBubbleSize val="0"/>
        </c:dLbls>
        <c:marker val="1"/>
        <c:smooth val="0"/>
        <c:axId val="298196847"/>
        <c:axId val="394456927"/>
      </c:lineChart>
      <c:catAx>
        <c:axId val="29819684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94456927"/>
        <c:crosses val="autoZero"/>
        <c:auto val="1"/>
        <c:lblAlgn val="ctr"/>
        <c:lblOffset val="100"/>
        <c:noMultiLvlLbl val="0"/>
      </c:catAx>
      <c:valAx>
        <c:axId val="3944569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98196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039706575139647"/>
          <c:y val="2.587037037037037E-2"/>
          <c:w val="0.75114139578706507"/>
          <c:h val="0.94825925925925925"/>
        </c:manualLayout>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7BAF-4826-9AAF-8B14B6A97BD4}"/>
              </c:ext>
            </c:extLst>
          </c:dPt>
          <c:dPt>
            <c:idx val="1"/>
            <c:invertIfNegative val="0"/>
            <c:bubble3D val="0"/>
            <c:spPr>
              <a:solidFill>
                <a:srgbClr val="7C878E"/>
              </a:solidFill>
              <a:ln>
                <a:noFill/>
              </a:ln>
              <a:effectLst/>
            </c:spPr>
            <c:extLst>
              <c:ext xmlns:c16="http://schemas.microsoft.com/office/drawing/2014/chart" uri="{C3380CC4-5D6E-409C-BE32-E72D297353CC}">
                <c16:uniqueId val="{00000003-7BAF-4826-9AAF-8B14B6A97BD4}"/>
              </c:ext>
            </c:extLst>
          </c:dPt>
          <c:dPt>
            <c:idx val="2"/>
            <c:invertIfNegative val="0"/>
            <c:bubble3D val="0"/>
            <c:spPr>
              <a:solidFill>
                <a:srgbClr val="7C878E"/>
              </a:solidFill>
              <a:ln>
                <a:noFill/>
              </a:ln>
              <a:effectLst/>
            </c:spPr>
            <c:extLst>
              <c:ext xmlns:c16="http://schemas.microsoft.com/office/drawing/2014/chart" uri="{C3380CC4-5D6E-409C-BE32-E72D297353CC}">
                <c16:uniqueId val="{00000005-7BAF-4826-9AAF-8B14B6A97BD4}"/>
              </c:ext>
            </c:extLst>
          </c:dPt>
          <c:dPt>
            <c:idx val="3"/>
            <c:invertIfNegative val="0"/>
            <c:bubble3D val="0"/>
            <c:spPr>
              <a:solidFill>
                <a:srgbClr val="7C878E"/>
              </a:solidFill>
              <a:ln>
                <a:noFill/>
              </a:ln>
              <a:effectLst/>
            </c:spPr>
            <c:extLst>
              <c:ext xmlns:c16="http://schemas.microsoft.com/office/drawing/2014/chart" uri="{C3380CC4-5D6E-409C-BE32-E72D297353CC}">
                <c16:uniqueId val="{00000007-7BAF-4826-9AAF-8B14B6A97BD4}"/>
              </c:ext>
            </c:extLst>
          </c:dPt>
          <c:dPt>
            <c:idx val="4"/>
            <c:invertIfNegative val="0"/>
            <c:bubble3D val="0"/>
            <c:spPr>
              <a:solidFill>
                <a:srgbClr val="7C878E"/>
              </a:solidFill>
              <a:ln>
                <a:noFill/>
              </a:ln>
              <a:effectLst/>
            </c:spPr>
            <c:extLst>
              <c:ext xmlns:c16="http://schemas.microsoft.com/office/drawing/2014/chart" uri="{C3380CC4-5D6E-409C-BE32-E72D297353CC}">
                <c16:uniqueId val="{00000009-7BAF-4826-9AAF-8B14B6A97BD4}"/>
              </c:ext>
            </c:extLst>
          </c:dPt>
          <c:dPt>
            <c:idx val="5"/>
            <c:invertIfNegative val="0"/>
            <c:bubble3D val="0"/>
            <c:spPr>
              <a:solidFill>
                <a:srgbClr val="7C878E"/>
              </a:solidFill>
              <a:ln>
                <a:noFill/>
              </a:ln>
              <a:effectLst/>
            </c:spPr>
            <c:extLst>
              <c:ext xmlns:c16="http://schemas.microsoft.com/office/drawing/2014/chart" uri="{C3380CC4-5D6E-409C-BE32-E72D297353CC}">
                <c16:uniqueId val="{0000000B-7BAF-4826-9AAF-8B14B6A97BD4}"/>
              </c:ext>
            </c:extLst>
          </c:dPt>
          <c:dPt>
            <c:idx val="6"/>
            <c:invertIfNegative val="0"/>
            <c:bubble3D val="0"/>
            <c:spPr>
              <a:solidFill>
                <a:srgbClr val="7C878E"/>
              </a:solidFill>
              <a:ln>
                <a:noFill/>
              </a:ln>
              <a:effectLst/>
            </c:spPr>
            <c:extLst>
              <c:ext xmlns:c16="http://schemas.microsoft.com/office/drawing/2014/chart" uri="{C3380CC4-5D6E-409C-BE32-E72D297353CC}">
                <c16:uniqueId val="{0000000D-7BAF-4826-9AAF-8B14B6A97BD4}"/>
              </c:ext>
            </c:extLst>
          </c:dPt>
          <c:dPt>
            <c:idx val="7"/>
            <c:invertIfNegative val="0"/>
            <c:bubble3D val="0"/>
            <c:spPr>
              <a:solidFill>
                <a:srgbClr val="7C878E"/>
              </a:solidFill>
              <a:ln>
                <a:noFill/>
              </a:ln>
              <a:effectLst/>
            </c:spPr>
            <c:extLst>
              <c:ext xmlns:c16="http://schemas.microsoft.com/office/drawing/2014/chart" uri="{C3380CC4-5D6E-409C-BE32-E72D297353CC}">
                <c16:uniqueId val="{0000000F-7BAF-4826-9AAF-8B14B6A97BD4}"/>
              </c:ext>
            </c:extLst>
          </c:dPt>
          <c:dPt>
            <c:idx val="8"/>
            <c:invertIfNegative val="0"/>
            <c:bubble3D val="0"/>
            <c:spPr>
              <a:solidFill>
                <a:srgbClr val="7C878E"/>
              </a:solidFill>
              <a:ln>
                <a:noFill/>
              </a:ln>
              <a:effectLst/>
            </c:spPr>
            <c:extLst>
              <c:ext xmlns:c16="http://schemas.microsoft.com/office/drawing/2014/chart" uri="{C3380CC4-5D6E-409C-BE32-E72D297353CC}">
                <c16:uniqueId val="{00000011-7BAF-4826-9AAF-8B14B6A97BD4}"/>
              </c:ext>
            </c:extLst>
          </c:dPt>
          <c:dPt>
            <c:idx val="9"/>
            <c:invertIfNegative val="0"/>
            <c:bubble3D val="0"/>
            <c:spPr>
              <a:solidFill>
                <a:srgbClr val="7C878E"/>
              </a:solidFill>
              <a:ln>
                <a:noFill/>
              </a:ln>
              <a:effectLst/>
            </c:spPr>
            <c:extLst>
              <c:ext xmlns:c16="http://schemas.microsoft.com/office/drawing/2014/chart" uri="{C3380CC4-5D6E-409C-BE32-E72D297353CC}">
                <c16:uniqueId val="{00000013-7BAF-4826-9AAF-8B14B6A97BD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7BAF-4826-9AAF-8B14B6A97BD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7BAF-4826-9AAF-8B14B6A97BD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7BAF-4826-9AAF-8B14B6A97BD4}"/>
              </c:ext>
            </c:extLst>
          </c:dPt>
          <c:dPt>
            <c:idx val="13"/>
            <c:invertIfNegative val="0"/>
            <c:bubble3D val="0"/>
            <c:spPr>
              <a:solidFill>
                <a:srgbClr val="7C878E"/>
              </a:solidFill>
              <a:ln>
                <a:noFill/>
              </a:ln>
              <a:effectLst/>
            </c:spPr>
            <c:extLst>
              <c:ext xmlns:c16="http://schemas.microsoft.com/office/drawing/2014/chart" uri="{C3380CC4-5D6E-409C-BE32-E72D297353CC}">
                <c16:uniqueId val="{0000001B-7BAF-4826-9AAF-8B14B6A97BD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7BAF-4826-9AAF-8B14B6A97BD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7BAF-4826-9AAF-8B14B6A97BD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7BAF-4826-9AAF-8B14B6A97BD4}"/>
              </c:ext>
            </c:extLst>
          </c:dPt>
          <c:dPt>
            <c:idx val="17"/>
            <c:invertIfNegative val="0"/>
            <c:bubble3D val="0"/>
            <c:spPr>
              <a:solidFill>
                <a:srgbClr val="95682B"/>
              </a:solidFill>
              <a:ln>
                <a:noFill/>
              </a:ln>
              <a:effectLst/>
            </c:spPr>
            <c:extLst>
              <c:ext xmlns:c16="http://schemas.microsoft.com/office/drawing/2014/chart" uri="{C3380CC4-5D6E-409C-BE32-E72D297353CC}">
                <c16:uniqueId val="{00000023-7BAF-4826-9AAF-8B14B6A97BD4}"/>
              </c:ext>
            </c:extLst>
          </c:dPt>
          <c:dPt>
            <c:idx val="18"/>
            <c:invertIfNegative val="0"/>
            <c:bubble3D val="0"/>
            <c:spPr>
              <a:solidFill>
                <a:srgbClr val="FBBB27"/>
              </a:solidFill>
              <a:ln>
                <a:noFill/>
              </a:ln>
              <a:effectLst/>
            </c:spPr>
            <c:extLst>
              <c:ext xmlns:c16="http://schemas.microsoft.com/office/drawing/2014/chart" uri="{C3380CC4-5D6E-409C-BE32-E72D297353CC}">
                <c16:uniqueId val="{00000025-7BAF-4826-9AAF-8B14B6A97BD4}"/>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'F20'!$B$5:$B$37</c:f>
              <c:strCache>
                <c:ptCount val="33"/>
                <c:pt idx="0">
                  <c:v>Baja California Sur</c:v>
                </c:pt>
                <c:pt idx="1">
                  <c:v>Nayarit</c:v>
                </c:pt>
                <c:pt idx="2">
                  <c:v>Oaxaca</c:v>
                </c:pt>
                <c:pt idx="3">
                  <c:v>Chiapas</c:v>
                </c:pt>
                <c:pt idx="4">
                  <c:v>Zacatecas</c:v>
                </c:pt>
                <c:pt idx="5">
                  <c:v>Tabasco</c:v>
                </c:pt>
                <c:pt idx="6">
                  <c:v>Estado de México</c:v>
                </c:pt>
                <c:pt idx="7">
                  <c:v>Quintana Roo</c:v>
                </c:pt>
                <c:pt idx="8">
                  <c:v>Veracruz</c:v>
                </c:pt>
                <c:pt idx="9">
                  <c:v>San Luis Potosí</c:v>
                </c:pt>
                <c:pt idx="10">
                  <c:v>Sinaloa</c:v>
                </c:pt>
                <c:pt idx="11">
                  <c:v>Morelos</c:v>
                </c:pt>
                <c:pt idx="12">
                  <c:v>Hidalgo</c:v>
                </c:pt>
                <c:pt idx="13">
                  <c:v>Ciudad de México</c:v>
                </c:pt>
                <c:pt idx="14">
                  <c:v>Guerrero</c:v>
                </c:pt>
                <c:pt idx="15">
                  <c:v>Querétaro</c:v>
                </c:pt>
                <c:pt idx="16">
                  <c:v>Campeche</c:v>
                </c:pt>
                <c:pt idx="17">
                  <c:v>Nacional</c:v>
                </c:pt>
                <c:pt idx="18">
                  <c:v>Jalisco</c:v>
                </c:pt>
                <c:pt idx="19">
                  <c:v>Michoacán</c:v>
                </c:pt>
                <c:pt idx="20">
                  <c:v>Aguascalientes</c:v>
                </c:pt>
                <c:pt idx="21">
                  <c:v>Guanajuato</c:v>
                </c:pt>
                <c:pt idx="22">
                  <c:v>Durango</c:v>
                </c:pt>
                <c:pt idx="23">
                  <c:v>Puebla</c:v>
                </c:pt>
                <c:pt idx="24">
                  <c:v>Sonora</c:v>
                </c:pt>
                <c:pt idx="25">
                  <c:v>Baja California</c:v>
                </c:pt>
                <c:pt idx="26">
                  <c:v>Yucatán</c:v>
                </c:pt>
                <c:pt idx="27">
                  <c:v>Nuevo León</c:v>
                </c:pt>
                <c:pt idx="28">
                  <c:v>Tamaulipas</c:v>
                </c:pt>
                <c:pt idx="29">
                  <c:v>Chihuahua</c:v>
                </c:pt>
                <c:pt idx="30">
                  <c:v>Coahuila</c:v>
                </c:pt>
                <c:pt idx="31">
                  <c:v>Colima</c:v>
                </c:pt>
                <c:pt idx="32">
                  <c:v>Tlaxcala</c:v>
                </c:pt>
              </c:strCache>
            </c:strRef>
          </c:cat>
          <c:val>
            <c:numRef>
              <c:f>'F20'!$C$5:$C$37</c:f>
              <c:numCache>
                <c:formatCode>General</c:formatCode>
                <c:ptCount val="33"/>
                <c:pt idx="0">
                  <c:v>-28.331465449270802</c:v>
                </c:pt>
                <c:pt idx="1">
                  <c:v>-12.6011236740776</c:v>
                </c:pt>
                <c:pt idx="2">
                  <c:v>-11.7883156404739</c:v>
                </c:pt>
                <c:pt idx="3">
                  <c:v>-11.664699363626401</c:v>
                </c:pt>
                <c:pt idx="4">
                  <c:v>-8.2846645331634399</c:v>
                </c:pt>
                <c:pt idx="5">
                  <c:v>-8.0988715232964008</c:v>
                </c:pt>
                <c:pt idx="6">
                  <c:v>-8.0703636423957903</c:v>
                </c:pt>
                <c:pt idx="7">
                  <c:v>-6.1134866416672704</c:v>
                </c:pt>
                <c:pt idx="8">
                  <c:v>-5.7896159580436501</c:v>
                </c:pt>
                <c:pt idx="9">
                  <c:v>-4.1472489126905403</c:v>
                </c:pt>
                <c:pt idx="10">
                  <c:v>-4.13095086572618</c:v>
                </c:pt>
                <c:pt idx="11">
                  <c:v>-3.9064578694466099</c:v>
                </c:pt>
                <c:pt idx="12">
                  <c:v>-3.2714840858004099</c:v>
                </c:pt>
                <c:pt idx="13">
                  <c:v>-2.9114985861584701</c:v>
                </c:pt>
                <c:pt idx="14">
                  <c:v>-2.63028625594752</c:v>
                </c:pt>
                <c:pt idx="15">
                  <c:v>-2.5287292666518102</c:v>
                </c:pt>
                <c:pt idx="16">
                  <c:v>-2.50723386076884</c:v>
                </c:pt>
                <c:pt idx="17">
                  <c:v>-1.4451630869690699</c:v>
                </c:pt>
                <c:pt idx="18">
                  <c:v>-0.76052679161293202</c:v>
                </c:pt>
                <c:pt idx="19">
                  <c:v>-0.53281398106830102</c:v>
                </c:pt>
                <c:pt idx="20">
                  <c:v>-0.362827909065643</c:v>
                </c:pt>
                <c:pt idx="21">
                  <c:v>-0.34787462515699002</c:v>
                </c:pt>
                <c:pt idx="22">
                  <c:v>0.116792853661821</c:v>
                </c:pt>
                <c:pt idx="23">
                  <c:v>1.05672796461644</c:v>
                </c:pt>
                <c:pt idx="24">
                  <c:v>1.70101319534285</c:v>
                </c:pt>
                <c:pt idx="25">
                  <c:v>2.2479115074177001</c:v>
                </c:pt>
                <c:pt idx="26">
                  <c:v>2.9355063349686801</c:v>
                </c:pt>
                <c:pt idx="27">
                  <c:v>3.5008319843876201</c:v>
                </c:pt>
                <c:pt idx="28">
                  <c:v>3.5704559604033501</c:v>
                </c:pt>
                <c:pt idx="29">
                  <c:v>4.7313914547670599</c:v>
                </c:pt>
                <c:pt idx="30">
                  <c:v>4.7396130376773904</c:v>
                </c:pt>
                <c:pt idx="31">
                  <c:v>20.577322411183602</c:v>
                </c:pt>
                <c:pt idx="32">
                  <c:v>36.514751646222102</c:v>
                </c:pt>
              </c:numCache>
            </c:numRef>
          </c:val>
          <c:extLst>
            <c:ext xmlns:c16="http://schemas.microsoft.com/office/drawing/2014/chart" uri="{C3380CC4-5D6E-409C-BE32-E72D297353CC}">
              <c16:uniqueId val="{00000026-7BAF-4826-9AAF-8B14B6A97BD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'F21'!$D$5</c:f>
              <c:strCache>
                <c:ptCount val="1"/>
                <c:pt idx="0">
                  <c:v>          Jalisco</c:v>
                </c:pt>
              </c:strCache>
            </c:strRef>
          </c:tx>
          <c:spPr>
            <a:solidFill>
              <a:srgbClr val="BDCF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077D-4D21-808D-EFC64F8A7DBF}"/>
              </c:ext>
            </c:extLst>
          </c:dPt>
          <c:dPt>
            <c:idx val="6"/>
            <c:invertIfNegative val="0"/>
            <c:bubble3D val="0"/>
            <c:spPr>
              <a:solidFill>
                <a:srgbClr val="7C878E"/>
              </a:solidFill>
              <a:ln>
                <a:noFill/>
              </a:ln>
              <a:effectLst/>
            </c:spPr>
            <c:extLst>
              <c:ext xmlns:c16="http://schemas.microsoft.com/office/drawing/2014/chart" uri="{C3380CC4-5D6E-409C-BE32-E72D297353CC}">
                <c16:uniqueId val="{00000003-077D-4D21-808D-EFC64F8A7DBF}"/>
              </c:ext>
            </c:extLst>
          </c:dPt>
          <c:dPt>
            <c:idx val="10"/>
            <c:invertIfNegative val="0"/>
            <c:bubble3D val="0"/>
            <c:spPr>
              <a:solidFill>
                <a:srgbClr val="7C878E"/>
              </a:solidFill>
              <a:ln>
                <a:noFill/>
              </a:ln>
              <a:effectLst/>
            </c:spPr>
            <c:extLst>
              <c:ext xmlns:c16="http://schemas.microsoft.com/office/drawing/2014/chart" uri="{C3380CC4-5D6E-409C-BE32-E72D297353CC}">
                <c16:uniqueId val="{00000005-077D-4D21-808D-EFC64F8A7DBF}"/>
              </c:ext>
            </c:extLst>
          </c:dPt>
          <c:dPt>
            <c:idx val="14"/>
            <c:invertIfNegative val="0"/>
            <c:bubble3D val="0"/>
            <c:spPr>
              <a:solidFill>
                <a:srgbClr val="7C878E"/>
              </a:solidFill>
              <a:ln>
                <a:noFill/>
              </a:ln>
              <a:effectLst/>
            </c:spPr>
            <c:extLst>
              <c:ext xmlns:c16="http://schemas.microsoft.com/office/drawing/2014/chart" uri="{C3380CC4-5D6E-409C-BE32-E72D297353CC}">
                <c16:uniqueId val="{00000007-077D-4D21-808D-EFC64F8A7DBF}"/>
              </c:ext>
            </c:extLst>
          </c:dPt>
          <c:dPt>
            <c:idx val="18"/>
            <c:invertIfNegative val="0"/>
            <c:bubble3D val="0"/>
            <c:spPr>
              <a:solidFill>
                <a:srgbClr val="7C878E"/>
              </a:solidFill>
              <a:ln>
                <a:noFill/>
              </a:ln>
              <a:effectLst/>
            </c:spPr>
            <c:extLst>
              <c:ext xmlns:c16="http://schemas.microsoft.com/office/drawing/2014/chart" uri="{C3380CC4-5D6E-409C-BE32-E72D297353CC}">
                <c16:uniqueId val="{00000009-077D-4D21-808D-EFC64F8A7DBF}"/>
              </c:ext>
            </c:extLst>
          </c:dPt>
          <c:dPt>
            <c:idx val="22"/>
            <c:invertIfNegative val="0"/>
            <c:bubble3D val="0"/>
            <c:spPr>
              <a:solidFill>
                <a:srgbClr val="7C878E"/>
              </a:solidFill>
              <a:ln>
                <a:noFill/>
              </a:ln>
              <a:effectLst/>
            </c:spPr>
            <c:extLst>
              <c:ext xmlns:c16="http://schemas.microsoft.com/office/drawing/2014/chart" uri="{C3380CC4-5D6E-409C-BE32-E72D297353CC}">
                <c16:uniqueId val="{0000000B-077D-4D21-808D-EFC64F8A7DBF}"/>
              </c:ext>
            </c:extLst>
          </c:dPt>
          <c:dPt>
            <c:idx val="26"/>
            <c:invertIfNegative val="0"/>
            <c:bubble3D val="0"/>
            <c:spPr>
              <a:solidFill>
                <a:srgbClr val="FBBB27"/>
              </a:solidFill>
              <a:ln>
                <a:noFill/>
              </a:ln>
              <a:effectLst/>
            </c:spPr>
            <c:extLst>
              <c:ext xmlns:c16="http://schemas.microsoft.com/office/drawing/2014/chart" uri="{C3380CC4-5D6E-409C-BE32-E72D297353CC}">
                <c16:uniqueId val="{0000000D-077D-4D21-808D-EFC64F8A7DBF}"/>
              </c:ext>
            </c:extLst>
          </c:dPt>
          <c:cat>
            <c:multiLvlStrRef>
              <c:f>'F21'!$B$6:$C$32</c:f>
              <c:multiLvlStrCache>
                <c:ptCount val="2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lvl>
                <c:lvl>
                  <c:pt idx="0">
                    <c:v>2013</c:v>
                  </c:pt>
                  <c:pt idx="4">
                    <c:v>2014</c:v>
                  </c:pt>
                  <c:pt idx="8">
                    <c:v>2015</c:v>
                  </c:pt>
                  <c:pt idx="12">
                    <c:v>2016</c:v>
                  </c:pt>
                  <c:pt idx="16">
                    <c:v>2017</c:v>
                  </c:pt>
                  <c:pt idx="20">
                    <c:v>2018</c:v>
                  </c:pt>
                  <c:pt idx="24">
                    <c:v>2019</c:v>
                  </c:pt>
                </c:lvl>
              </c:multiLvlStrCache>
            </c:multiLvlStrRef>
          </c:cat>
          <c:val>
            <c:numRef>
              <c:f>'F21'!$D$6:$D$32</c:f>
              <c:numCache>
                <c:formatCode>General</c:formatCode>
                <c:ptCount val="27"/>
                <c:pt idx="0">
                  <c:v>2.3927628493269699</c:v>
                </c:pt>
                <c:pt idx="1">
                  <c:v>5.7017089546792796</c:v>
                </c:pt>
                <c:pt idx="2">
                  <c:v>1.2195903967061099</c:v>
                </c:pt>
                <c:pt idx="3">
                  <c:v>-0.31195766423697102</c:v>
                </c:pt>
                <c:pt idx="4">
                  <c:v>0.13051327099191201</c:v>
                </c:pt>
                <c:pt idx="5">
                  <c:v>0.33599098754650902</c:v>
                </c:pt>
                <c:pt idx="6">
                  <c:v>4.4562967326495597</c:v>
                </c:pt>
                <c:pt idx="7">
                  <c:v>5.5501700658055304</c:v>
                </c:pt>
                <c:pt idx="8">
                  <c:v>3.9629267368110699</c:v>
                </c:pt>
                <c:pt idx="9">
                  <c:v>5.1111353821879097</c:v>
                </c:pt>
                <c:pt idx="10">
                  <c:v>4.5720269381044103</c:v>
                </c:pt>
                <c:pt idx="11">
                  <c:v>0.18348693704382399</c:v>
                </c:pt>
                <c:pt idx="12">
                  <c:v>6.57202908910135</c:v>
                </c:pt>
                <c:pt idx="13">
                  <c:v>4.7101606707731598</c:v>
                </c:pt>
                <c:pt idx="14">
                  <c:v>6.5245394928019804</c:v>
                </c:pt>
                <c:pt idx="15">
                  <c:v>8.1089493245328708</c:v>
                </c:pt>
                <c:pt idx="16">
                  <c:v>4.3227460162280797</c:v>
                </c:pt>
                <c:pt idx="17">
                  <c:v>1.1588919981526</c:v>
                </c:pt>
                <c:pt idx="18">
                  <c:v>1.7730678562228399</c:v>
                </c:pt>
                <c:pt idx="19">
                  <c:v>2.3726205911227098</c:v>
                </c:pt>
                <c:pt idx="20">
                  <c:v>2.4801177973736701</c:v>
                </c:pt>
                <c:pt idx="21">
                  <c:v>5.5294401791113597</c:v>
                </c:pt>
                <c:pt idx="22">
                  <c:v>3.3352571938961</c:v>
                </c:pt>
                <c:pt idx="23">
                  <c:v>4.1553639125895101</c:v>
                </c:pt>
                <c:pt idx="24">
                  <c:v>2.0425739013561799</c:v>
                </c:pt>
                <c:pt idx="25">
                  <c:v>0.65283022146385905</c:v>
                </c:pt>
                <c:pt idx="26">
                  <c:v>0.70420516029511804</c:v>
                </c:pt>
              </c:numCache>
            </c:numRef>
          </c:val>
          <c:extLst>
            <c:ext xmlns:c16="http://schemas.microsoft.com/office/drawing/2014/chart" uri="{C3380CC4-5D6E-409C-BE32-E72D297353CC}">
              <c16:uniqueId val="{0000000E-077D-4D21-808D-EFC64F8A7DBF}"/>
            </c:ext>
          </c:extLst>
        </c:ser>
        <c:dLbls>
          <c:showLegendKey val="0"/>
          <c:showVal val="0"/>
          <c:showCatName val="0"/>
          <c:showSerName val="0"/>
          <c:showPercent val="0"/>
          <c:showBubbleSize val="0"/>
        </c:dLbls>
        <c:gapWidth val="150"/>
        <c:axId val="298196847"/>
        <c:axId val="394456927"/>
      </c:barChart>
      <c:lineChart>
        <c:grouping val="standard"/>
        <c:varyColors val="0"/>
        <c:ser>
          <c:idx val="1"/>
          <c:order val="1"/>
          <c:tx>
            <c:strRef>
              <c:f>'F21'!$E$5</c:f>
              <c:strCache>
                <c:ptCount val="1"/>
                <c:pt idx="0">
                  <c:v>Nacional</c:v>
                </c:pt>
              </c:strCache>
            </c:strRef>
          </c:tx>
          <c:spPr>
            <a:ln w="28575" cap="rnd">
              <a:solidFill>
                <a:srgbClr val="95682B"/>
              </a:solidFill>
              <a:round/>
            </a:ln>
            <a:effectLst/>
          </c:spPr>
          <c:marker>
            <c:symbol val="none"/>
          </c:marker>
          <c:cat>
            <c:multiLvlStrRef>
              <c:f>'F21'!$B$6:$C$32</c:f>
              <c:multiLvlStrCache>
                <c:ptCount val="2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lvl>
                <c:lvl>
                  <c:pt idx="0">
                    <c:v>2013</c:v>
                  </c:pt>
                  <c:pt idx="4">
                    <c:v>2014</c:v>
                  </c:pt>
                  <c:pt idx="8">
                    <c:v>2015</c:v>
                  </c:pt>
                  <c:pt idx="12">
                    <c:v>2016</c:v>
                  </c:pt>
                  <c:pt idx="16">
                    <c:v>2017</c:v>
                  </c:pt>
                  <c:pt idx="20">
                    <c:v>2018</c:v>
                  </c:pt>
                  <c:pt idx="24">
                    <c:v>2019</c:v>
                  </c:pt>
                </c:lvl>
              </c:multiLvlStrCache>
            </c:multiLvlStrRef>
          </c:cat>
          <c:val>
            <c:numRef>
              <c:f>'F21'!$E$6:$E$32</c:f>
              <c:numCache>
                <c:formatCode>General</c:formatCode>
                <c:ptCount val="27"/>
                <c:pt idx="0">
                  <c:v>1.5372258716857199</c:v>
                </c:pt>
                <c:pt idx="1">
                  <c:v>3.0747136356992399</c:v>
                </c:pt>
                <c:pt idx="2">
                  <c:v>2.7472133784317498</c:v>
                </c:pt>
                <c:pt idx="3">
                  <c:v>1.37076317397185</c:v>
                </c:pt>
                <c:pt idx="4">
                  <c:v>2.39041653146039</c:v>
                </c:pt>
                <c:pt idx="5">
                  <c:v>2.1044882062721699</c:v>
                </c:pt>
                <c:pt idx="6">
                  <c:v>2.6580781460337999</c:v>
                </c:pt>
                <c:pt idx="7">
                  <c:v>3.46418573900324</c:v>
                </c:pt>
                <c:pt idx="8">
                  <c:v>4.33034386864915</c:v>
                </c:pt>
                <c:pt idx="9">
                  <c:v>4.25545913770409</c:v>
                </c:pt>
                <c:pt idx="10">
                  <c:v>4.6318953728795398</c:v>
                </c:pt>
                <c:pt idx="11">
                  <c:v>3.8090012442711001</c:v>
                </c:pt>
                <c:pt idx="12">
                  <c:v>3.8149422776667001</c:v>
                </c:pt>
                <c:pt idx="13">
                  <c:v>3.9598870488669999</c:v>
                </c:pt>
                <c:pt idx="14">
                  <c:v>3.3333536359552598</c:v>
                </c:pt>
                <c:pt idx="15">
                  <c:v>4.3525639008949097</c:v>
                </c:pt>
                <c:pt idx="16">
                  <c:v>4.3205252944420902</c:v>
                </c:pt>
                <c:pt idx="17">
                  <c:v>3.0961922267728701</c:v>
                </c:pt>
                <c:pt idx="18">
                  <c:v>2.45234417581106</c:v>
                </c:pt>
                <c:pt idx="19">
                  <c:v>2.5341056763557201</c:v>
                </c:pt>
                <c:pt idx="20">
                  <c:v>2.1564461917181701</c:v>
                </c:pt>
                <c:pt idx="21">
                  <c:v>3.50343073647662</c:v>
                </c:pt>
                <c:pt idx="22">
                  <c:v>3.28247658262273</c:v>
                </c:pt>
                <c:pt idx="23">
                  <c:v>2.6195967815880299</c:v>
                </c:pt>
                <c:pt idx="24">
                  <c:v>1.8592251604758701</c:v>
                </c:pt>
                <c:pt idx="25">
                  <c:v>-0.117129434703187</c:v>
                </c:pt>
                <c:pt idx="26">
                  <c:v>6.7045938464119104E-2</c:v>
                </c:pt>
              </c:numCache>
            </c:numRef>
          </c:val>
          <c:smooth val="0"/>
          <c:extLst>
            <c:ext xmlns:c16="http://schemas.microsoft.com/office/drawing/2014/chart" uri="{C3380CC4-5D6E-409C-BE32-E72D297353CC}">
              <c16:uniqueId val="{0000000F-077D-4D21-808D-EFC64F8A7DBF}"/>
            </c:ext>
          </c:extLst>
        </c:ser>
        <c:dLbls>
          <c:showLegendKey val="0"/>
          <c:showVal val="0"/>
          <c:showCatName val="0"/>
          <c:showSerName val="0"/>
          <c:showPercent val="0"/>
          <c:showBubbleSize val="0"/>
        </c:dLbls>
        <c:marker val="1"/>
        <c:smooth val="0"/>
        <c:axId val="298196847"/>
        <c:axId val="394456927"/>
      </c:lineChart>
      <c:catAx>
        <c:axId val="29819684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94456927"/>
        <c:crosses val="autoZero"/>
        <c:auto val="1"/>
        <c:lblAlgn val="ctr"/>
        <c:lblOffset val="100"/>
        <c:noMultiLvlLbl val="0"/>
      </c:catAx>
      <c:valAx>
        <c:axId val="3944569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98196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BD0-48AE-AA10-649E44557DD6}"/>
              </c:ext>
            </c:extLst>
          </c:dPt>
          <c:dPt>
            <c:idx val="1"/>
            <c:invertIfNegative val="0"/>
            <c:bubble3D val="0"/>
            <c:spPr>
              <a:solidFill>
                <a:srgbClr val="7C878E"/>
              </a:solidFill>
              <a:ln>
                <a:noFill/>
              </a:ln>
              <a:effectLst/>
            </c:spPr>
            <c:extLst>
              <c:ext xmlns:c16="http://schemas.microsoft.com/office/drawing/2014/chart" uri="{C3380CC4-5D6E-409C-BE32-E72D297353CC}">
                <c16:uniqueId val="{00000003-CBD0-48AE-AA10-649E44557DD6}"/>
              </c:ext>
            </c:extLst>
          </c:dPt>
          <c:dPt>
            <c:idx val="2"/>
            <c:invertIfNegative val="0"/>
            <c:bubble3D val="0"/>
            <c:spPr>
              <a:solidFill>
                <a:srgbClr val="7C878E"/>
              </a:solidFill>
              <a:ln>
                <a:noFill/>
              </a:ln>
              <a:effectLst/>
            </c:spPr>
            <c:extLst>
              <c:ext xmlns:c16="http://schemas.microsoft.com/office/drawing/2014/chart" uri="{C3380CC4-5D6E-409C-BE32-E72D297353CC}">
                <c16:uniqueId val="{00000005-CBD0-48AE-AA10-649E44557DD6}"/>
              </c:ext>
            </c:extLst>
          </c:dPt>
          <c:dPt>
            <c:idx val="3"/>
            <c:invertIfNegative val="0"/>
            <c:bubble3D val="0"/>
            <c:spPr>
              <a:solidFill>
                <a:srgbClr val="7C878E"/>
              </a:solidFill>
              <a:ln>
                <a:noFill/>
              </a:ln>
              <a:effectLst/>
            </c:spPr>
            <c:extLst>
              <c:ext xmlns:c16="http://schemas.microsoft.com/office/drawing/2014/chart" uri="{C3380CC4-5D6E-409C-BE32-E72D297353CC}">
                <c16:uniqueId val="{00000007-CBD0-48AE-AA10-649E44557DD6}"/>
              </c:ext>
            </c:extLst>
          </c:dPt>
          <c:dPt>
            <c:idx val="4"/>
            <c:invertIfNegative val="0"/>
            <c:bubble3D val="0"/>
            <c:spPr>
              <a:solidFill>
                <a:srgbClr val="7C878E"/>
              </a:solidFill>
              <a:ln>
                <a:noFill/>
              </a:ln>
              <a:effectLst/>
            </c:spPr>
            <c:extLst>
              <c:ext xmlns:c16="http://schemas.microsoft.com/office/drawing/2014/chart" uri="{C3380CC4-5D6E-409C-BE32-E72D297353CC}">
                <c16:uniqueId val="{00000009-CBD0-48AE-AA10-649E44557DD6}"/>
              </c:ext>
            </c:extLst>
          </c:dPt>
          <c:dPt>
            <c:idx val="5"/>
            <c:invertIfNegative val="0"/>
            <c:bubble3D val="0"/>
            <c:spPr>
              <a:solidFill>
                <a:srgbClr val="7C878E"/>
              </a:solidFill>
              <a:ln>
                <a:noFill/>
              </a:ln>
              <a:effectLst/>
            </c:spPr>
            <c:extLst>
              <c:ext xmlns:c16="http://schemas.microsoft.com/office/drawing/2014/chart" uri="{C3380CC4-5D6E-409C-BE32-E72D297353CC}">
                <c16:uniqueId val="{0000000B-CBD0-48AE-AA10-649E44557DD6}"/>
              </c:ext>
            </c:extLst>
          </c:dPt>
          <c:dPt>
            <c:idx val="6"/>
            <c:invertIfNegative val="0"/>
            <c:bubble3D val="0"/>
            <c:spPr>
              <a:solidFill>
                <a:srgbClr val="7C878E"/>
              </a:solidFill>
              <a:ln>
                <a:noFill/>
              </a:ln>
              <a:effectLst/>
            </c:spPr>
            <c:extLst>
              <c:ext xmlns:c16="http://schemas.microsoft.com/office/drawing/2014/chart" uri="{C3380CC4-5D6E-409C-BE32-E72D297353CC}">
                <c16:uniqueId val="{0000000D-CBD0-48AE-AA10-649E44557DD6}"/>
              </c:ext>
            </c:extLst>
          </c:dPt>
          <c:dPt>
            <c:idx val="7"/>
            <c:invertIfNegative val="0"/>
            <c:bubble3D val="0"/>
            <c:spPr>
              <a:solidFill>
                <a:srgbClr val="7C878E"/>
              </a:solidFill>
              <a:ln>
                <a:noFill/>
              </a:ln>
              <a:effectLst/>
            </c:spPr>
            <c:extLst>
              <c:ext xmlns:c16="http://schemas.microsoft.com/office/drawing/2014/chart" uri="{C3380CC4-5D6E-409C-BE32-E72D297353CC}">
                <c16:uniqueId val="{0000000F-CBD0-48AE-AA10-649E44557DD6}"/>
              </c:ext>
            </c:extLst>
          </c:dPt>
          <c:dPt>
            <c:idx val="8"/>
            <c:invertIfNegative val="0"/>
            <c:bubble3D val="0"/>
            <c:spPr>
              <a:solidFill>
                <a:srgbClr val="7C878E"/>
              </a:solidFill>
              <a:ln>
                <a:noFill/>
              </a:ln>
              <a:effectLst/>
            </c:spPr>
            <c:extLst>
              <c:ext xmlns:c16="http://schemas.microsoft.com/office/drawing/2014/chart" uri="{C3380CC4-5D6E-409C-BE32-E72D297353CC}">
                <c16:uniqueId val="{00000011-CBD0-48AE-AA10-649E44557DD6}"/>
              </c:ext>
            </c:extLst>
          </c:dPt>
          <c:dPt>
            <c:idx val="9"/>
            <c:invertIfNegative val="0"/>
            <c:bubble3D val="0"/>
            <c:spPr>
              <a:solidFill>
                <a:srgbClr val="7C878E"/>
              </a:solidFill>
              <a:ln>
                <a:noFill/>
              </a:ln>
              <a:effectLst/>
            </c:spPr>
            <c:extLst>
              <c:ext xmlns:c16="http://schemas.microsoft.com/office/drawing/2014/chart" uri="{C3380CC4-5D6E-409C-BE32-E72D297353CC}">
                <c16:uniqueId val="{00000013-CBD0-48AE-AA10-649E44557DD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BD0-48AE-AA10-649E44557DD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BD0-48AE-AA10-649E44557DD6}"/>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BD0-48AE-AA10-649E44557DD6}"/>
              </c:ext>
            </c:extLst>
          </c:dPt>
          <c:dPt>
            <c:idx val="13"/>
            <c:invertIfNegative val="0"/>
            <c:bubble3D val="0"/>
            <c:spPr>
              <a:solidFill>
                <a:srgbClr val="7C878E"/>
              </a:solidFill>
              <a:ln>
                <a:noFill/>
              </a:ln>
              <a:effectLst/>
            </c:spPr>
            <c:extLst>
              <c:ext xmlns:c16="http://schemas.microsoft.com/office/drawing/2014/chart" uri="{C3380CC4-5D6E-409C-BE32-E72D297353CC}">
                <c16:uniqueId val="{0000001B-CBD0-48AE-AA10-649E44557DD6}"/>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BD0-48AE-AA10-649E44557DD6}"/>
              </c:ext>
            </c:extLst>
          </c:dPt>
          <c:dPt>
            <c:idx val="15"/>
            <c:invertIfNegative val="0"/>
            <c:bubble3D val="0"/>
            <c:spPr>
              <a:solidFill>
                <a:srgbClr val="95682B"/>
              </a:solidFill>
              <a:ln>
                <a:noFill/>
              </a:ln>
              <a:effectLst/>
            </c:spPr>
            <c:extLst>
              <c:ext xmlns:c16="http://schemas.microsoft.com/office/drawing/2014/chart" uri="{C3380CC4-5D6E-409C-BE32-E72D297353CC}">
                <c16:uniqueId val="{0000001F-CBD0-48AE-AA10-649E44557DD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BD0-48AE-AA10-649E44557DD6}"/>
              </c:ext>
            </c:extLst>
          </c:dPt>
          <c:dPt>
            <c:idx val="17"/>
            <c:invertIfNegative val="0"/>
            <c:bubble3D val="0"/>
            <c:spPr>
              <a:solidFill>
                <a:srgbClr val="7C878E"/>
              </a:solidFill>
              <a:ln>
                <a:noFill/>
              </a:ln>
              <a:effectLst/>
            </c:spPr>
            <c:extLst>
              <c:ext xmlns:c16="http://schemas.microsoft.com/office/drawing/2014/chart" uri="{C3380CC4-5D6E-409C-BE32-E72D297353CC}">
                <c16:uniqueId val="{00000023-CBD0-48AE-AA10-649E44557DD6}"/>
              </c:ext>
            </c:extLst>
          </c:dPt>
          <c:dPt>
            <c:idx val="24"/>
            <c:invertIfNegative val="0"/>
            <c:bubble3D val="0"/>
            <c:spPr>
              <a:solidFill>
                <a:srgbClr val="FBBB27"/>
              </a:solidFill>
              <a:ln>
                <a:noFill/>
              </a:ln>
              <a:effectLst/>
            </c:spPr>
            <c:extLst>
              <c:ext xmlns:c16="http://schemas.microsoft.com/office/drawing/2014/chart" uri="{C3380CC4-5D6E-409C-BE32-E72D297353CC}">
                <c16:uniqueId val="{00000025-CBD0-48AE-AA10-649E44557DD6}"/>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'F22'!$B$5:$B$37</c:f>
              <c:strCache>
                <c:ptCount val="33"/>
                <c:pt idx="0">
                  <c:v>Puebla</c:v>
                </c:pt>
                <c:pt idx="1">
                  <c:v>Quintana Roo</c:v>
                </c:pt>
                <c:pt idx="2">
                  <c:v>Morelos</c:v>
                </c:pt>
                <c:pt idx="3">
                  <c:v>Chiapas</c:v>
                </c:pt>
                <c:pt idx="4">
                  <c:v>Guerrero</c:v>
                </c:pt>
                <c:pt idx="5">
                  <c:v>Nayarit</c:v>
                </c:pt>
                <c:pt idx="6">
                  <c:v>Aguascalientes</c:v>
                </c:pt>
                <c:pt idx="7">
                  <c:v>Sonora</c:v>
                </c:pt>
                <c:pt idx="8">
                  <c:v>Estado de México</c:v>
                </c:pt>
                <c:pt idx="9">
                  <c:v>Colima</c:v>
                </c:pt>
                <c:pt idx="10">
                  <c:v>Ciudad de México</c:v>
                </c:pt>
                <c:pt idx="11">
                  <c:v>Hidalgo</c:v>
                </c:pt>
                <c:pt idx="12">
                  <c:v>Campeche</c:v>
                </c:pt>
                <c:pt idx="13">
                  <c:v>Zacatecas</c:v>
                </c:pt>
                <c:pt idx="14">
                  <c:v>Durango</c:v>
                </c:pt>
                <c:pt idx="15">
                  <c:v>Nacional</c:v>
                </c:pt>
                <c:pt idx="16">
                  <c:v>Oaxaca</c:v>
                </c:pt>
                <c:pt idx="17">
                  <c:v>Chihuahua</c:v>
                </c:pt>
                <c:pt idx="18">
                  <c:v>Guanajuato</c:v>
                </c:pt>
                <c:pt idx="19">
                  <c:v>Yucatán</c:v>
                </c:pt>
                <c:pt idx="20">
                  <c:v>Coahuila</c:v>
                </c:pt>
                <c:pt idx="21">
                  <c:v>Tamaulipas</c:v>
                </c:pt>
                <c:pt idx="22">
                  <c:v>Querétaro</c:v>
                </c:pt>
                <c:pt idx="23">
                  <c:v>Michoacán</c:v>
                </c:pt>
                <c:pt idx="24">
                  <c:v>Jalisco</c:v>
                </c:pt>
                <c:pt idx="25">
                  <c:v>Nuevo León</c:v>
                </c:pt>
                <c:pt idx="26">
                  <c:v>Veracruz</c:v>
                </c:pt>
                <c:pt idx="27">
                  <c:v>Baja California</c:v>
                </c:pt>
                <c:pt idx="28">
                  <c:v>Tabasco</c:v>
                </c:pt>
                <c:pt idx="29">
                  <c:v>San Luis Potosí</c:v>
                </c:pt>
                <c:pt idx="30">
                  <c:v>Tlaxcala</c:v>
                </c:pt>
                <c:pt idx="31">
                  <c:v>Baja California Sur</c:v>
                </c:pt>
                <c:pt idx="32">
                  <c:v>Sinaloa</c:v>
                </c:pt>
              </c:strCache>
            </c:strRef>
          </c:cat>
          <c:val>
            <c:numRef>
              <c:f>'F22'!$C$5:$C$37</c:f>
              <c:numCache>
                <c:formatCode>General</c:formatCode>
                <c:ptCount val="33"/>
                <c:pt idx="0">
                  <c:v>-2.6918280999303899</c:v>
                </c:pt>
                <c:pt idx="1">
                  <c:v>-2.3735623690418199</c:v>
                </c:pt>
                <c:pt idx="2">
                  <c:v>-2.3580419832345898</c:v>
                </c:pt>
                <c:pt idx="3">
                  <c:v>-1.7235900107133499</c:v>
                </c:pt>
                <c:pt idx="4">
                  <c:v>-1.4731776643861001</c:v>
                </c:pt>
                <c:pt idx="5">
                  <c:v>-1.31581696290559</c:v>
                </c:pt>
                <c:pt idx="6">
                  <c:v>-1.30790699239385</c:v>
                </c:pt>
                <c:pt idx="7">
                  <c:v>-0.71939818539490796</c:v>
                </c:pt>
                <c:pt idx="8">
                  <c:v>-0.606743130015587</c:v>
                </c:pt>
                <c:pt idx="9">
                  <c:v>-0.54382600964734695</c:v>
                </c:pt>
                <c:pt idx="10">
                  <c:v>-0.52241154801882295</c:v>
                </c:pt>
                <c:pt idx="11">
                  <c:v>-0.49286129154323499</c:v>
                </c:pt>
                <c:pt idx="12">
                  <c:v>-0.23340897580769099</c:v>
                </c:pt>
                <c:pt idx="13">
                  <c:v>1.6255186025503601E-2</c:v>
                </c:pt>
                <c:pt idx="14">
                  <c:v>3.0129915378026301E-2</c:v>
                </c:pt>
                <c:pt idx="15">
                  <c:v>6.7045938464119104E-2</c:v>
                </c:pt>
                <c:pt idx="16">
                  <c:v>7.0583243963412201E-2</c:v>
                </c:pt>
                <c:pt idx="17">
                  <c:v>0.13180480787504201</c:v>
                </c:pt>
                <c:pt idx="18">
                  <c:v>0.321489328076495</c:v>
                </c:pt>
                <c:pt idx="19">
                  <c:v>0.34123675938839398</c:v>
                </c:pt>
                <c:pt idx="20">
                  <c:v>0.42624228111054702</c:v>
                </c:pt>
                <c:pt idx="21">
                  <c:v>0.48803966970356799</c:v>
                </c:pt>
                <c:pt idx="22">
                  <c:v>0.56319539483659797</c:v>
                </c:pt>
                <c:pt idx="23">
                  <c:v>0.57760899967982504</c:v>
                </c:pt>
                <c:pt idx="24">
                  <c:v>0.70420516029511804</c:v>
                </c:pt>
                <c:pt idx="25">
                  <c:v>1.0135093310483501</c:v>
                </c:pt>
                <c:pt idx="26">
                  <c:v>1.6207935100570099</c:v>
                </c:pt>
                <c:pt idx="27">
                  <c:v>2.15416052964625</c:v>
                </c:pt>
                <c:pt idx="28">
                  <c:v>2.34109648489778</c:v>
                </c:pt>
                <c:pt idx="29">
                  <c:v>2.4741851316869101</c:v>
                </c:pt>
                <c:pt idx="30">
                  <c:v>2.6041351534674</c:v>
                </c:pt>
                <c:pt idx="31">
                  <c:v>2.7585097124173501</c:v>
                </c:pt>
                <c:pt idx="32">
                  <c:v>3.4999718646117199</c:v>
                </c:pt>
              </c:numCache>
            </c:numRef>
          </c:val>
          <c:extLst>
            <c:ext xmlns:c16="http://schemas.microsoft.com/office/drawing/2014/chart" uri="{C3380CC4-5D6E-409C-BE32-E72D297353CC}">
              <c16:uniqueId val="{00000026-CBD0-48AE-AA10-649E44557DD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'F23'!$F$6</c:f>
              <c:strCache>
                <c:ptCount val="1"/>
                <c:pt idx="0">
                  <c:v>Nacional</c:v>
                </c:pt>
              </c:strCache>
            </c:strRef>
          </c:tx>
          <c:spPr>
            <a:solidFill>
              <a:srgbClr val="FAD496"/>
            </a:solidFill>
            <a:ln w="0" cmpd="sng">
              <a:noFill/>
              <a:prstDash val="solid"/>
            </a:ln>
          </c:spPr>
          <c:invertIfNegative val="0"/>
          <c:dPt>
            <c:idx val="10"/>
            <c:invertIfNegative val="0"/>
            <c:bubble3D val="0"/>
            <c:extLst>
              <c:ext xmlns:c16="http://schemas.microsoft.com/office/drawing/2014/chart" uri="{C3380CC4-5D6E-409C-BE32-E72D297353CC}">
                <c16:uniqueId val="{00000000-59A7-4983-8C61-6F4A55B561F3}"/>
              </c:ext>
            </c:extLst>
          </c:dPt>
          <c:dPt>
            <c:idx val="11"/>
            <c:invertIfNegative val="0"/>
            <c:bubble3D val="0"/>
            <c:spPr>
              <a:solidFill>
                <a:srgbClr val="F79646"/>
              </a:solidFill>
              <a:ln w="0" cmpd="sng">
                <a:noFill/>
                <a:prstDash val="solid"/>
              </a:ln>
            </c:spPr>
            <c:extLst>
              <c:ext xmlns:c16="http://schemas.microsoft.com/office/drawing/2014/chart" uri="{C3380CC4-5D6E-409C-BE32-E72D297353CC}">
                <c16:uniqueId val="{00000002-59A7-4983-8C61-6F4A55B561F3}"/>
              </c:ext>
            </c:extLst>
          </c:dPt>
          <c:dPt>
            <c:idx val="22"/>
            <c:invertIfNegative val="0"/>
            <c:bubble3D val="0"/>
            <c:extLst>
              <c:ext xmlns:c16="http://schemas.microsoft.com/office/drawing/2014/chart" uri="{C3380CC4-5D6E-409C-BE32-E72D297353CC}">
                <c16:uniqueId val="{00000003-59A7-4983-8C61-6F4A55B561F3}"/>
              </c:ext>
            </c:extLst>
          </c:dPt>
          <c:dPt>
            <c:idx val="23"/>
            <c:invertIfNegative val="0"/>
            <c:bubble3D val="0"/>
            <c:spPr>
              <a:solidFill>
                <a:srgbClr val="F79646"/>
              </a:solidFill>
              <a:ln w="0" cmpd="sng">
                <a:noFill/>
                <a:prstDash val="solid"/>
              </a:ln>
            </c:spPr>
            <c:extLst>
              <c:ext xmlns:c16="http://schemas.microsoft.com/office/drawing/2014/chart" uri="{C3380CC4-5D6E-409C-BE32-E72D297353CC}">
                <c16:uniqueId val="{00000005-59A7-4983-8C61-6F4A55B561F3}"/>
              </c:ext>
            </c:extLst>
          </c:dPt>
          <c:dPt>
            <c:idx val="34"/>
            <c:invertIfNegative val="0"/>
            <c:bubble3D val="0"/>
            <c:extLst>
              <c:ext xmlns:c16="http://schemas.microsoft.com/office/drawing/2014/chart" uri="{C3380CC4-5D6E-409C-BE32-E72D297353CC}">
                <c16:uniqueId val="{00000006-59A7-4983-8C61-6F4A55B561F3}"/>
              </c:ext>
            </c:extLst>
          </c:dPt>
          <c:dPt>
            <c:idx val="35"/>
            <c:invertIfNegative val="0"/>
            <c:bubble3D val="0"/>
            <c:spPr>
              <a:solidFill>
                <a:srgbClr val="F79646"/>
              </a:solidFill>
              <a:ln w="0" cmpd="sng">
                <a:noFill/>
                <a:prstDash val="solid"/>
              </a:ln>
            </c:spPr>
            <c:extLst>
              <c:ext xmlns:c16="http://schemas.microsoft.com/office/drawing/2014/chart" uri="{C3380CC4-5D6E-409C-BE32-E72D297353CC}">
                <c16:uniqueId val="{00000008-59A7-4983-8C61-6F4A55B561F3}"/>
              </c:ext>
            </c:extLst>
          </c:dPt>
          <c:dPt>
            <c:idx val="46"/>
            <c:invertIfNegative val="0"/>
            <c:bubble3D val="0"/>
            <c:extLst>
              <c:ext xmlns:c16="http://schemas.microsoft.com/office/drawing/2014/chart" uri="{C3380CC4-5D6E-409C-BE32-E72D297353CC}">
                <c16:uniqueId val="{00000009-59A7-4983-8C61-6F4A55B561F3}"/>
              </c:ext>
            </c:extLst>
          </c:dPt>
          <c:dPt>
            <c:idx val="47"/>
            <c:invertIfNegative val="0"/>
            <c:bubble3D val="0"/>
            <c:spPr>
              <a:solidFill>
                <a:srgbClr val="F79646"/>
              </a:solidFill>
              <a:ln w="0" cmpd="sng">
                <a:noFill/>
                <a:prstDash val="solid"/>
              </a:ln>
            </c:spPr>
            <c:extLst>
              <c:ext xmlns:c16="http://schemas.microsoft.com/office/drawing/2014/chart" uri="{C3380CC4-5D6E-409C-BE32-E72D297353CC}">
                <c16:uniqueId val="{0000000B-59A7-4983-8C61-6F4A55B561F3}"/>
              </c:ext>
            </c:extLst>
          </c:dPt>
          <c:dPt>
            <c:idx val="58"/>
            <c:invertIfNegative val="0"/>
            <c:bubble3D val="0"/>
            <c:extLst>
              <c:ext xmlns:c16="http://schemas.microsoft.com/office/drawing/2014/chart" uri="{C3380CC4-5D6E-409C-BE32-E72D297353CC}">
                <c16:uniqueId val="{0000000C-59A7-4983-8C61-6F4A55B561F3}"/>
              </c:ext>
            </c:extLst>
          </c:dPt>
          <c:dPt>
            <c:idx val="59"/>
            <c:invertIfNegative val="0"/>
            <c:bubble3D val="0"/>
            <c:spPr>
              <a:solidFill>
                <a:srgbClr val="F79646"/>
              </a:solidFill>
              <a:ln w="0" cmpd="sng">
                <a:noFill/>
                <a:prstDash val="solid"/>
              </a:ln>
            </c:spPr>
            <c:extLst>
              <c:ext xmlns:c16="http://schemas.microsoft.com/office/drawing/2014/chart" uri="{C3380CC4-5D6E-409C-BE32-E72D297353CC}">
                <c16:uniqueId val="{0000000E-59A7-4983-8C61-6F4A55B561F3}"/>
              </c:ext>
            </c:extLst>
          </c:dPt>
          <c:dPt>
            <c:idx val="70"/>
            <c:invertIfNegative val="0"/>
            <c:bubble3D val="0"/>
            <c:extLst>
              <c:ext xmlns:c16="http://schemas.microsoft.com/office/drawing/2014/chart" uri="{C3380CC4-5D6E-409C-BE32-E72D297353CC}">
                <c16:uniqueId val="{0000000F-59A7-4983-8C61-6F4A55B561F3}"/>
              </c:ext>
            </c:extLst>
          </c:dPt>
          <c:dPt>
            <c:idx val="71"/>
            <c:invertIfNegative val="0"/>
            <c:bubble3D val="0"/>
            <c:spPr>
              <a:solidFill>
                <a:srgbClr val="F79646"/>
              </a:solidFill>
              <a:ln w="0" cmpd="sng">
                <a:noFill/>
                <a:prstDash val="solid"/>
              </a:ln>
            </c:spPr>
            <c:extLst>
              <c:ext xmlns:c16="http://schemas.microsoft.com/office/drawing/2014/chart" uri="{C3380CC4-5D6E-409C-BE32-E72D297353CC}">
                <c16:uniqueId val="{00000011-59A7-4983-8C61-6F4A55B561F3}"/>
              </c:ext>
            </c:extLst>
          </c:dPt>
          <c:dPt>
            <c:idx val="74"/>
            <c:invertIfNegative val="0"/>
            <c:bubble3D val="0"/>
            <c:extLst>
              <c:ext xmlns:c16="http://schemas.microsoft.com/office/drawing/2014/chart" uri="{C3380CC4-5D6E-409C-BE32-E72D297353CC}">
                <c16:uniqueId val="{00000012-59A7-4983-8C61-6F4A55B561F3}"/>
              </c:ext>
            </c:extLst>
          </c:dPt>
          <c:dPt>
            <c:idx val="81"/>
            <c:invertIfNegative val="0"/>
            <c:bubble3D val="0"/>
            <c:extLst>
              <c:ext xmlns:c16="http://schemas.microsoft.com/office/drawing/2014/chart" uri="{C3380CC4-5D6E-409C-BE32-E72D297353CC}">
                <c16:uniqueId val="{00000013-59A7-4983-8C61-6F4A55B561F3}"/>
              </c:ext>
            </c:extLst>
          </c:dPt>
          <c:dPt>
            <c:idx val="82"/>
            <c:invertIfNegative val="0"/>
            <c:bubble3D val="0"/>
            <c:extLst>
              <c:ext xmlns:c16="http://schemas.microsoft.com/office/drawing/2014/chart" uri="{C3380CC4-5D6E-409C-BE32-E72D297353CC}">
                <c16:uniqueId val="{00000014-59A7-4983-8C61-6F4A55B561F3}"/>
              </c:ext>
            </c:extLst>
          </c:dPt>
          <c:dPt>
            <c:idx val="83"/>
            <c:invertIfNegative val="0"/>
            <c:bubble3D val="0"/>
            <c:spPr>
              <a:solidFill>
                <a:srgbClr val="F79646">
                  <a:lumMod val="50000"/>
                </a:srgbClr>
              </a:solidFill>
              <a:ln w="0" cmpd="sng">
                <a:noFill/>
                <a:prstDash val="solid"/>
              </a:ln>
            </c:spPr>
            <c:extLst>
              <c:ext xmlns:c16="http://schemas.microsoft.com/office/drawing/2014/chart" uri="{C3380CC4-5D6E-409C-BE32-E72D297353CC}">
                <c16:uniqueId val="{00000016-59A7-4983-8C61-6F4A55B561F3}"/>
              </c:ext>
            </c:extLst>
          </c:dPt>
          <c:dLbls>
            <c:dLbl>
              <c:idx val="83"/>
              <c:layout>
                <c:manualLayout>
                  <c:x val="-1.1157694119050279E-16"/>
                  <c:y val="-0.59637892669235104"/>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6-59A7-4983-8C61-6F4A55B561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'F23'!$A$7:$B$90</c:f>
              <c:multiLvlStrCache>
                <c:ptCount val="8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lvl>
                <c:lvl>
                  <c:pt idx="0">
                    <c:v>2013</c:v>
                  </c:pt>
                  <c:pt idx="12">
                    <c:v>2014</c:v>
                  </c:pt>
                  <c:pt idx="24">
                    <c:v>2015</c:v>
                  </c:pt>
                  <c:pt idx="36">
                    <c:v>2016</c:v>
                  </c:pt>
                  <c:pt idx="48">
                    <c:v>2017</c:v>
                  </c:pt>
                  <c:pt idx="60">
                    <c:v>2018</c:v>
                  </c:pt>
                  <c:pt idx="72">
                    <c:v>2019</c:v>
                  </c:pt>
                </c:lvl>
              </c:multiLvlStrCache>
            </c:multiLvlStrRef>
          </c:cat>
          <c:val>
            <c:numRef>
              <c:f>'F23'!$F$7:$F$90</c:f>
              <c:numCache>
                <c:formatCode>General</c:formatCode>
                <c:ptCount val="84"/>
                <c:pt idx="0">
                  <c:v>3.25</c:v>
                </c:pt>
                <c:pt idx="1">
                  <c:v>3.55</c:v>
                </c:pt>
                <c:pt idx="2">
                  <c:v>4.25</c:v>
                </c:pt>
                <c:pt idx="3">
                  <c:v>4.6500000000000004</c:v>
                </c:pt>
                <c:pt idx="4">
                  <c:v>4.63</c:v>
                </c:pt>
                <c:pt idx="5">
                  <c:v>4.09</c:v>
                </c:pt>
                <c:pt idx="6">
                  <c:v>3.47</c:v>
                </c:pt>
                <c:pt idx="7">
                  <c:v>3.46</c:v>
                </c:pt>
                <c:pt idx="8">
                  <c:v>3.39</c:v>
                </c:pt>
                <c:pt idx="9">
                  <c:v>3.36</c:v>
                </c:pt>
                <c:pt idx="10">
                  <c:v>3.62</c:v>
                </c:pt>
                <c:pt idx="11">
                  <c:v>3.97</c:v>
                </c:pt>
                <c:pt idx="12">
                  <c:v>4.4800000000000004</c:v>
                </c:pt>
                <c:pt idx="13">
                  <c:v>4.2300000000000004</c:v>
                </c:pt>
                <c:pt idx="14">
                  <c:v>3.76</c:v>
                </c:pt>
                <c:pt idx="15">
                  <c:v>3.5</c:v>
                </c:pt>
                <c:pt idx="16">
                  <c:v>3.51</c:v>
                </c:pt>
                <c:pt idx="17">
                  <c:v>3.75</c:v>
                </c:pt>
                <c:pt idx="18">
                  <c:v>4.07</c:v>
                </c:pt>
                <c:pt idx="19">
                  <c:v>4.1500000000000004</c:v>
                </c:pt>
                <c:pt idx="20">
                  <c:v>4.22</c:v>
                </c:pt>
                <c:pt idx="21">
                  <c:v>4.3</c:v>
                </c:pt>
                <c:pt idx="22">
                  <c:v>4.17</c:v>
                </c:pt>
                <c:pt idx="23">
                  <c:v>4.08</c:v>
                </c:pt>
                <c:pt idx="24">
                  <c:v>3.07</c:v>
                </c:pt>
                <c:pt idx="25">
                  <c:v>3</c:v>
                </c:pt>
                <c:pt idx="26">
                  <c:v>3.14</c:v>
                </c:pt>
                <c:pt idx="27">
                  <c:v>3.06</c:v>
                </c:pt>
                <c:pt idx="28">
                  <c:v>2.88</c:v>
                </c:pt>
                <c:pt idx="29">
                  <c:v>2.87</c:v>
                </c:pt>
                <c:pt idx="30">
                  <c:v>2.74</c:v>
                </c:pt>
                <c:pt idx="31">
                  <c:v>2.59</c:v>
                </c:pt>
                <c:pt idx="32">
                  <c:v>2.52</c:v>
                </c:pt>
                <c:pt idx="33">
                  <c:v>2.48</c:v>
                </c:pt>
                <c:pt idx="34">
                  <c:v>2.21</c:v>
                </c:pt>
                <c:pt idx="35">
                  <c:v>2.13</c:v>
                </c:pt>
                <c:pt idx="36">
                  <c:v>2.61</c:v>
                </c:pt>
                <c:pt idx="37">
                  <c:v>2.87</c:v>
                </c:pt>
                <c:pt idx="38">
                  <c:v>2.6</c:v>
                </c:pt>
                <c:pt idx="39">
                  <c:v>2.54</c:v>
                </c:pt>
                <c:pt idx="40">
                  <c:v>2.6</c:v>
                </c:pt>
                <c:pt idx="41">
                  <c:v>2.54</c:v>
                </c:pt>
                <c:pt idx="42">
                  <c:v>2.65</c:v>
                </c:pt>
                <c:pt idx="43">
                  <c:v>2.73</c:v>
                </c:pt>
                <c:pt idx="44">
                  <c:v>2.97</c:v>
                </c:pt>
                <c:pt idx="45">
                  <c:v>3.06</c:v>
                </c:pt>
                <c:pt idx="46">
                  <c:v>3.31</c:v>
                </c:pt>
                <c:pt idx="47">
                  <c:v>3.36</c:v>
                </c:pt>
                <c:pt idx="48">
                  <c:v>4.72</c:v>
                </c:pt>
                <c:pt idx="49">
                  <c:v>4.8600000000000003</c:v>
                </c:pt>
                <c:pt idx="50">
                  <c:v>5.35</c:v>
                </c:pt>
                <c:pt idx="51">
                  <c:v>5.82</c:v>
                </c:pt>
                <c:pt idx="52">
                  <c:v>6.16</c:v>
                </c:pt>
                <c:pt idx="53">
                  <c:v>6.31</c:v>
                </c:pt>
                <c:pt idx="54">
                  <c:v>6.44</c:v>
                </c:pt>
                <c:pt idx="55">
                  <c:v>6.66</c:v>
                </c:pt>
                <c:pt idx="56">
                  <c:v>6.35</c:v>
                </c:pt>
                <c:pt idx="57">
                  <c:v>6.37</c:v>
                </c:pt>
                <c:pt idx="58">
                  <c:v>6.63</c:v>
                </c:pt>
                <c:pt idx="59">
                  <c:v>6.77</c:v>
                </c:pt>
                <c:pt idx="60">
                  <c:v>5.55</c:v>
                </c:pt>
                <c:pt idx="61">
                  <c:v>5.34</c:v>
                </c:pt>
                <c:pt idx="62">
                  <c:v>5.04</c:v>
                </c:pt>
                <c:pt idx="63">
                  <c:v>4.55</c:v>
                </c:pt>
                <c:pt idx="64">
                  <c:v>4.51</c:v>
                </c:pt>
                <c:pt idx="65">
                  <c:v>4.6500000000000004</c:v>
                </c:pt>
                <c:pt idx="66">
                  <c:v>4.8099999999999996</c:v>
                </c:pt>
                <c:pt idx="67">
                  <c:v>4.9000000000000004</c:v>
                </c:pt>
                <c:pt idx="68">
                  <c:v>5.0199999999999996</c:v>
                </c:pt>
                <c:pt idx="69">
                  <c:v>4.9000000000000004</c:v>
                </c:pt>
                <c:pt idx="70">
                  <c:v>4.72</c:v>
                </c:pt>
                <c:pt idx="71">
                  <c:v>4.83</c:v>
                </c:pt>
                <c:pt idx="72">
                  <c:v>4.37</c:v>
                </c:pt>
                <c:pt idx="73">
                  <c:v>3.94</c:v>
                </c:pt>
                <c:pt idx="74">
                  <c:v>4</c:v>
                </c:pt>
                <c:pt idx="75">
                  <c:v>4.41</c:v>
                </c:pt>
                <c:pt idx="76">
                  <c:v>4.28</c:v>
                </c:pt>
                <c:pt idx="77">
                  <c:v>3.95</c:v>
                </c:pt>
                <c:pt idx="78">
                  <c:v>3.78</c:v>
                </c:pt>
                <c:pt idx="79">
                  <c:v>3.16</c:v>
                </c:pt>
                <c:pt idx="80">
                  <c:v>3</c:v>
                </c:pt>
                <c:pt idx="81">
                  <c:v>3.02</c:v>
                </c:pt>
                <c:pt idx="82">
                  <c:v>2.97</c:v>
                </c:pt>
                <c:pt idx="83">
                  <c:v>2.83</c:v>
                </c:pt>
              </c:numCache>
            </c:numRef>
          </c:val>
          <c:extLst>
            <c:ext xmlns:c16="http://schemas.microsoft.com/office/drawing/2014/chart" uri="{C3380CC4-5D6E-409C-BE32-E72D297353CC}">
              <c16:uniqueId val="{00000017-59A7-4983-8C61-6F4A55B561F3}"/>
            </c:ext>
          </c:extLst>
        </c:ser>
        <c:dLbls>
          <c:showLegendKey val="0"/>
          <c:showVal val="0"/>
          <c:showCatName val="0"/>
          <c:showSerName val="0"/>
          <c:showPercent val="0"/>
          <c:showBubbleSize val="0"/>
        </c:dLbls>
        <c:gapWidth val="75"/>
        <c:axId val="213223680"/>
        <c:axId val="213237760"/>
      </c:barChart>
      <c:lineChart>
        <c:grouping val="standard"/>
        <c:varyColors val="0"/>
        <c:ser>
          <c:idx val="1"/>
          <c:order val="1"/>
          <c:tx>
            <c:strRef>
              <c:f>'F23'!$G$6</c:f>
              <c:strCache>
                <c:ptCount val="1"/>
                <c:pt idx="0">
                  <c:v>Guadalajara</c:v>
                </c:pt>
              </c:strCache>
            </c:strRef>
          </c:tx>
          <c:spPr>
            <a:ln w="34925" cmpd="sng">
              <a:solidFill>
                <a:srgbClr val="303233"/>
              </a:solidFill>
              <a:prstDash val="sysDash"/>
            </a:ln>
          </c:spPr>
          <c:marker>
            <c:symbol val="none"/>
          </c:marker>
          <c:dPt>
            <c:idx val="74"/>
            <c:bubble3D val="0"/>
            <c:spPr>
              <a:ln w="34925" cmpd="sng">
                <a:solidFill>
                  <a:sysClr val="windowText" lastClr="000000">
                    <a:lumMod val="75000"/>
                    <a:lumOff val="25000"/>
                  </a:sysClr>
                </a:solidFill>
                <a:prstDash val="sysDash"/>
              </a:ln>
            </c:spPr>
            <c:extLst>
              <c:ext xmlns:c16="http://schemas.microsoft.com/office/drawing/2014/chart" uri="{C3380CC4-5D6E-409C-BE32-E72D297353CC}">
                <c16:uniqueId val="{00000019-59A7-4983-8C61-6F4A55B561F3}"/>
              </c:ext>
            </c:extLst>
          </c:dPt>
          <c:dPt>
            <c:idx val="81"/>
            <c:bubble3D val="0"/>
            <c:extLst>
              <c:ext xmlns:c16="http://schemas.microsoft.com/office/drawing/2014/chart" uri="{C3380CC4-5D6E-409C-BE32-E72D297353CC}">
                <c16:uniqueId val="{0000001A-59A7-4983-8C61-6F4A55B561F3}"/>
              </c:ext>
            </c:extLst>
          </c:dPt>
          <c:dPt>
            <c:idx val="83"/>
            <c:marker>
              <c:symbol val="auto"/>
            </c:marker>
            <c:bubble3D val="0"/>
            <c:extLst>
              <c:ext xmlns:c16="http://schemas.microsoft.com/office/drawing/2014/chart" uri="{C3380CC4-5D6E-409C-BE32-E72D297353CC}">
                <c16:uniqueId val="{0000001B-59A7-4983-8C61-6F4A55B561F3}"/>
              </c:ext>
            </c:extLst>
          </c:dPt>
          <c:dLbls>
            <c:dLbl>
              <c:idx val="83"/>
              <c:layout>
                <c:manualLayout>
                  <c:x val="0"/>
                  <c:y val="-0.5821794284377711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B-59A7-4983-8C61-6F4A55B561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'F23'!$A$7:$B$90</c:f>
              <c:multiLvlStrCache>
                <c:ptCount val="8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lvl>
                <c:lvl>
                  <c:pt idx="0">
                    <c:v>2013</c:v>
                  </c:pt>
                  <c:pt idx="12">
                    <c:v>2014</c:v>
                  </c:pt>
                  <c:pt idx="24">
                    <c:v>2015</c:v>
                  </c:pt>
                  <c:pt idx="36">
                    <c:v>2016</c:v>
                  </c:pt>
                  <c:pt idx="48">
                    <c:v>2017</c:v>
                  </c:pt>
                  <c:pt idx="60">
                    <c:v>2018</c:v>
                  </c:pt>
                  <c:pt idx="72">
                    <c:v>2019</c:v>
                  </c:pt>
                </c:lvl>
              </c:multiLvlStrCache>
            </c:multiLvlStrRef>
          </c:cat>
          <c:val>
            <c:numRef>
              <c:f>'F23'!$G$7:$G$90</c:f>
              <c:numCache>
                <c:formatCode>General</c:formatCode>
                <c:ptCount val="84"/>
                <c:pt idx="0">
                  <c:v>3.35</c:v>
                </c:pt>
                <c:pt idx="1">
                  <c:v>3.69</c:v>
                </c:pt>
                <c:pt idx="2">
                  <c:v>4.3499999999999996</c:v>
                </c:pt>
                <c:pt idx="3">
                  <c:v>4.54</c:v>
                </c:pt>
                <c:pt idx="4">
                  <c:v>4.66</c:v>
                </c:pt>
                <c:pt idx="5">
                  <c:v>3.92</c:v>
                </c:pt>
                <c:pt idx="6">
                  <c:v>2.98</c:v>
                </c:pt>
                <c:pt idx="7">
                  <c:v>2.92</c:v>
                </c:pt>
                <c:pt idx="8">
                  <c:v>3</c:v>
                </c:pt>
                <c:pt idx="9">
                  <c:v>2.76</c:v>
                </c:pt>
                <c:pt idx="10">
                  <c:v>3.09</c:v>
                </c:pt>
                <c:pt idx="11">
                  <c:v>3.71</c:v>
                </c:pt>
                <c:pt idx="12">
                  <c:v>4.1399999999999997</c:v>
                </c:pt>
                <c:pt idx="13">
                  <c:v>4.05</c:v>
                </c:pt>
                <c:pt idx="14">
                  <c:v>3.09</c:v>
                </c:pt>
                <c:pt idx="15">
                  <c:v>2.84</c:v>
                </c:pt>
                <c:pt idx="16">
                  <c:v>3.04</c:v>
                </c:pt>
                <c:pt idx="17">
                  <c:v>3.59</c:v>
                </c:pt>
                <c:pt idx="18">
                  <c:v>4.07</c:v>
                </c:pt>
                <c:pt idx="19">
                  <c:v>4.12</c:v>
                </c:pt>
                <c:pt idx="20">
                  <c:v>4.26</c:v>
                </c:pt>
                <c:pt idx="21">
                  <c:v>4.3</c:v>
                </c:pt>
                <c:pt idx="22">
                  <c:v>4.1399999999999997</c:v>
                </c:pt>
                <c:pt idx="23">
                  <c:v>3.96</c:v>
                </c:pt>
                <c:pt idx="24">
                  <c:v>3.05</c:v>
                </c:pt>
                <c:pt idx="25">
                  <c:v>3.09</c:v>
                </c:pt>
                <c:pt idx="26">
                  <c:v>3.35</c:v>
                </c:pt>
                <c:pt idx="27">
                  <c:v>3.33</c:v>
                </c:pt>
                <c:pt idx="28">
                  <c:v>2.89</c:v>
                </c:pt>
                <c:pt idx="29">
                  <c:v>2.86</c:v>
                </c:pt>
                <c:pt idx="30">
                  <c:v>2.87</c:v>
                </c:pt>
                <c:pt idx="31">
                  <c:v>2.69</c:v>
                </c:pt>
                <c:pt idx="32">
                  <c:v>2.7</c:v>
                </c:pt>
                <c:pt idx="33">
                  <c:v>3</c:v>
                </c:pt>
                <c:pt idx="34">
                  <c:v>2.66</c:v>
                </c:pt>
                <c:pt idx="35">
                  <c:v>2.56</c:v>
                </c:pt>
                <c:pt idx="36">
                  <c:v>3.22</c:v>
                </c:pt>
                <c:pt idx="37">
                  <c:v>3.01</c:v>
                </c:pt>
                <c:pt idx="38">
                  <c:v>3.26</c:v>
                </c:pt>
                <c:pt idx="39">
                  <c:v>3.46</c:v>
                </c:pt>
                <c:pt idx="40">
                  <c:v>3.61</c:v>
                </c:pt>
                <c:pt idx="41">
                  <c:v>3.31</c:v>
                </c:pt>
                <c:pt idx="42">
                  <c:v>3.22</c:v>
                </c:pt>
                <c:pt idx="43">
                  <c:v>3.31</c:v>
                </c:pt>
                <c:pt idx="44">
                  <c:v>3.19</c:v>
                </c:pt>
                <c:pt idx="45">
                  <c:v>2.99</c:v>
                </c:pt>
                <c:pt idx="46">
                  <c:v>3.33</c:v>
                </c:pt>
                <c:pt idx="47">
                  <c:v>3.32</c:v>
                </c:pt>
                <c:pt idx="48">
                  <c:v>4.38</c:v>
                </c:pt>
                <c:pt idx="49">
                  <c:v>4.72</c:v>
                </c:pt>
                <c:pt idx="50">
                  <c:v>5.04</c:v>
                </c:pt>
                <c:pt idx="51">
                  <c:v>5.13</c:v>
                </c:pt>
                <c:pt idx="52">
                  <c:v>5.1100000000000003</c:v>
                </c:pt>
                <c:pt idx="53">
                  <c:v>5.53</c:v>
                </c:pt>
                <c:pt idx="54">
                  <c:v>5.77</c:v>
                </c:pt>
                <c:pt idx="55">
                  <c:v>5.98</c:v>
                </c:pt>
                <c:pt idx="56">
                  <c:v>5.73</c:v>
                </c:pt>
                <c:pt idx="57">
                  <c:v>5.72</c:v>
                </c:pt>
                <c:pt idx="58">
                  <c:v>5.98</c:v>
                </c:pt>
                <c:pt idx="59">
                  <c:v>6.15</c:v>
                </c:pt>
                <c:pt idx="60">
                  <c:v>4.78</c:v>
                </c:pt>
                <c:pt idx="61">
                  <c:v>4.5199999999999996</c:v>
                </c:pt>
                <c:pt idx="62">
                  <c:v>4.2300000000000004</c:v>
                </c:pt>
                <c:pt idx="63">
                  <c:v>3.83</c:v>
                </c:pt>
                <c:pt idx="64">
                  <c:v>4.2300000000000004</c:v>
                </c:pt>
                <c:pt idx="65">
                  <c:v>4.18</c:v>
                </c:pt>
                <c:pt idx="66">
                  <c:v>4.22</c:v>
                </c:pt>
                <c:pt idx="67">
                  <c:v>4.3099999999999996</c:v>
                </c:pt>
                <c:pt idx="68">
                  <c:v>4.67</c:v>
                </c:pt>
                <c:pt idx="69">
                  <c:v>4.68</c:v>
                </c:pt>
                <c:pt idx="70">
                  <c:v>4.54</c:v>
                </c:pt>
                <c:pt idx="71">
                  <c:v>4.38</c:v>
                </c:pt>
                <c:pt idx="72">
                  <c:v>4.01</c:v>
                </c:pt>
                <c:pt idx="73">
                  <c:v>4.0199999999999996</c:v>
                </c:pt>
                <c:pt idx="74">
                  <c:v>4.45</c:v>
                </c:pt>
                <c:pt idx="75">
                  <c:v>4.9400000000000004</c:v>
                </c:pt>
                <c:pt idx="76">
                  <c:v>4.66</c:v>
                </c:pt>
                <c:pt idx="77">
                  <c:v>4.3600000000000003</c:v>
                </c:pt>
                <c:pt idx="78">
                  <c:v>4.0199999999999996</c:v>
                </c:pt>
                <c:pt idx="79">
                  <c:v>3.54</c:v>
                </c:pt>
                <c:pt idx="80">
                  <c:v>3</c:v>
                </c:pt>
                <c:pt idx="81">
                  <c:v>3.21</c:v>
                </c:pt>
                <c:pt idx="82">
                  <c:v>3.38</c:v>
                </c:pt>
                <c:pt idx="83">
                  <c:v>3.62</c:v>
                </c:pt>
              </c:numCache>
            </c:numRef>
          </c:val>
          <c:smooth val="0"/>
          <c:extLst>
            <c:ext xmlns:c16="http://schemas.microsoft.com/office/drawing/2014/chart" uri="{C3380CC4-5D6E-409C-BE32-E72D297353CC}">
              <c16:uniqueId val="{0000001C-59A7-4983-8C61-6F4A55B561F3}"/>
            </c:ext>
          </c:extLst>
        </c:ser>
        <c:ser>
          <c:idx val="2"/>
          <c:order val="2"/>
          <c:tx>
            <c:strRef>
              <c:f>'F23'!$H$6</c:f>
              <c:strCache>
                <c:ptCount val="1"/>
                <c:pt idx="0">
                  <c:v>Tepatitlán</c:v>
                </c:pt>
              </c:strCache>
            </c:strRef>
          </c:tx>
          <c:spPr>
            <a:ln w="34925">
              <a:solidFill>
                <a:srgbClr val="80868B"/>
              </a:solidFill>
              <a:prstDash val="sysDot"/>
            </a:ln>
          </c:spPr>
          <c:marker>
            <c:symbol val="none"/>
          </c:marker>
          <c:dPt>
            <c:idx val="74"/>
            <c:bubble3D val="0"/>
            <c:spPr>
              <a:ln w="34925">
                <a:noFill/>
                <a:prstDash val="sysDot"/>
              </a:ln>
            </c:spPr>
            <c:extLst>
              <c:ext xmlns:c16="http://schemas.microsoft.com/office/drawing/2014/chart" uri="{C3380CC4-5D6E-409C-BE32-E72D297353CC}">
                <c16:uniqueId val="{0000001E-59A7-4983-8C61-6F4A55B561F3}"/>
              </c:ext>
            </c:extLst>
          </c:dPt>
          <c:dLbls>
            <c:dLbl>
              <c:idx val="83"/>
              <c:layout>
                <c:manualLayout>
                  <c:x val="-2.2315388238100559E-16"/>
                  <c:y val="-0.58785922773960309"/>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F-59A7-4983-8C61-6F4A55B561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'F23'!$A$7:$B$90</c:f>
              <c:multiLvlStrCache>
                <c:ptCount val="8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lvl>
                <c:lvl>
                  <c:pt idx="0">
                    <c:v>2013</c:v>
                  </c:pt>
                  <c:pt idx="12">
                    <c:v>2014</c:v>
                  </c:pt>
                  <c:pt idx="24">
                    <c:v>2015</c:v>
                  </c:pt>
                  <c:pt idx="36">
                    <c:v>2016</c:v>
                  </c:pt>
                  <c:pt idx="48">
                    <c:v>2017</c:v>
                  </c:pt>
                  <c:pt idx="60">
                    <c:v>2018</c:v>
                  </c:pt>
                  <c:pt idx="72">
                    <c:v>2019</c:v>
                  </c:pt>
                </c:lvl>
              </c:multiLvlStrCache>
            </c:multiLvlStrRef>
          </c:cat>
          <c:val>
            <c:numRef>
              <c:f>'F23'!$H$7:$H$90</c:f>
              <c:numCache>
                <c:formatCode>General</c:formatCode>
                <c:ptCount val="84"/>
                <c:pt idx="0">
                  <c:v>5.93</c:v>
                </c:pt>
                <c:pt idx="1">
                  <c:v>6.17</c:v>
                </c:pt>
                <c:pt idx="2">
                  <c:v>6.33</c:v>
                </c:pt>
                <c:pt idx="3">
                  <c:v>6.35</c:v>
                </c:pt>
                <c:pt idx="4">
                  <c:v>6.03</c:v>
                </c:pt>
                <c:pt idx="5">
                  <c:v>5.14</c:v>
                </c:pt>
                <c:pt idx="6">
                  <c:v>4.33</c:v>
                </c:pt>
                <c:pt idx="7">
                  <c:v>4.82</c:v>
                </c:pt>
                <c:pt idx="8">
                  <c:v>4.74</c:v>
                </c:pt>
                <c:pt idx="9">
                  <c:v>5.66</c:v>
                </c:pt>
                <c:pt idx="10">
                  <c:v>5.67</c:v>
                </c:pt>
                <c:pt idx="11">
                  <c:v>4.92</c:v>
                </c:pt>
                <c:pt idx="12">
                  <c:v>4.67</c:v>
                </c:pt>
                <c:pt idx="13">
                  <c:v>5.05</c:v>
                </c:pt>
                <c:pt idx="14">
                  <c:v>4.99</c:v>
                </c:pt>
                <c:pt idx="15">
                  <c:v>4.96</c:v>
                </c:pt>
                <c:pt idx="16">
                  <c:v>4.63</c:v>
                </c:pt>
                <c:pt idx="17">
                  <c:v>5.1100000000000003</c:v>
                </c:pt>
                <c:pt idx="18">
                  <c:v>5.47</c:v>
                </c:pt>
                <c:pt idx="19">
                  <c:v>4.18</c:v>
                </c:pt>
                <c:pt idx="20">
                  <c:v>3.56</c:v>
                </c:pt>
                <c:pt idx="21">
                  <c:v>3.07</c:v>
                </c:pt>
                <c:pt idx="22">
                  <c:v>3.28</c:v>
                </c:pt>
                <c:pt idx="23">
                  <c:v>3.89</c:v>
                </c:pt>
                <c:pt idx="24">
                  <c:v>3.15</c:v>
                </c:pt>
                <c:pt idx="25">
                  <c:v>2.44</c:v>
                </c:pt>
                <c:pt idx="26">
                  <c:v>2.72</c:v>
                </c:pt>
                <c:pt idx="27">
                  <c:v>3.03</c:v>
                </c:pt>
                <c:pt idx="28">
                  <c:v>3.26</c:v>
                </c:pt>
                <c:pt idx="29">
                  <c:v>3.4</c:v>
                </c:pt>
                <c:pt idx="30">
                  <c:v>3.85</c:v>
                </c:pt>
                <c:pt idx="31">
                  <c:v>4.16</c:v>
                </c:pt>
                <c:pt idx="32">
                  <c:v>4.71</c:v>
                </c:pt>
                <c:pt idx="33">
                  <c:v>4.79</c:v>
                </c:pt>
                <c:pt idx="34">
                  <c:v>4.6500000000000004</c:v>
                </c:pt>
                <c:pt idx="35">
                  <c:v>4.16</c:v>
                </c:pt>
                <c:pt idx="36">
                  <c:v>3.81</c:v>
                </c:pt>
                <c:pt idx="37">
                  <c:v>4.57</c:v>
                </c:pt>
                <c:pt idx="38">
                  <c:v>4.46</c:v>
                </c:pt>
                <c:pt idx="39">
                  <c:v>4.2300000000000004</c:v>
                </c:pt>
                <c:pt idx="40">
                  <c:v>3.72</c:v>
                </c:pt>
                <c:pt idx="41">
                  <c:v>3.44</c:v>
                </c:pt>
                <c:pt idx="42">
                  <c:v>3.97</c:v>
                </c:pt>
                <c:pt idx="43">
                  <c:v>4.88</c:v>
                </c:pt>
                <c:pt idx="44">
                  <c:v>4.67</c:v>
                </c:pt>
                <c:pt idx="45">
                  <c:v>4.62</c:v>
                </c:pt>
                <c:pt idx="46">
                  <c:v>4.43</c:v>
                </c:pt>
                <c:pt idx="47">
                  <c:v>5.17</c:v>
                </c:pt>
                <c:pt idx="48">
                  <c:v>7.47</c:v>
                </c:pt>
                <c:pt idx="49">
                  <c:v>7.52</c:v>
                </c:pt>
                <c:pt idx="50">
                  <c:v>7.99</c:v>
                </c:pt>
                <c:pt idx="51">
                  <c:v>8.18</c:v>
                </c:pt>
                <c:pt idx="52">
                  <c:v>8.69</c:v>
                </c:pt>
                <c:pt idx="53">
                  <c:v>8.6199999999999992</c:v>
                </c:pt>
                <c:pt idx="54">
                  <c:v>7.51</c:v>
                </c:pt>
                <c:pt idx="55">
                  <c:v>6.93</c:v>
                </c:pt>
                <c:pt idx="56">
                  <c:v>6.84</c:v>
                </c:pt>
                <c:pt idx="57">
                  <c:v>6.3</c:v>
                </c:pt>
                <c:pt idx="58">
                  <c:v>6.89</c:v>
                </c:pt>
                <c:pt idx="59">
                  <c:v>7.05</c:v>
                </c:pt>
                <c:pt idx="60">
                  <c:v>6.2</c:v>
                </c:pt>
                <c:pt idx="61">
                  <c:v>6.74</c:v>
                </c:pt>
                <c:pt idx="62">
                  <c:v>6.03</c:v>
                </c:pt>
                <c:pt idx="63">
                  <c:v>5.61</c:v>
                </c:pt>
                <c:pt idx="64">
                  <c:v>5.16</c:v>
                </c:pt>
                <c:pt idx="65">
                  <c:v>5.0199999999999996</c:v>
                </c:pt>
                <c:pt idx="66">
                  <c:v>5.39</c:v>
                </c:pt>
                <c:pt idx="67">
                  <c:v>5.85</c:v>
                </c:pt>
                <c:pt idx="68">
                  <c:v>5.88</c:v>
                </c:pt>
                <c:pt idx="69">
                  <c:v>6.1</c:v>
                </c:pt>
                <c:pt idx="70">
                  <c:v>6.08</c:v>
                </c:pt>
                <c:pt idx="71">
                  <c:v>6.31</c:v>
                </c:pt>
                <c:pt idx="72">
                  <c:v>5.12</c:v>
                </c:pt>
                <c:pt idx="73">
                  <c:v>3.74</c:v>
                </c:pt>
                <c:pt idx="74">
                  <c:v>4.04</c:v>
                </c:pt>
                <c:pt idx="75">
                  <c:v>4.49</c:v>
                </c:pt>
                <c:pt idx="76">
                  <c:v>4.59</c:v>
                </c:pt>
                <c:pt idx="77">
                  <c:v>4.68</c:v>
                </c:pt>
                <c:pt idx="78">
                  <c:v>4.18</c:v>
                </c:pt>
                <c:pt idx="79">
                  <c:v>3.72</c:v>
                </c:pt>
                <c:pt idx="80">
                  <c:v>3.58</c:v>
                </c:pt>
                <c:pt idx="81">
                  <c:v>3.8</c:v>
                </c:pt>
                <c:pt idx="82">
                  <c:v>3.22</c:v>
                </c:pt>
                <c:pt idx="83">
                  <c:v>2.82</c:v>
                </c:pt>
              </c:numCache>
            </c:numRef>
          </c:val>
          <c:smooth val="0"/>
          <c:extLst>
            <c:ext xmlns:c16="http://schemas.microsoft.com/office/drawing/2014/chart" uri="{C3380CC4-5D6E-409C-BE32-E72D297353CC}">
              <c16:uniqueId val="{00000020-59A7-4983-8C61-6F4A55B561F3}"/>
            </c:ext>
          </c:extLst>
        </c:ser>
        <c:dLbls>
          <c:showLegendKey val="0"/>
          <c:showVal val="0"/>
          <c:showCatName val="0"/>
          <c:showSerName val="0"/>
          <c:showPercent val="0"/>
          <c:showBubbleSize val="0"/>
        </c:dLbls>
        <c:marker val="1"/>
        <c:smooth val="0"/>
        <c:axId val="213223680"/>
        <c:axId val="213237760"/>
      </c:lineChart>
      <c:catAx>
        <c:axId val="213223680"/>
        <c:scaling>
          <c:orientation val="minMax"/>
        </c:scaling>
        <c:delete val="0"/>
        <c:axPos val="b"/>
        <c:numFmt formatCode="General" sourceLinked="1"/>
        <c:majorTickMark val="none"/>
        <c:minorTickMark val="none"/>
        <c:tickLblPos val="nextTo"/>
        <c:spPr>
          <a:noFill/>
          <a:ln>
            <a:solidFill>
              <a:sysClr val="window" lastClr="FFFFFF">
                <a:lumMod val="75000"/>
              </a:sysClr>
            </a:solidFill>
          </a:ln>
        </c:spPr>
        <c:txPr>
          <a:bodyPr rot="-5400000" vert="horz"/>
          <a:lstStyle/>
          <a:p>
            <a:pPr>
              <a:defRPr/>
            </a:pPr>
            <a:endParaRPr lang="es-MX"/>
          </a:p>
        </c:txPr>
        <c:crossAx val="213237760"/>
        <c:crosses val="autoZero"/>
        <c:auto val="1"/>
        <c:lblAlgn val="ctr"/>
        <c:lblOffset val="100"/>
        <c:noMultiLvlLbl val="0"/>
      </c:catAx>
      <c:valAx>
        <c:axId val="213237760"/>
        <c:scaling>
          <c:orientation val="minMax"/>
          <c:max val="9"/>
          <c:min val="2"/>
        </c:scaling>
        <c:delete val="0"/>
        <c:axPos val="l"/>
        <c:numFmt formatCode="0" sourceLinked="0"/>
        <c:majorTickMark val="none"/>
        <c:minorTickMark val="none"/>
        <c:tickLblPos val="nextTo"/>
        <c:spPr>
          <a:ln>
            <a:noFill/>
          </a:ln>
        </c:spPr>
        <c:crossAx val="213223680"/>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effectLst/>
          </c:spPr>
          <c:invertIfNegative val="0"/>
          <c:dPt>
            <c:idx val="13"/>
            <c:invertIfNegative val="0"/>
            <c:bubble3D val="0"/>
            <c:extLst>
              <c:ext xmlns:c16="http://schemas.microsoft.com/office/drawing/2014/chart" uri="{C3380CC4-5D6E-409C-BE32-E72D297353CC}">
                <c16:uniqueId val="{00000000-417B-40CA-A3F8-BCCB95C05A32}"/>
              </c:ext>
            </c:extLst>
          </c:dPt>
          <c:dPt>
            <c:idx val="16"/>
            <c:invertIfNegative val="0"/>
            <c:bubble3D val="0"/>
            <c:extLst>
              <c:ext xmlns:c16="http://schemas.microsoft.com/office/drawing/2014/chart" uri="{C3380CC4-5D6E-409C-BE32-E72D297353CC}">
                <c16:uniqueId val="{00000001-417B-40CA-A3F8-BCCB95C05A32}"/>
              </c:ext>
            </c:extLst>
          </c:dPt>
          <c:dPt>
            <c:idx val="26"/>
            <c:invertIfNegative val="0"/>
            <c:bubble3D val="0"/>
            <c:spPr>
              <a:solidFill>
                <a:srgbClr val="FAD496"/>
              </a:solidFill>
              <a:effectLst/>
            </c:spPr>
            <c:extLst>
              <c:ext xmlns:c16="http://schemas.microsoft.com/office/drawing/2014/chart" uri="{C3380CC4-5D6E-409C-BE32-E72D297353CC}">
                <c16:uniqueId val="{00000003-417B-40CA-A3F8-BCCB95C05A32}"/>
              </c:ext>
            </c:extLst>
          </c:dPt>
          <c:dPt>
            <c:idx val="29"/>
            <c:invertIfNegative val="0"/>
            <c:bubble3D val="0"/>
            <c:extLst>
              <c:ext xmlns:c16="http://schemas.microsoft.com/office/drawing/2014/chart" uri="{C3380CC4-5D6E-409C-BE32-E72D297353CC}">
                <c16:uniqueId val="{00000004-417B-40CA-A3F8-BCCB95C05A32}"/>
              </c:ext>
            </c:extLst>
          </c:dPt>
          <c:dPt>
            <c:idx val="30"/>
            <c:invertIfNegative val="0"/>
            <c:bubble3D val="0"/>
            <c:extLst>
              <c:ext xmlns:c16="http://schemas.microsoft.com/office/drawing/2014/chart" uri="{C3380CC4-5D6E-409C-BE32-E72D297353CC}">
                <c16:uniqueId val="{00000005-417B-40CA-A3F8-BCCB95C05A32}"/>
              </c:ext>
            </c:extLst>
          </c:dPt>
          <c:dPt>
            <c:idx val="34"/>
            <c:invertIfNegative val="0"/>
            <c:bubble3D val="0"/>
            <c:extLst>
              <c:ext xmlns:c16="http://schemas.microsoft.com/office/drawing/2014/chart" uri="{C3380CC4-5D6E-409C-BE32-E72D297353CC}">
                <c16:uniqueId val="{00000006-417B-40CA-A3F8-BCCB95C05A32}"/>
              </c:ext>
            </c:extLst>
          </c:dPt>
          <c:dPt>
            <c:idx val="37"/>
            <c:invertIfNegative val="0"/>
            <c:bubble3D val="0"/>
            <c:extLst>
              <c:ext xmlns:c16="http://schemas.microsoft.com/office/drawing/2014/chart" uri="{C3380CC4-5D6E-409C-BE32-E72D297353CC}">
                <c16:uniqueId val="{00000007-417B-40CA-A3F8-BCCB95C05A32}"/>
              </c:ext>
            </c:extLst>
          </c:dPt>
          <c:dPt>
            <c:idx val="39"/>
            <c:invertIfNegative val="0"/>
            <c:bubble3D val="0"/>
            <c:extLst>
              <c:ext xmlns:c16="http://schemas.microsoft.com/office/drawing/2014/chart" uri="{C3380CC4-5D6E-409C-BE32-E72D297353CC}">
                <c16:uniqueId val="{00000008-417B-40CA-A3F8-BCCB95C05A32}"/>
              </c:ext>
            </c:extLst>
          </c:dPt>
          <c:dPt>
            <c:idx val="41"/>
            <c:invertIfNegative val="0"/>
            <c:bubble3D val="0"/>
            <c:extLst>
              <c:ext xmlns:c16="http://schemas.microsoft.com/office/drawing/2014/chart" uri="{C3380CC4-5D6E-409C-BE32-E72D297353CC}">
                <c16:uniqueId val="{00000009-417B-40CA-A3F8-BCCB95C05A32}"/>
              </c:ext>
            </c:extLst>
          </c:dPt>
          <c:dPt>
            <c:idx val="42"/>
            <c:invertIfNegative val="0"/>
            <c:bubble3D val="0"/>
            <c:extLst>
              <c:ext xmlns:c16="http://schemas.microsoft.com/office/drawing/2014/chart" uri="{C3380CC4-5D6E-409C-BE32-E72D297353CC}">
                <c16:uniqueId val="{0000000A-417B-40CA-A3F8-BCCB95C05A32}"/>
              </c:ext>
            </c:extLst>
          </c:dPt>
          <c:dPt>
            <c:idx val="47"/>
            <c:invertIfNegative val="0"/>
            <c:bubble3D val="0"/>
            <c:spPr>
              <a:solidFill>
                <a:srgbClr val="FFC000"/>
              </a:solidFill>
              <a:effectLst/>
            </c:spPr>
            <c:extLst>
              <c:ext xmlns:c16="http://schemas.microsoft.com/office/drawing/2014/chart" uri="{C3380CC4-5D6E-409C-BE32-E72D297353CC}">
                <c16:uniqueId val="{0000000C-417B-40CA-A3F8-BCCB95C05A32}"/>
              </c:ext>
            </c:extLst>
          </c:dPt>
          <c:dLbls>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'F24'!$A$7:$A$61</c:f>
              <c:strCache>
                <c:ptCount val="55"/>
                <c:pt idx="0">
                  <c:v>Mexicali, B. C.</c:v>
                </c:pt>
                <c:pt idx="1">
                  <c:v>Tijuana, B. C.</c:v>
                </c:pt>
                <c:pt idx="2">
                  <c:v>Cd. Acuña, Coah.</c:v>
                </c:pt>
                <c:pt idx="3">
                  <c:v>Cd. Juárez, Chih</c:v>
                </c:pt>
                <c:pt idx="4">
                  <c:v>Tulancingo, Hgo.</c:v>
                </c:pt>
                <c:pt idx="5">
                  <c:v>Cortazar, Gto.</c:v>
                </c:pt>
                <c:pt idx="6">
                  <c:v>Toluca, Edo. de Méx.</c:v>
                </c:pt>
                <c:pt idx="7">
                  <c:v>Atlacomulco, Méx.</c:v>
                </c:pt>
                <c:pt idx="8">
                  <c:v>Tapachula, Chis.</c:v>
                </c:pt>
                <c:pt idx="9">
                  <c:v>Fresnillo, Zac.</c:v>
                </c:pt>
                <c:pt idx="10">
                  <c:v>Tampico, Tamps.</c:v>
                </c:pt>
                <c:pt idx="11">
                  <c:v>Matamoros, Tamps.</c:v>
                </c:pt>
                <c:pt idx="12">
                  <c:v>Veracruz, Ver.</c:v>
                </c:pt>
                <c:pt idx="13">
                  <c:v>Esperanza, Son.</c:v>
                </c:pt>
                <c:pt idx="14">
                  <c:v>Hermosillo, Son.</c:v>
                </c:pt>
                <c:pt idx="15">
                  <c:v>Iguala, Gro.</c:v>
                </c:pt>
                <c:pt idx="16">
                  <c:v>Tlaxcala, Tlax.</c:v>
                </c:pt>
                <c:pt idx="17">
                  <c:v>Cuernavaca, Mor.</c:v>
                </c:pt>
                <c:pt idx="18">
                  <c:v>Tuxtla Gutiérrez, Chis.</c:v>
                </c:pt>
                <c:pt idx="19">
                  <c:v>Izúcar de Matamoros, Pue.</c:v>
                </c:pt>
                <c:pt idx="20">
                  <c:v>Pachuca, Hgo.</c:v>
                </c:pt>
                <c:pt idx="21">
                  <c:v>Chetumal, Q. R.</c:v>
                </c:pt>
                <c:pt idx="22">
                  <c:v>Saltillo, Coah.</c:v>
                </c:pt>
                <c:pt idx="23">
                  <c:v>Monclova, Coah.</c:v>
                </c:pt>
                <c:pt idx="24">
                  <c:v>Jacona, Mich.</c:v>
                </c:pt>
                <c:pt idx="25">
                  <c:v>León, Gto.</c:v>
                </c:pt>
                <c:pt idx="26">
                  <c:v>Tepatitlán, Jal.</c:v>
                </c:pt>
                <c:pt idx="27">
                  <c:v>Tepic, Nay.</c:v>
                </c:pt>
                <c:pt idx="28">
                  <c:v>Colima, Col.</c:v>
                </c:pt>
                <c:pt idx="29">
                  <c:v>Oaxaca, Oax.</c:v>
                </c:pt>
                <c:pt idx="30">
                  <c:v>Monterrey, N. L.</c:v>
                </c:pt>
                <c:pt idx="31">
                  <c:v>Acapulco, Gro.</c:v>
                </c:pt>
                <c:pt idx="32">
                  <c:v>Morelia, Mich</c:v>
                </c:pt>
                <c:pt idx="33">
                  <c:v>Huatabampo, Son.</c:v>
                </c:pt>
                <c:pt idx="34">
                  <c:v>Chihuahua, Chih.</c:v>
                </c:pt>
                <c:pt idx="35">
                  <c:v>San Luis Potosí, S. L. P.</c:v>
                </c:pt>
                <c:pt idx="36">
                  <c:v>CDMX</c:v>
                </c:pt>
                <c:pt idx="37">
                  <c:v>Culiacán, Sin.</c:v>
                </c:pt>
                <c:pt idx="38">
                  <c:v>Cd. Jiménez, Chih.</c:v>
                </c:pt>
                <c:pt idx="39">
                  <c:v>Córdoba, Ver.</c:v>
                </c:pt>
                <c:pt idx="40">
                  <c:v>Coatzacoalcos, Ver.</c:v>
                </c:pt>
                <c:pt idx="41">
                  <c:v>Zacatecas, Zac.</c:v>
                </c:pt>
                <c:pt idx="42">
                  <c:v>Tehuantepec, Oax.</c:v>
                </c:pt>
                <c:pt idx="43">
                  <c:v>San Andrés Tuxtla, Ver.</c:v>
                </c:pt>
                <c:pt idx="44">
                  <c:v>Puebla, Pue.</c:v>
                </c:pt>
                <c:pt idx="45">
                  <c:v>La Paz, B. C. S</c:v>
                </c:pt>
                <c:pt idx="46">
                  <c:v>Durango, Dgo.</c:v>
                </c:pt>
                <c:pt idx="47">
                  <c:v>Guadalajara, Jal.</c:v>
                </c:pt>
                <c:pt idx="48">
                  <c:v>Aguascalientes, Ags.</c:v>
                </c:pt>
                <c:pt idx="49">
                  <c:v>Mérida, Yuc.</c:v>
                </c:pt>
                <c:pt idx="50">
                  <c:v>Campeche, Camp.</c:v>
                </c:pt>
                <c:pt idx="51">
                  <c:v>Torreón, Coah.</c:v>
                </c:pt>
                <c:pt idx="52">
                  <c:v>Cancún, Q. Roo.</c:v>
                </c:pt>
                <c:pt idx="53">
                  <c:v>Querétaro, Qro.</c:v>
                </c:pt>
                <c:pt idx="54">
                  <c:v>Villahermosa, Tab.</c:v>
                </c:pt>
              </c:strCache>
            </c:strRef>
          </c:cat>
          <c:val>
            <c:numRef>
              <c:f>'F24'!$D$7:$D$61</c:f>
              <c:numCache>
                <c:formatCode>General</c:formatCode>
                <c:ptCount val="55"/>
                <c:pt idx="0">
                  <c:v>0.16</c:v>
                </c:pt>
                <c:pt idx="1">
                  <c:v>0.78</c:v>
                </c:pt>
                <c:pt idx="2">
                  <c:v>1.53</c:v>
                </c:pt>
                <c:pt idx="3">
                  <c:v>1.56</c:v>
                </c:pt>
                <c:pt idx="4">
                  <c:v>1.64</c:v>
                </c:pt>
                <c:pt idx="5">
                  <c:v>1.84</c:v>
                </c:pt>
                <c:pt idx="6">
                  <c:v>1.85</c:v>
                </c:pt>
                <c:pt idx="7">
                  <c:v>1.9</c:v>
                </c:pt>
                <c:pt idx="8">
                  <c:v>1.9</c:v>
                </c:pt>
                <c:pt idx="9">
                  <c:v>2.09</c:v>
                </c:pt>
                <c:pt idx="10">
                  <c:v>2.16</c:v>
                </c:pt>
                <c:pt idx="11">
                  <c:v>2.19</c:v>
                </c:pt>
                <c:pt idx="12">
                  <c:v>2.21</c:v>
                </c:pt>
                <c:pt idx="13">
                  <c:v>2.2200000000000002</c:v>
                </c:pt>
                <c:pt idx="14">
                  <c:v>2.25</c:v>
                </c:pt>
                <c:pt idx="15">
                  <c:v>2.25</c:v>
                </c:pt>
                <c:pt idx="16">
                  <c:v>2.27</c:v>
                </c:pt>
                <c:pt idx="17">
                  <c:v>2.4</c:v>
                </c:pt>
                <c:pt idx="18">
                  <c:v>2.41</c:v>
                </c:pt>
                <c:pt idx="19">
                  <c:v>2.4500000000000002</c:v>
                </c:pt>
                <c:pt idx="20">
                  <c:v>2.48</c:v>
                </c:pt>
                <c:pt idx="21">
                  <c:v>2.65</c:v>
                </c:pt>
                <c:pt idx="22">
                  <c:v>2.67</c:v>
                </c:pt>
                <c:pt idx="23">
                  <c:v>2.72</c:v>
                </c:pt>
                <c:pt idx="24">
                  <c:v>2.75</c:v>
                </c:pt>
                <c:pt idx="25">
                  <c:v>2.81</c:v>
                </c:pt>
                <c:pt idx="26">
                  <c:v>2.82</c:v>
                </c:pt>
                <c:pt idx="27">
                  <c:v>2.82</c:v>
                </c:pt>
                <c:pt idx="28">
                  <c:v>2.85</c:v>
                </c:pt>
                <c:pt idx="29">
                  <c:v>2.88</c:v>
                </c:pt>
                <c:pt idx="30">
                  <c:v>2.9</c:v>
                </c:pt>
                <c:pt idx="31">
                  <c:v>2.94</c:v>
                </c:pt>
                <c:pt idx="32">
                  <c:v>2.96</c:v>
                </c:pt>
                <c:pt idx="33">
                  <c:v>2.98</c:v>
                </c:pt>
                <c:pt idx="34">
                  <c:v>2.99</c:v>
                </c:pt>
                <c:pt idx="35">
                  <c:v>2.99</c:v>
                </c:pt>
                <c:pt idx="36">
                  <c:v>3</c:v>
                </c:pt>
                <c:pt idx="37">
                  <c:v>3.02</c:v>
                </c:pt>
                <c:pt idx="38">
                  <c:v>3.07</c:v>
                </c:pt>
                <c:pt idx="39">
                  <c:v>3.1</c:v>
                </c:pt>
                <c:pt idx="40">
                  <c:v>3.14</c:v>
                </c:pt>
                <c:pt idx="41">
                  <c:v>3.18</c:v>
                </c:pt>
                <c:pt idx="42">
                  <c:v>3.29</c:v>
                </c:pt>
                <c:pt idx="43">
                  <c:v>3.52</c:v>
                </c:pt>
                <c:pt idx="44">
                  <c:v>3.54</c:v>
                </c:pt>
                <c:pt idx="45">
                  <c:v>3.56</c:v>
                </c:pt>
                <c:pt idx="46">
                  <c:v>3.62</c:v>
                </c:pt>
                <c:pt idx="47">
                  <c:v>3.62</c:v>
                </c:pt>
                <c:pt idx="48">
                  <c:v>3.66</c:v>
                </c:pt>
                <c:pt idx="49">
                  <c:v>3.74</c:v>
                </c:pt>
                <c:pt idx="50">
                  <c:v>3.78</c:v>
                </c:pt>
                <c:pt idx="51">
                  <c:v>3.94</c:v>
                </c:pt>
                <c:pt idx="52">
                  <c:v>4.0599999999999996</c:v>
                </c:pt>
                <c:pt idx="53">
                  <c:v>4.17</c:v>
                </c:pt>
                <c:pt idx="54">
                  <c:v>4.4000000000000004</c:v>
                </c:pt>
              </c:numCache>
            </c:numRef>
          </c:val>
          <c:extLst>
            <c:ext xmlns:c16="http://schemas.microsoft.com/office/drawing/2014/chart" uri="{C3380CC4-5D6E-409C-BE32-E72D297353CC}">
              <c16:uniqueId val="{0000000D-417B-40CA-A3F8-BCCB95C05A32}"/>
            </c:ext>
          </c:extLst>
        </c:ser>
        <c:dLbls>
          <c:showLegendKey val="0"/>
          <c:showVal val="0"/>
          <c:showCatName val="0"/>
          <c:showSerName val="0"/>
          <c:showPercent val="0"/>
          <c:showBubbleSize val="0"/>
        </c:dLbls>
        <c:gapWidth val="50"/>
        <c:axId val="213305600"/>
        <c:axId val="213311488"/>
      </c:barChart>
      <c:scatterChart>
        <c:scatterStyle val="lineMarker"/>
        <c:varyColors val="0"/>
        <c:ser>
          <c:idx val="1"/>
          <c:order val="1"/>
          <c:tx>
            <c:strRef>
              <c:f>'F24'!$A$64</c:f>
              <c:strCache>
                <c:ptCount val="1"/>
                <c:pt idx="0">
                  <c:v>Nacional</c:v>
                </c:pt>
              </c:strCache>
            </c:strRef>
          </c:tx>
          <c:spPr>
            <a:ln w="57150">
              <a:solidFill>
                <a:srgbClr val="F79646">
                  <a:lumMod val="60000"/>
                  <a:lumOff val="40000"/>
                </a:srgbClr>
              </a:solidFill>
              <a:prstDash val="sys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E-417B-40CA-A3F8-BCCB95C05A32}"/>
                </c:ext>
              </c:extLst>
            </c:dLbl>
            <c:dLbl>
              <c:idx val="1"/>
              <c:layout>
                <c:manualLayout>
                  <c:x val="-0.11441433933933927"/>
                  <c:y val="0.38062858187134502"/>
                </c:manualLayout>
              </c:layout>
              <c:spPr>
                <a:solidFill>
                  <a:srgbClr val="F79646">
                    <a:lumMod val="40000"/>
                    <a:lumOff val="60000"/>
                  </a:srgbClr>
                </a:solidFill>
                <a:ln>
                  <a:noFill/>
                </a:ln>
                <a:effectLst/>
              </c:spPr>
              <c:txPr>
                <a:bodyPr rot="-5400000" vert="horz" wrap="square" lIns="38100" tIns="19050" rIns="38100" bIns="19050" anchor="ctr">
                  <a:noAutofit/>
                </a:bodyPr>
                <a:lstStyle/>
                <a:p>
                  <a:pPr>
                    <a:defRPr b="1">
                      <a:solidFill>
                        <a:schemeClr val="tx1"/>
                      </a:solidFill>
                    </a:defRPr>
                  </a:pPr>
                  <a:endParaRPr lang="es-MX"/>
                </a:p>
              </c:txPr>
              <c:showLegendKey val="0"/>
              <c:showVal val="0"/>
              <c:showCatName val="1"/>
              <c:showSerName val="1"/>
              <c:showPercent val="0"/>
              <c:showBubbleSize val="0"/>
              <c:extLst>
                <c:ext xmlns:c15="http://schemas.microsoft.com/office/drawing/2012/chart" uri="{CE6537A1-D6FC-4f65-9D91-7224C49458BB}">
                  <c15:layout>
                    <c:manualLayout>
                      <c:w val="0.15673828828828826"/>
                      <c:h val="3.5964766081871338E-2"/>
                    </c:manualLayout>
                  </c15:layout>
                </c:ext>
                <c:ext xmlns:c16="http://schemas.microsoft.com/office/drawing/2014/chart" uri="{C3380CC4-5D6E-409C-BE32-E72D297353CC}">
                  <c16:uniqueId val="{0000000F-417B-40CA-A3F8-BCCB95C05A32}"/>
                </c:ext>
              </c:extLst>
            </c:dLbl>
            <c:spPr>
              <a:solidFill>
                <a:srgbClr val="F79646">
                  <a:lumMod val="40000"/>
                  <a:lumOff val="60000"/>
                </a:srgbClr>
              </a:solidFill>
              <a:ln>
                <a:noFill/>
              </a:ln>
              <a:effectLst/>
            </c:spPr>
            <c:txPr>
              <a:bodyPr rot="-5400000" vert="horz" wrap="square" lIns="38100" tIns="19050" rIns="38100" bIns="19050" anchor="ctr">
                <a:spAutoFit/>
              </a:bodyPr>
              <a:lstStyle/>
              <a:p>
                <a:pPr>
                  <a:defRPr b="1">
                    <a:solidFill>
                      <a:schemeClr val="tx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'F24'!$D$64:$D$65</c:f>
              <c:numCache>
                <c:formatCode>General</c:formatCode>
                <c:ptCount val="2"/>
                <c:pt idx="0">
                  <c:v>2.83</c:v>
                </c:pt>
                <c:pt idx="1">
                  <c:v>2.83</c:v>
                </c:pt>
              </c:numCache>
            </c:numRef>
          </c:xVal>
          <c:yVal>
            <c:numRef>
              <c:f>'F24'!$B$64:$B$65</c:f>
              <c:numCache>
                <c:formatCode>General</c:formatCode>
                <c:ptCount val="2"/>
                <c:pt idx="0">
                  <c:v>0</c:v>
                </c:pt>
                <c:pt idx="1">
                  <c:v>1</c:v>
                </c:pt>
              </c:numCache>
            </c:numRef>
          </c:yVal>
          <c:smooth val="0"/>
          <c:extLst>
            <c:ext xmlns:c16="http://schemas.microsoft.com/office/drawing/2014/chart" uri="{C3380CC4-5D6E-409C-BE32-E72D297353CC}">
              <c16:uniqueId val="{00000010-417B-40CA-A3F8-BCCB95C05A32}"/>
            </c:ext>
          </c:extLst>
        </c:ser>
        <c:dLbls>
          <c:showLegendKey val="0"/>
          <c:showVal val="0"/>
          <c:showCatName val="0"/>
          <c:showSerName val="0"/>
          <c:showPercent val="0"/>
          <c:showBubbleSize val="0"/>
        </c:dLbls>
        <c:axId val="213314560"/>
        <c:axId val="213313024"/>
      </c:scatterChart>
      <c:catAx>
        <c:axId val="2133056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213311488"/>
        <c:crosses val="autoZero"/>
        <c:auto val="1"/>
        <c:lblAlgn val="ctr"/>
        <c:lblOffset val="100"/>
        <c:noMultiLvlLbl val="0"/>
      </c:catAx>
      <c:valAx>
        <c:axId val="213311488"/>
        <c:scaling>
          <c:orientation val="minMax"/>
        </c:scaling>
        <c:delete val="1"/>
        <c:axPos val="b"/>
        <c:numFmt formatCode="General" sourceLinked="1"/>
        <c:majorTickMark val="none"/>
        <c:minorTickMark val="none"/>
        <c:tickLblPos val="nextTo"/>
        <c:crossAx val="213305600"/>
        <c:crosses val="autoZero"/>
        <c:crossBetween val="between"/>
      </c:valAx>
      <c:valAx>
        <c:axId val="213313024"/>
        <c:scaling>
          <c:orientation val="minMax"/>
          <c:max val="1"/>
        </c:scaling>
        <c:delete val="1"/>
        <c:axPos val="r"/>
        <c:numFmt formatCode="General" sourceLinked="1"/>
        <c:majorTickMark val="out"/>
        <c:minorTickMark val="none"/>
        <c:tickLblPos val="nextTo"/>
        <c:crossAx val="213314560"/>
        <c:crosses val="max"/>
        <c:crossBetween val="midCat"/>
      </c:valAx>
      <c:valAx>
        <c:axId val="213314560"/>
        <c:scaling>
          <c:orientation val="minMax"/>
        </c:scaling>
        <c:delete val="1"/>
        <c:axPos val="b"/>
        <c:numFmt formatCode="General" sourceLinked="1"/>
        <c:majorTickMark val="out"/>
        <c:minorTickMark val="none"/>
        <c:tickLblPos val="nextTo"/>
        <c:crossAx val="2133130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'F25'!$A$8</c:f>
              <c:strCache>
                <c:ptCount val="1"/>
                <c:pt idx="0">
                  <c:v>43678</c:v>
                </c:pt>
              </c:strCache>
            </c:strRef>
          </c:tx>
          <c:spPr>
            <a:solidFill>
              <a:srgbClr val="004A98"/>
            </a:solidFill>
            <a:ln>
              <a:noFill/>
            </a:ln>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'F25'!$B$8:$J$8</c:f>
              <c:numCache>
                <c:formatCode>General</c:formatCode>
                <c:ptCount val="9"/>
                <c:pt idx="0">
                  <c:v>3.5854034947976343E-2</c:v>
                </c:pt>
                <c:pt idx="1">
                  <c:v>5.2727182490446056E-2</c:v>
                </c:pt>
                <c:pt idx="2">
                  <c:v>-2.3500505280678485E-2</c:v>
                </c:pt>
                <c:pt idx="3">
                  <c:v>1.5137142914199542E-2</c:v>
                </c:pt>
                <c:pt idx="4">
                  <c:v>-1.0809579010988002E-2</c:v>
                </c:pt>
                <c:pt idx="5">
                  <c:v>3.8944006727602121E-2</c:v>
                </c:pt>
                <c:pt idx="6">
                  <c:v>5.4741181859826016E-2</c:v>
                </c:pt>
                <c:pt idx="7">
                  <c:v>3.6074674576372923E-2</c:v>
                </c:pt>
                <c:pt idx="8">
                  <c:v>5.8158351948374376E-2</c:v>
                </c:pt>
              </c:numCache>
            </c:numRef>
          </c:val>
          <c:extLst>
            <c:ext xmlns:c16="http://schemas.microsoft.com/office/drawing/2014/chart" uri="{C3380CC4-5D6E-409C-BE32-E72D297353CC}">
              <c16:uniqueId val="{00000000-4EAA-4144-87B5-E0BD4D743C15}"/>
            </c:ext>
          </c:extLst>
        </c:ser>
        <c:ser>
          <c:idx val="1"/>
          <c:order val="1"/>
          <c:tx>
            <c:strRef>
              <c:f>'F25'!$A$9</c:f>
              <c:strCache>
                <c:ptCount val="1"/>
                <c:pt idx="0">
                  <c:v>43709</c:v>
                </c:pt>
              </c:strCache>
            </c:strRef>
          </c:tx>
          <c:spPr>
            <a:solidFill>
              <a:srgbClr val="FF6C37"/>
            </a:solidFill>
            <a:ln>
              <a:noFill/>
            </a:ln>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'F25'!$B$9:$J$9</c:f>
              <c:numCache>
                <c:formatCode>General</c:formatCode>
                <c:ptCount val="9"/>
                <c:pt idx="0">
                  <c:v>3.1433153809599323E-2</c:v>
                </c:pt>
                <c:pt idx="1">
                  <c:v>4.6539814550220271E-2</c:v>
                </c:pt>
                <c:pt idx="2">
                  <c:v>-2.3779601775124615E-2</c:v>
                </c:pt>
                <c:pt idx="3">
                  <c:v>8.9435161983619782E-3</c:v>
                </c:pt>
                <c:pt idx="4">
                  <c:v>-1.2355120323378377E-2</c:v>
                </c:pt>
                <c:pt idx="5">
                  <c:v>3.6726630548654438E-2</c:v>
                </c:pt>
                <c:pt idx="6">
                  <c:v>4.5635116706524093E-2</c:v>
                </c:pt>
                <c:pt idx="7">
                  <c:v>3.6613980609667029E-2</c:v>
                </c:pt>
                <c:pt idx="8">
                  <c:v>6.1459641568486933E-2</c:v>
                </c:pt>
              </c:numCache>
            </c:numRef>
          </c:val>
          <c:extLst>
            <c:ext xmlns:c16="http://schemas.microsoft.com/office/drawing/2014/chart" uri="{C3380CC4-5D6E-409C-BE32-E72D297353CC}">
              <c16:uniqueId val="{00000001-4EAA-4144-87B5-E0BD4D743C15}"/>
            </c:ext>
          </c:extLst>
        </c:ser>
        <c:ser>
          <c:idx val="2"/>
          <c:order val="2"/>
          <c:tx>
            <c:strRef>
              <c:f>'F25'!$A$10</c:f>
              <c:strCache>
                <c:ptCount val="1"/>
                <c:pt idx="0">
                  <c:v>43739</c:v>
                </c:pt>
              </c:strCache>
            </c:strRef>
          </c:tx>
          <c:spPr>
            <a:solidFill>
              <a:srgbClr val="7C878E"/>
            </a:solidFill>
            <a:ln>
              <a:noFill/>
            </a:ln>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'F25'!$B$10:$J$10</c:f>
              <c:numCache>
                <c:formatCode>General</c:formatCode>
                <c:ptCount val="9"/>
                <c:pt idx="0">
                  <c:v>3.3588872204220355E-2</c:v>
                </c:pt>
                <c:pt idx="1">
                  <c:v>5.9069767441860543E-2</c:v>
                </c:pt>
                <c:pt idx="2">
                  <c:v>-1.7768098232059382E-2</c:v>
                </c:pt>
                <c:pt idx="3">
                  <c:v>8.4324025435442707E-3</c:v>
                </c:pt>
                <c:pt idx="4">
                  <c:v>-1.5805067530743067E-2</c:v>
                </c:pt>
                <c:pt idx="5">
                  <c:v>3.1215647437484506E-2</c:v>
                </c:pt>
                <c:pt idx="6">
                  <c:v>3.7380432547802434E-2</c:v>
                </c:pt>
                <c:pt idx="7">
                  <c:v>2.818520574010952E-2</c:v>
                </c:pt>
                <c:pt idx="8">
                  <c:v>6.7553238928582227E-2</c:v>
                </c:pt>
              </c:numCache>
            </c:numRef>
          </c:val>
          <c:extLst>
            <c:ext xmlns:c16="http://schemas.microsoft.com/office/drawing/2014/chart" uri="{C3380CC4-5D6E-409C-BE32-E72D297353CC}">
              <c16:uniqueId val="{00000002-4EAA-4144-87B5-E0BD4D743C15}"/>
            </c:ext>
          </c:extLst>
        </c:ser>
        <c:ser>
          <c:idx val="3"/>
          <c:order val="3"/>
          <c:tx>
            <c:strRef>
              <c:f>'F25'!$A$11</c:f>
              <c:strCache>
                <c:ptCount val="1"/>
                <c:pt idx="0">
                  <c:v>43770</c:v>
                </c:pt>
              </c:strCache>
            </c:strRef>
          </c:tx>
          <c:spPr>
            <a:solidFill>
              <a:srgbClr val="FBBB27"/>
            </a:solidFill>
            <a:ln>
              <a:noFill/>
            </a:ln>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'F25'!$B$11:$J$11</c:f>
              <c:numCache>
                <c:formatCode>General</c:formatCode>
                <c:ptCount val="9"/>
                <c:pt idx="0">
                  <c:v>3.342259150603466E-2</c:v>
                </c:pt>
                <c:pt idx="1">
                  <c:v>5.1437009221501961E-2</c:v>
                </c:pt>
                <c:pt idx="2">
                  <c:v>8.0505004095168253E-3</c:v>
                </c:pt>
                <c:pt idx="3">
                  <c:v>9.2185911544953036E-3</c:v>
                </c:pt>
                <c:pt idx="4">
                  <c:v>-2.7231316013416329E-3</c:v>
                </c:pt>
                <c:pt idx="5">
                  <c:v>3.2483450609871012E-2</c:v>
                </c:pt>
                <c:pt idx="6">
                  <c:v>3.5588923556942209E-2</c:v>
                </c:pt>
                <c:pt idx="7">
                  <c:v>3.3194979643186073E-2</c:v>
                </c:pt>
                <c:pt idx="8">
                  <c:v>6.3947697981481255E-2</c:v>
                </c:pt>
              </c:numCache>
            </c:numRef>
          </c:val>
          <c:extLst>
            <c:ext xmlns:c16="http://schemas.microsoft.com/office/drawing/2014/chart" uri="{C3380CC4-5D6E-409C-BE32-E72D297353CC}">
              <c16:uniqueId val="{00000003-4EAA-4144-87B5-E0BD4D743C15}"/>
            </c:ext>
          </c:extLst>
        </c:ser>
        <c:ser>
          <c:idx val="4"/>
          <c:order val="4"/>
          <c:tx>
            <c:strRef>
              <c:f>'F25'!$A$12</c:f>
              <c:strCache>
                <c:ptCount val="1"/>
                <c:pt idx="0">
                  <c:v>43800</c:v>
                </c:pt>
              </c:strCache>
            </c:strRef>
          </c:tx>
          <c:spPr>
            <a:solidFill>
              <a:srgbClr val="8BC2E6"/>
            </a:solidFill>
            <a:ln>
              <a:noFill/>
            </a:ln>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'F25'!$B$12:$J$12</c:f>
              <c:numCache>
                <c:formatCode>General</c:formatCode>
                <c:ptCount val="9"/>
                <c:pt idx="0">
                  <c:v>3.4136840972038618E-2</c:v>
                </c:pt>
                <c:pt idx="1">
                  <c:v>4.6781871661893293E-2</c:v>
                </c:pt>
                <c:pt idx="2">
                  <c:v>2.368489401234708E-2</c:v>
                </c:pt>
                <c:pt idx="3">
                  <c:v>8.4985835694051381E-3</c:v>
                </c:pt>
                <c:pt idx="4">
                  <c:v>-6.4879495293251876E-3</c:v>
                </c:pt>
                <c:pt idx="5">
                  <c:v>3.4125793536465387E-2</c:v>
                </c:pt>
                <c:pt idx="6">
                  <c:v>4.278022801842063E-2</c:v>
                </c:pt>
                <c:pt idx="7">
                  <c:v>3.3354833665611094E-2</c:v>
                </c:pt>
                <c:pt idx="8">
                  <c:v>7.2423672577262677E-2</c:v>
                </c:pt>
              </c:numCache>
            </c:numRef>
          </c:val>
          <c:extLst>
            <c:ext xmlns:c16="http://schemas.microsoft.com/office/drawing/2014/chart" uri="{C3380CC4-5D6E-409C-BE32-E72D297353CC}">
              <c16:uniqueId val="{00000004-4EAA-4144-87B5-E0BD4D743C15}"/>
            </c:ext>
          </c:extLst>
        </c:ser>
        <c:dLbls>
          <c:showLegendKey val="0"/>
          <c:showVal val="0"/>
          <c:showCatName val="0"/>
          <c:showSerName val="0"/>
          <c:showPercent val="0"/>
          <c:showBubbleSize val="0"/>
        </c:dLbls>
        <c:gapWidth val="219"/>
        <c:overlap val="-27"/>
        <c:axId val="319380920"/>
        <c:axId val="319370424"/>
      </c:barChart>
      <c:catAx>
        <c:axId val="319380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70424"/>
        <c:crosses val="autoZero"/>
        <c:auto val="1"/>
        <c:lblAlgn val="ctr"/>
        <c:lblOffset val="100"/>
        <c:noMultiLvlLbl val="0"/>
      </c:catAx>
      <c:valAx>
        <c:axId val="319370424"/>
        <c:scaling>
          <c:orientation val="minMax"/>
          <c:max val="0.1"/>
          <c:min val="-5.000000000000001E-2"/>
        </c:scaling>
        <c:delete val="1"/>
        <c:axPos val="l"/>
        <c:numFmt formatCode="General" sourceLinked="1"/>
        <c:majorTickMark val="none"/>
        <c:minorTickMark val="none"/>
        <c:tickLblPos val="nextTo"/>
        <c:crossAx val="319380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9EC4-48FF-8369-B95ECF74BCD6}"/>
              </c:ext>
            </c:extLst>
          </c:dPt>
          <c:dPt>
            <c:idx val="16"/>
            <c:invertIfNegative val="0"/>
            <c:bubble3D val="0"/>
            <c:extLst>
              <c:ext xmlns:c16="http://schemas.microsoft.com/office/drawing/2014/chart" uri="{C3380CC4-5D6E-409C-BE32-E72D297353CC}">
                <c16:uniqueId val="{00000001-9EC4-48FF-8369-B95ECF74BCD6}"/>
              </c:ext>
            </c:extLst>
          </c:dPt>
          <c:dPt>
            <c:idx val="23"/>
            <c:invertIfNegative val="0"/>
            <c:bubble3D val="0"/>
            <c:spPr>
              <a:solidFill>
                <a:srgbClr val="FBBB27"/>
              </a:solidFill>
              <a:ln>
                <a:noFill/>
              </a:ln>
              <a:effectLst/>
            </c:spPr>
            <c:extLst>
              <c:ext xmlns:c16="http://schemas.microsoft.com/office/drawing/2014/chart" uri="{C3380CC4-5D6E-409C-BE32-E72D297353CC}">
                <c16:uniqueId val="{00000003-9EC4-48FF-8369-B95ECF74BCD6}"/>
              </c:ext>
            </c:extLst>
          </c:dPt>
          <c:dPt>
            <c:idx val="30"/>
            <c:invertIfNegative val="0"/>
            <c:bubble3D val="0"/>
            <c:extLst>
              <c:ext xmlns:c16="http://schemas.microsoft.com/office/drawing/2014/chart" uri="{C3380CC4-5D6E-409C-BE32-E72D297353CC}">
                <c16:uniqueId val="{00000004-9EC4-48FF-8369-B95ECF74BCD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'F26'!$B$7:$B$38</c:f>
              <c:strCache>
                <c:ptCount val="32"/>
                <c:pt idx="0">
                  <c:v>Baja California</c:v>
                </c:pt>
                <c:pt idx="1">
                  <c:v>Estado de México</c:v>
                </c:pt>
                <c:pt idx="2">
                  <c:v>Tamaulipas</c:v>
                </c:pt>
                <c:pt idx="3">
                  <c:v>Chiapas</c:v>
                </c:pt>
                <c:pt idx="4">
                  <c:v>Guanajuato</c:v>
                </c:pt>
                <c:pt idx="5">
                  <c:v>Tlaxcala</c:v>
                </c:pt>
                <c:pt idx="6">
                  <c:v>Hidalgo</c:v>
                </c:pt>
                <c:pt idx="7">
                  <c:v>Sonora</c:v>
                </c:pt>
                <c:pt idx="8">
                  <c:v>Morelos</c:v>
                </c:pt>
                <c:pt idx="9">
                  <c:v>Chiuahua</c:v>
                </c:pt>
                <c:pt idx="10">
                  <c:v>Guerrero</c:v>
                </c:pt>
                <c:pt idx="11">
                  <c:v>Zacatecas</c:v>
                </c:pt>
                <c:pt idx="12">
                  <c:v>Coahuila</c:v>
                </c:pt>
                <c:pt idx="13">
                  <c:v>Nayarit</c:v>
                </c:pt>
                <c:pt idx="14">
                  <c:v>Michoacán</c:v>
                </c:pt>
                <c:pt idx="15">
                  <c:v>Colima</c:v>
                </c:pt>
                <c:pt idx="16">
                  <c:v>Nuevo León</c:v>
                </c:pt>
                <c:pt idx="17">
                  <c:v>San Luis Potosí</c:v>
                </c:pt>
                <c:pt idx="18">
                  <c:v>CDMX</c:v>
                </c:pt>
                <c:pt idx="19">
                  <c:v>Veracruz</c:v>
                </c:pt>
                <c:pt idx="20">
                  <c:v>Oaxaca</c:v>
                </c:pt>
                <c:pt idx="21">
                  <c:v>Sinaloa</c:v>
                </c:pt>
                <c:pt idx="22">
                  <c:v>Puebla</c:v>
                </c:pt>
                <c:pt idx="23">
                  <c:v>Jalisco</c:v>
                </c:pt>
                <c:pt idx="24">
                  <c:v>Baja California Sur</c:v>
                </c:pt>
                <c:pt idx="25">
                  <c:v>Quintana Roo</c:v>
                </c:pt>
                <c:pt idx="26">
                  <c:v>Durango</c:v>
                </c:pt>
                <c:pt idx="27">
                  <c:v>Aguascalientes</c:v>
                </c:pt>
                <c:pt idx="28">
                  <c:v>Yucatán</c:v>
                </c:pt>
                <c:pt idx="29">
                  <c:v>Campeche</c:v>
                </c:pt>
                <c:pt idx="30">
                  <c:v>Querétaro</c:v>
                </c:pt>
                <c:pt idx="31">
                  <c:v>Tabasco</c:v>
                </c:pt>
              </c:strCache>
            </c:strRef>
          </c:cat>
          <c:val>
            <c:numRef>
              <c:f>'F26'!$C$7:$C$38</c:f>
              <c:numCache>
                <c:formatCode>General</c:formatCode>
                <c:ptCount val="32"/>
                <c:pt idx="0">
                  <c:v>4.747436384352488E-3</c:v>
                </c:pt>
                <c:pt idx="1">
                  <c:v>1.8586852535191989E-2</c:v>
                </c:pt>
                <c:pt idx="2">
                  <c:v>2.1765533727901909E-2</c:v>
                </c:pt>
                <c:pt idx="3">
                  <c:v>2.20283193424613E-2</c:v>
                </c:pt>
                <c:pt idx="4">
                  <c:v>2.2516543364110131E-2</c:v>
                </c:pt>
                <c:pt idx="5">
                  <c:v>2.2708060049555279E-2</c:v>
                </c:pt>
                <c:pt idx="6">
                  <c:v>2.3149052549326088E-2</c:v>
                </c:pt>
                <c:pt idx="7">
                  <c:v>2.3949099902768722E-2</c:v>
                </c:pt>
                <c:pt idx="8">
                  <c:v>2.3990193789399816E-2</c:v>
                </c:pt>
                <c:pt idx="9">
                  <c:v>2.4054351817847763E-2</c:v>
                </c:pt>
                <c:pt idx="10">
                  <c:v>2.5552882976755065E-2</c:v>
                </c:pt>
                <c:pt idx="11">
                  <c:v>2.5651255802185524E-2</c:v>
                </c:pt>
                <c:pt idx="12">
                  <c:v>2.7991988466488094E-2</c:v>
                </c:pt>
                <c:pt idx="13">
                  <c:v>2.8212274056483411E-2</c:v>
                </c:pt>
                <c:pt idx="14">
                  <c:v>2.8456199770940716E-2</c:v>
                </c:pt>
                <c:pt idx="15">
                  <c:v>2.849361602436451E-2</c:v>
                </c:pt>
                <c:pt idx="16">
                  <c:v>2.8951698770690149E-2</c:v>
                </c:pt>
                <c:pt idx="17">
                  <c:v>2.9897864438254373E-2</c:v>
                </c:pt>
                <c:pt idx="18">
                  <c:v>2.9965394550860447E-2</c:v>
                </c:pt>
                <c:pt idx="19">
                  <c:v>3.0033770960866457E-2</c:v>
                </c:pt>
                <c:pt idx="20">
                  <c:v>3.008399132992734E-2</c:v>
                </c:pt>
                <c:pt idx="21">
                  <c:v>3.0160915175392766E-2</c:v>
                </c:pt>
                <c:pt idx="22">
                  <c:v>3.3410071385734375E-2</c:v>
                </c:pt>
                <c:pt idx="23">
                  <c:v>3.4136840972038618E-2</c:v>
                </c:pt>
                <c:pt idx="24">
                  <c:v>3.5624743801180081E-2</c:v>
                </c:pt>
                <c:pt idx="25">
                  <c:v>3.5854417534839644E-2</c:v>
                </c:pt>
                <c:pt idx="26">
                  <c:v>3.6206322143178982E-2</c:v>
                </c:pt>
                <c:pt idx="27">
                  <c:v>3.663480747385317E-2</c:v>
                </c:pt>
                <c:pt idx="28">
                  <c:v>3.7439320976290436E-2</c:v>
                </c:pt>
                <c:pt idx="29">
                  <c:v>3.7834065199057632E-2</c:v>
                </c:pt>
                <c:pt idx="30">
                  <c:v>4.1668692093059345E-2</c:v>
                </c:pt>
                <c:pt idx="31">
                  <c:v>4.4020371129192659E-2</c:v>
                </c:pt>
              </c:numCache>
            </c:numRef>
          </c:val>
          <c:extLst>
            <c:ext xmlns:c16="http://schemas.microsoft.com/office/drawing/2014/chart" uri="{C3380CC4-5D6E-409C-BE32-E72D297353CC}">
              <c16:uniqueId val="{00000005-9EC4-48FF-8369-B95ECF74BCD6}"/>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'F26'!$B$41</c:f>
              <c:strCache>
                <c:ptCount val="1"/>
                <c:pt idx="0">
                  <c:v>Nacional</c:v>
                </c:pt>
              </c:strCache>
            </c:strRef>
          </c:tx>
          <c:spPr>
            <a:ln w="47625">
              <a:solidFill>
                <a:srgbClr val="FF6C37"/>
              </a:solidFill>
              <a:prstDash val="sysDot"/>
            </a:ln>
          </c:spPr>
          <c:marker>
            <c:symbol val="circle"/>
            <c:size val="4"/>
          </c:marker>
          <c:dLbls>
            <c:dLbl>
              <c:idx val="0"/>
              <c:layout>
                <c:manualLayout>
                  <c:x val="-0.16299267676767676"/>
                  <c:y val="0.41907736982202959"/>
                </c:manualLayout>
              </c:layout>
              <c:spPr>
                <a:solidFill>
                  <a:srgbClr val="FF6C37"/>
                </a:solidFill>
                <a:ln>
                  <a:noFill/>
                </a:ln>
                <a:effectLst/>
              </c:spPr>
              <c:txPr>
                <a:bodyPr rot="-5400000" vert="horz" wrap="square" lIns="38100" tIns="19050" rIns="38100" bIns="19050" anchor="ctr">
                  <a:noAutofit/>
                </a:bodyPr>
                <a:lstStyle/>
                <a:p>
                  <a:pPr>
                    <a:defRPr b="1">
                      <a:solidFill>
                        <a:schemeClr val="tx1"/>
                      </a:solidFill>
                    </a:defRPr>
                  </a:pPr>
                  <a:endParaRPr lang="es-MX"/>
                </a:p>
              </c:txPr>
              <c:showLegendKey val="0"/>
              <c:showVal val="0"/>
              <c:showCatName val="1"/>
              <c:showSerName val="1"/>
              <c:showPercent val="0"/>
              <c:showBubbleSize val="0"/>
              <c:extLst>
                <c:ext xmlns:c15="http://schemas.microsoft.com/office/drawing/2012/chart" uri="{CE6537A1-D6FC-4f65-9D91-7224C49458BB}">
                  <c15:layout>
                    <c:manualLayout>
                      <c:w val="0.23160988643954575"/>
                      <c:h val="3.3359392622649121E-2"/>
                    </c:manualLayout>
                  </c15:layout>
                </c:ext>
                <c:ext xmlns:c16="http://schemas.microsoft.com/office/drawing/2014/chart" uri="{C3380CC4-5D6E-409C-BE32-E72D297353CC}">
                  <c16:uniqueId val="{00000006-9EC4-48FF-8369-B95ECF74BCD6}"/>
                </c:ext>
              </c:extLst>
            </c:dLbl>
            <c:dLbl>
              <c:idx val="1"/>
              <c:delete val="1"/>
              <c:extLst>
                <c:ext xmlns:c15="http://schemas.microsoft.com/office/drawing/2012/chart" uri="{CE6537A1-D6FC-4f65-9D91-7224C49458BB}"/>
                <c:ext xmlns:c16="http://schemas.microsoft.com/office/drawing/2014/chart" uri="{C3380CC4-5D6E-409C-BE32-E72D297353CC}">
                  <c16:uniqueId val="{00000007-9EC4-48FF-8369-B95ECF74BCD6}"/>
                </c:ext>
              </c:extLst>
            </c:dLbl>
            <c:spPr>
              <a:solidFill>
                <a:srgbClr val="FF6C37"/>
              </a:solid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'F26'!$D$41:$D$42</c:f>
              <c:numCache>
                <c:formatCode>General</c:formatCode>
                <c:ptCount val="2"/>
                <c:pt idx="0">
                  <c:v>2.8300000000000002E-2</c:v>
                </c:pt>
                <c:pt idx="1">
                  <c:v>2.8300000000000002E-2</c:v>
                </c:pt>
              </c:numCache>
            </c:numRef>
          </c:xVal>
          <c:yVal>
            <c:numRef>
              <c:f>'F26'!$C$41:$C$42</c:f>
              <c:numCache>
                <c:formatCode>General</c:formatCode>
                <c:ptCount val="2"/>
                <c:pt idx="0">
                  <c:v>1</c:v>
                </c:pt>
                <c:pt idx="1">
                  <c:v>0</c:v>
                </c:pt>
              </c:numCache>
            </c:numRef>
          </c:yVal>
          <c:smooth val="0"/>
          <c:extLst>
            <c:ext xmlns:c16="http://schemas.microsoft.com/office/drawing/2014/chart" uri="{C3380CC4-5D6E-409C-BE32-E72D297353CC}">
              <c16:uniqueId val="{00000008-9EC4-48FF-8369-B95ECF74BCD6}"/>
            </c:ext>
          </c:extLst>
        </c:ser>
        <c:dLbls>
          <c:showLegendKey val="0"/>
          <c:showVal val="0"/>
          <c:showCatName val="0"/>
          <c:showSerName val="0"/>
          <c:showPercent val="0"/>
          <c:showBubbleSize val="0"/>
        </c:dLbls>
        <c:axId val="397998272"/>
        <c:axId val="397997944"/>
      </c:scatterChart>
      <c:valAx>
        <c:axId val="403253368"/>
        <c:scaling>
          <c:orientation val="minMax"/>
        </c:scaling>
        <c:delete val="1"/>
        <c:axPos val="t"/>
        <c:numFmt formatCode="General"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397997944"/>
        <c:scaling>
          <c:orientation val="minMax"/>
          <c:max val="1"/>
        </c:scaling>
        <c:delete val="1"/>
        <c:axPos val="l"/>
        <c:numFmt formatCode="General" sourceLinked="1"/>
        <c:majorTickMark val="out"/>
        <c:minorTickMark val="none"/>
        <c:tickLblPos val="nextTo"/>
        <c:crossAx val="397998272"/>
        <c:crosses val="autoZero"/>
        <c:crossBetween val="midCat"/>
      </c:valAx>
      <c:valAx>
        <c:axId val="397998272"/>
        <c:scaling>
          <c:orientation val="minMax"/>
        </c:scaling>
        <c:delete val="1"/>
        <c:axPos val="t"/>
        <c:numFmt formatCode="General" sourceLinked="1"/>
        <c:majorTickMark val="out"/>
        <c:minorTickMark val="none"/>
        <c:tickLblPos val="nextTo"/>
        <c:crossAx val="397997944"/>
        <c:crosses val="max"/>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A594-42A3-9EB4-313EEF17B497}"/>
              </c:ext>
            </c:extLst>
          </c:dPt>
          <c:dPt>
            <c:idx val="16"/>
            <c:invertIfNegative val="0"/>
            <c:bubble3D val="0"/>
            <c:extLst>
              <c:ext xmlns:c16="http://schemas.microsoft.com/office/drawing/2014/chart" uri="{C3380CC4-5D6E-409C-BE32-E72D297353CC}">
                <c16:uniqueId val="{00000001-A594-42A3-9EB4-313EEF17B497}"/>
              </c:ext>
            </c:extLst>
          </c:dPt>
          <c:dPt>
            <c:idx val="23"/>
            <c:invertIfNegative val="0"/>
            <c:bubble3D val="0"/>
            <c:extLst>
              <c:ext xmlns:c16="http://schemas.microsoft.com/office/drawing/2014/chart" uri="{C3380CC4-5D6E-409C-BE32-E72D297353CC}">
                <c16:uniqueId val="{00000002-A594-42A3-9EB4-313EEF17B497}"/>
              </c:ext>
            </c:extLst>
          </c:dPt>
          <c:dPt>
            <c:idx val="28"/>
            <c:invertIfNegative val="0"/>
            <c:bubble3D val="0"/>
            <c:spPr>
              <a:solidFill>
                <a:srgbClr val="FBBB27"/>
              </a:solidFill>
              <a:ln>
                <a:noFill/>
              </a:ln>
              <a:effectLst/>
            </c:spPr>
            <c:extLst>
              <c:ext xmlns:c16="http://schemas.microsoft.com/office/drawing/2014/chart" uri="{C3380CC4-5D6E-409C-BE32-E72D297353CC}">
                <c16:uniqueId val="{00000004-A594-42A3-9EB4-313EEF17B497}"/>
              </c:ext>
            </c:extLst>
          </c:dPt>
          <c:dPt>
            <c:idx val="30"/>
            <c:invertIfNegative val="0"/>
            <c:bubble3D val="0"/>
            <c:extLst>
              <c:ext xmlns:c16="http://schemas.microsoft.com/office/drawing/2014/chart" uri="{C3380CC4-5D6E-409C-BE32-E72D297353CC}">
                <c16:uniqueId val="{00000005-A594-42A3-9EB4-313EEF17B49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'F27'!$B$7:$B$38</c:f>
              <c:strCache>
                <c:ptCount val="32"/>
                <c:pt idx="0">
                  <c:v>Estado de México</c:v>
                </c:pt>
                <c:pt idx="1">
                  <c:v>Guanajuato</c:v>
                </c:pt>
                <c:pt idx="2">
                  <c:v>Tlaxcala</c:v>
                </c:pt>
                <c:pt idx="3">
                  <c:v>Guerrero</c:v>
                </c:pt>
                <c:pt idx="4">
                  <c:v>Hidalgo</c:v>
                </c:pt>
                <c:pt idx="5">
                  <c:v>Chiapas</c:v>
                </c:pt>
                <c:pt idx="6">
                  <c:v>Baja California</c:v>
                </c:pt>
                <c:pt idx="7">
                  <c:v>CDMX</c:v>
                </c:pt>
                <c:pt idx="8">
                  <c:v>Puebla</c:v>
                </c:pt>
                <c:pt idx="9">
                  <c:v>Tamaulipas</c:v>
                </c:pt>
                <c:pt idx="10">
                  <c:v>Morelos</c:v>
                </c:pt>
                <c:pt idx="11">
                  <c:v>Zacatecas</c:v>
                </c:pt>
                <c:pt idx="12">
                  <c:v>Quintana Roo</c:v>
                </c:pt>
                <c:pt idx="13">
                  <c:v>Nuevo León</c:v>
                </c:pt>
                <c:pt idx="14">
                  <c:v>Colima</c:v>
                </c:pt>
                <c:pt idx="15">
                  <c:v>Coahuila</c:v>
                </c:pt>
                <c:pt idx="16">
                  <c:v>Querétaro</c:v>
                </c:pt>
                <c:pt idx="17">
                  <c:v>Sonora</c:v>
                </c:pt>
                <c:pt idx="18">
                  <c:v>Sinaloa</c:v>
                </c:pt>
                <c:pt idx="19">
                  <c:v>San Luis Potosí</c:v>
                </c:pt>
                <c:pt idx="20">
                  <c:v>Veracruz</c:v>
                </c:pt>
                <c:pt idx="21">
                  <c:v>Durango</c:v>
                </c:pt>
                <c:pt idx="22">
                  <c:v>Chiuahua</c:v>
                </c:pt>
                <c:pt idx="23">
                  <c:v>Aguascalientes</c:v>
                </c:pt>
                <c:pt idx="24">
                  <c:v>Oaxaca</c:v>
                </c:pt>
                <c:pt idx="25">
                  <c:v>Michoacán</c:v>
                </c:pt>
                <c:pt idx="26">
                  <c:v>Baja California Sur</c:v>
                </c:pt>
                <c:pt idx="27">
                  <c:v>Yucatán</c:v>
                </c:pt>
                <c:pt idx="28">
                  <c:v>Jalisco</c:v>
                </c:pt>
                <c:pt idx="29">
                  <c:v>Nayarit</c:v>
                </c:pt>
                <c:pt idx="30">
                  <c:v>Campeche</c:v>
                </c:pt>
                <c:pt idx="31">
                  <c:v>Tabasco</c:v>
                </c:pt>
              </c:strCache>
            </c:strRef>
          </c:cat>
          <c:val>
            <c:numRef>
              <c:f>'F27'!$C$7:$C$38</c:f>
              <c:numCache>
                <c:formatCode>General</c:formatCode>
                <c:ptCount val="32"/>
                <c:pt idx="0">
                  <c:v>6.4778562106446724E-3</c:v>
                </c:pt>
                <c:pt idx="1">
                  <c:v>1.0506645310146334E-2</c:v>
                </c:pt>
                <c:pt idx="2">
                  <c:v>1.5387964075823213E-2</c:v>
                </c:pt>
                <c:pt idx="3">
                  <c:v>1.6958733747880261E-2</c:v>
                </c:pt>
                <c:pt idx="4">
                  <c:v>1.792897039479957E-2</c:v>
                </c:pt>
                <c:pt idx="5">
                  <c:v>2.0188920289574419E-2</c:v>
                </c:pt>
                <c:pt idx="6">
                  <c:v>2.1706233313092183E-2</c:v>
                </c:pt>
                <c:pt idx="7">
                  <c:v>2.1919476368064572E-2</c:v>
                </c:pt>
                <c:pt idx="8">
                  <c:v>2.3186975826344325E-2</c:v>
                </c:pt>
                <c:pt idx="9">
                  <c:v>2.4743994081688259E-2</c:v>
                </c:pt>
                <c:pt idx="10">
                  <c:v>2.6301469254489396E-2</c:v>
                </c:pt>
                <c:pt idx="11">
                  <c:v>2.6814755290246017E-2</c:v>
                </c:pt>
                <c:pt idx="12">
                  <c:v>2.7481968295263615E-2</c:v>
                </c:pt>
                <c:pt idx="13">
                  <c:v>2.8276332456396824E-2</c:v>
                </c:pt>
                <c:pt idx="14">
                  <c:v>2.8660856166032866E-2</c:v>
                </c:pt>
                <c:pt idx="15">
                  <c:v>3.0607100614662652E-2</c:v>
                </c:pt>
                <c:pt idx="16">
                  <c:v>3.10808750666971E-2</c:v>
                </c:pt>
                <c:pt idx="17">
                  <c:v>3.123118457086238E-2</c:v>
                </c:pt>
                <c:pt idx="18">
                  <c:v>3.1760134343513213E-2</c:v>
                </c:pt>
                <c:pt idx="19">
                  <c:v>3.2173247920451287E-2</c:v>
                </c:pt>
                <c:pt idx="20">
                  <c:v>3.5496830982539196E-2</c:v>
                </c:pt>
                <c:pt idx="21">
                  <c:v>3.6029504171379401E-2</c:v>
                </c:pt>
                <c:pt idx="22">
                  <c:v>3.7339489251190239E-2</c:v>
                </c:pt>
                <c:pt idx="23">
                  <c:v>3.8273395204949656E-2</c:v>
                </c:pt>
                <c:pt idx="24">
                  <c:v>3.8590123220938022E-2</c:v>
                </c:pt>
                <c:pt idx="25">
                  <c:v>3.9874122488501529E-2</c:v>
                </c:pt>
                <c:pt idx="26">
                  <c:v>4.0606967300705232E-2</c:v>
                </c:pt>
                <c:pt idx="27">
                  <c:v>4.2164186420406757E-2</c:v>
                </c:pt>
                <c:pt idx="28">
                  <c:v>4.6781871661893293E-2</c:v>
                </c:pt>
                <c:pt idx="29">
                  <c:v>4.6790594992722534E-2</c:v>
                </c:pt>
                <c:pt idx="30">
                  <c:v>5.5331440321159331E-2</c:v>
                </c:pt>
                <c:pt idx="31">
                  <c:v>6.1347943265201765E-2</c:v>
                </c:pt>
              </c:numCache>
            </c:numRef>
          </c:val>
          <c:extLst>
            <c:ext xmlns:c16="http://schemas.microsoft.com/office/drawing/2014/chart" uri="{C3380CC4-5D6E-409C-BE32-E72D297353CC}">
              <c16:uniqueId val="{00000006-A594-42A3-9EB4-313EEF17B497}"/>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'F27'!$B$40</c:f>
              <c:strCache>
                <c:ptCount val="1"/>
                <c:pt idx="0">
                  <c:v>Nacional</c:v>
                </c:pt>
              </c:strCache>
            </c:strRef>
          </c:tx>
          <c:spPr>
            <a:ln w="50800">
              <a:solidFill>
                <a:srgbClr val="FF6C37"/>
              </a:solidFill>
              <a:prstDash val="sysDot"/>
            </a:ln>
          </c:spPr>
          <c:marker>
            <c:symbol val="circle"/>
            <c:size val="3"/>
          </c:marker>
          <c:dLbls>
            <c:dLbl>
              <c:idx val="0"/>
              <c:layout>
                <c:manualLayout>
                  <c:x val="-4.489898989898998E-2"/>
                  <c:y val="0.19776214876729353"/>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7-A594-42A3-9EB4-313EEF17B497}"/>
                </c:ext>
              </c:extLst>
            </c:dLbl>
            <c:dLbl>
              <c:idx val="1"/>
              <c:delete val="1"/>
              <c:extLst>
                <c:ext xmlns:c15="http://schemas.microsoft.com/office/drawing/2012/chart" uri="{CE6537A1-D6FC-4f65-9D91-7224C49458BB}"/>
                <c:ext xmlns:c16="http://schemas.microsoft.com/office/drawing/2014/chart" uri="{C3380CC4-5D6E-409C-BE32-E72D297353CC}">
                  <c16:uniqueId val="{00000008-A594-42A3-9EB4-313EEF17B497}"/>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'F27'!$D$40:$D$41</c:f>
              <c:numCache>
                <c:formatCode>General</c:formatCode>
                <c:ptCount val="2"/>
                <c:pt idx="0">
                  <c:v>3.1000630089945629E-2</c:v>
                </c:pt>
                <c:pt idx="1">
                  <c:v>3.1000630089945629E-2</c:v>
                </c:pt>
              </c:numCache>
            </c:numRef>
          </c:xVal>
          <c:yVal>
            <c:numRef>
              <c:f>'F27'!$C$40:$C$41</c:f>
              <c:numCache>
                <c:formatCode>General</c:formatCode>
                <c:ptCount val="2"/>
                <c:pt idx="0">
                  <c:v>1</c:v>
                </c:pt>
                <c:pt idx="1">
                  <c:v>0</c:v>
                </c:pt>
              </c:numCache>
            </c:numRef>
          </c:yVal>
          <c:smooth val="0"/>
          <c:extLst>
            <c:ext xmlns:c16="http://schemas.microsoft.com/office/drawing/2014/chart" uri="{C3380CC4-5D6E-409C-BE32-E72D297353CC}">
              <c16:uniqueId val="{00000009-A594-42A3-9EB4-313EEF17B497}"/>
            </c:ext>
          </c:extLst>
        </c:ser>
        <c:dLbls>
          <c:showLegendKey val="0"/>
          <c:showVal val="0"/>
          <c:showCatName val="0"/>
          <c:showSerName val="0"/>
          <c:showPercent val="0"/>
          <c:showBubbleSize val="0"/>
        </c:dLbls>
        <c:axId val="423062056"/>
        <c:axId val="423061400"/>
      </c:scatterChart>
      <c:valAx>
        <c:axId val="403253368"/>
        <c:scaling>
          <c:orientation val="minMax"/>
        </c:scaling>
        <c:delete val="1"/>
        <c:axPos val="t"/>
        <c:numFmt formatCode="General"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423061400"/>
        <c:scaling>
          <c:orientation val="minMax"/>
          <c:max val="1"/>
        </c:scaling>
        <c:delete val="1"/>
        <c:axPos val="l"/>
        <c:numFmt formatCode="General" sourceLinked="1"/>
        <c:majorTickMark val="out"/>
        <c:minorTickMark val="none"/>
        <c:tickLblPos val="nextTo"/>
        <c:crossAx val="423062056"/>
        <c:crosses val="autoZero"/>
        <c:crossBetween val="midCat"/>
      </c:valAx>
      <c:valAx>
        <c:axId val="423062056"/>
        <c:scaling>
          <c:orientation val="minMax"/>
        </c:scaling>
        <c:delete val="1"/>
        <c:axPos val="b"/>
        <c:numFmt formatCode="General" sourceLinked="1"/>
        <c:majorTickMark val="out"/>
        <c:minorTickMark val="none"/>
        <c:tickLblPos val="nextTo"/>
        <c:crossAx val="4230614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FF6C37"/>
              </a:solidFill>
              <a:ln>
                <a:solidFill>
                  <a:srgbClr val="FF6C37"/>
                </a:solidFill>
              </a:ln>
              <a:effectLst/>
            </c:spPr>
            <c:extLst>
              <c:ext xmlns:c16="http://schemas.microsoft.com/office/drawing/2014/chart" uri="{C3380CC4-5D6E-409C-BE32-E72D297353CC}">
                <c16:uniqueId val="{00000001-D474-499A-AE06-64219050D7F9}"/>
              </c:ext>
            </c:extLst>
          </c:dPt>
          <c:dPt>
            <c:idx val="1"/>
            <c:invertIfNegative val="0"/>
            <c:bubble3D val="0"/>
            <c:spPr>
              <a:solidFill>
                <a:srgbClr val="7C878E"/>
              </a:solidFill>
              <a:ln>
                <a:noFill/>
              </a:ln>
              <a:effectLst/>
            </c:spPr>
            <c:extLst>
              <c:ext xmlns:c16="http://schemas.microsoft.com/office/drawing/2014/chart" uri="{C3380CC4-5D6E-409C-BE32-E72D297353CC}">
                <c16:uniqueId val="{00000003-D474-499A-AE06-64219050D7F9}"/>
              </c:ext>
            </c:extLst>
          </c:dPt>
          <c:dPt>
            <c:idx val="2"/>
            <c:invertIfNegative val="0"/>
            <c:bubble3D val="0"/>
            <c:spPr>
              <a:solidFill>
                <a:srgbClr val="00953B"/>
              </a:solidFill>
              <a:ln>
                <a:noFill/>
              </a:ln>
              <a:effectLst/>
            </c:spPr>
            <c:extLst>
              <c:ext xmlns:c16="http://schemas.microsoft.com/office/drawing/2014/chart" uri="{C3380CC4-5D6E-409C-BE32-E72D297353CC}">
                <c16:uniqueId val="{00000005-D474-499A-AE06-64219050D7F9}"/>
              </c:ext>
            </c:extLst>
          </c:dPt>
          <c:dPt>
            <c:idx val="3"/>
            <c:invertIfNegative val="0"/>
            <c:bubble3D val="0"/>
            <c:spPr>
              <a:solidFill>
                <a:srgbClr val="C6004C"/>
              </a:solidFill>
              <a:ln>
                <a:solidFill>
                  <a:srgbClr val="C6004C"/>
                </a:solidFill>
              </a:ln>
              <a:effectLst/>
            </c:spPr>
            <c:extLst>
              <c:ext xmlns:c16="http://schemas.microsoft.com/office/drawing/2014/chart" uri="{C3380CC4-5D6E-409C-BE32-E72D297353CC}">
                <c16:uniqueId val="{00000007-D474-499A-AE06-64219050D7F9}"/>
              </c:ext>
            </c:extLst>
          </c:dPt>
          <c:dPt>
            <c:idx val="4"/>
            <c:invertIfNegative val="0"/>
            <c:bubble3D val="0"/>
            <c:spPr>
              <a:solidFill>
                <a:srgbClr val="004A98"/>
              </a:solidFill>
              <a:ln>
                <a:noFill/>
              </a:ln>
              <a:effectLst/>
            </c:spPr>
            <c:extLst>
              <c:ext xmlns:c16="http://schemas.microsoft.com/office/drawing/2014/chart" uri="{C3380CC4-5D6E-409C-BE32-E72D297353CC}">
                <c16:uniqueId val="{00000009-D474-499A-AE06-64219050D7F9}"/>
              </c:ext>
            </c:extLst>
          </c:dPt>
          <c:dPt>
            <c:idx val="5"/>
            <c:invertIfNegative val="0"/>
            <c:bubble3D val="0"/>
            <c:spPr>
              <a:solidFill>
                <a:srgbClr val="FBBB27"/>
              </a:solidFill>
              <a:ln>
                <a:solidFill>
                  <a:srgbClr val="FBBB27"/>
                </a:solidFill>
              </a:ln>
              <a:effectLst/>
            </c:spPr>
            <c:extLst>
              <c:ext xmlns:c16="http://schemas.microsoft.com/office/drawing/2014/chart" uri="{C3380CC4-5D6E-409C-BE32-E72D297353CC}">
                <c16:uniqueId val="{0000000B-D474-499A-AE06-64219050D7F9}"/>
              </c:ext>
            </c:extLst>
          </c:dPt>
          <c:dPt>
            <c:idx val="6"/>
            <c:invertIfNegative val="0"/>
            <c:bubble3D val="0"/>
            <c:spPr>
              <a:solidFill>
                <a:srgbClr val="7C878E"/>
              </a:solidFill>
              <a:ln>
                <a:noFill/>
              </a:ln>
              <a:effectLst/>
            </c:spPr>
            <c:extLst>
              <c:ext xmlns:c16="http://schemas.microsoft.com/office/drawing/2014/chart" uri="{C3380CC4-5D6E-409C-BE32-E72D297353CC}">
                <c16:uniqueId val="{0000000D-D474-499A-AE06-64219050D7F9}"/>
              </c:ext>
            </c:extLst>
          </c:dPt>
          <c:dPt>
            <c:idx val="7"/>
            <c:invertIfNegative val="0"/>
            <c:bubble3D val="0"/>
            <c:spPr>
              <a:solidFill>
                <a:srgbClr val="7C878E"/>
              </a:solidFill>
              <a:ln>
                <a:noFill/>
              </a:ln>
              <a:effectLst/>
            </c:spPr>
            <c:extLst>
              <c:ext xmlns:c16="http://schemas.microsoft.com/office/drawing/2014/chart" uri="{C3380CC4-5D6E-409C-BE32-E72D297353CC}">
                <c16:uniqueId val="{0000000F-D474-499A-AE06-64219050D7F9}"/>
              </c:ext>
            </c:extLst>
          </c:dPt>
          <c:dPt>
            <c:idx val="8"/>
            <c:invertIfNegative val="0"/>
            <c:bubble3D val="0"/>
            <c:spPr>
              <a:solidFill>
                <a:srgbClr val="7C878E"/>
              </a:solidFill>
              <a:ln>
                <a:noFill/>
              </a:ln>
              <a:effectLst/>
            </c:spPr>
            <c:extLst>
              <c:ext xmlns:c16="http://schemas.microsoft.com/office/drawing/2014/chart" uri="{C3380CC4-5D6E-409C-BE32-E72D297353CC}">
                <c16:uniqueId val="{00000011-D474-499A-AE06-64219050D7F9}"/>
              </c:ext>
            </c:extLst>
          </c:dPt>
          <c:dPt>
            <c:idx val="9"/>
            <c:invertIfNegative val="0"/>
            <c:bubble3D val="0"/>
            <c:spPr>
              <a:solidFill>
                <a:srgbClr val="7C878E"/>
              </a:solidFill>
              <a:ln>
                <a:noFill/>
              </a:ln>
              <a:effectLst/>
            </c:spPr>
            <c:extLst>
              <c:ext xmlns:c16="http://schemas.microsoft.com/office/drawing/2014/chart" uri="{C3380CC4-5D6E-409C-BE32-E72D297353CC}">
                <c16:uniqueId val="{00000013-D474-499A-AE06-64219050D7F9}"/>
              </c:ext>
            </c:extLst>
          </c:dPt>
          <c:dPt>
            <c:idx val="10"/>
            <c:invertIfNegative val="0"/>
            <c:bubble3D val="0"/>
            <c:spPr>
              <a:solidFill>
                <a:srgbClr val="7C878E"/>
              </a:solidFill>
              <a:ln>
                <a:noFill/>
              </a:ln>
              <a:effectLst/>
            </c:spPr>
            <c:extLst>
              <c:ext xmlns:c16="http://schemas.microsoft.com/office/drawing/2014/chart" uri="{C3380CC4-5D6E-409C-BE32-E72D297353CC}">
                <c16:uniqueId val="{00000015-D474-499A-AE06-64219050D7F9}"/>
              </c:ext>
            </c:extLst>
          </c:dPt>
          <c:dPt>
            <c:idx val="11"/>
            <c:invertIfNegative val="0"/>
            <c:bubble3D val="0"/>
            <c:spPr>
              <a:solidFill>
                <a:srgbClr val="7C878E"/>
              </a:solidFill>
              <a:ln>
                <a:noFill/>
              </a:ln>
              <a:effectLst/>
            </c:spPr>
            <c:extLst>
              <c:ext xmlns:c16="http://schemas.microsoft.com/office/drawing/2014/chart" uri="{C3380CC4-5D6E-409C-BE32-E72D297353CC}">
                <c16:uniqueId val="{00000017-D474-499A-AE06-64219050D7F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D474-499A-AE06-64219050D7F9}"/>
              </c:ext>
            </c:extLst>
          </c:dPt>
          <c:dPt>
            <c:idx val="13"/>
            <c:invertIfNegative val="0"/>
            <c:bubble3D val="0"/>
            <c:spPr>
              <a:solidFill>
                <a:srgbClr val="7C878E"/>
              </a:solidFill>
              <a:ln>
                <a:noFill/>
              </a:ln>
              <a:effectLst/>
            </c:spPr>
            <c:extLst>
              <c:ext xmlns:c16="http://schemas.microsoft.com/office/drawing/2014/chart" uri="{C3380CC4-5D6E-409C-BE32-E72D297353CC}">
                <c16:uniqueId val="{0000001B-D474-499A-AE06-64219050D7F9}"/>
              </c:ext>
            </c:extLst>
          </c:dPt>
          <c:dPt>
            <c:idx val="14"/>
            <c:invertIfNegative val="0"/>
            <c:bubble3D val="0"/>
            <c:spPr>
              <a:solidFill>
                <a:srgbClr val="7C878E"/>
              </a:solidFill>
              <a:ln>
                <a:noFill/>
              </a:ln>
              <a:effectLst/>
            </c:spPr>
            <c:extLst>
              <c:ext xmlns:c16="http://schemas.microsoft.com/office/drawing/2014/chart" uri="{C3380CC4-5D6E-409C-BE32-E72D297353CC}">
                <c16:uniqueId val="{0000001D-D474-499A-AE06-64219050D7F9}"/>
              </c:ext>
            </c:extLst>
          </c:dPt>
          <c:dPt>
            <c:idx val="15"/>
            <c:invertIfNegative val="0"/>
            <c:bubble3D val="0"/>
            <c:spPr>
              <a:solidFill>
                <a:srgbClr val="7C878E"/>
              </a:solidFill>
              <a:ln>
                <a:noFill/>
              </a:ln>
              <a:effectLst/>
            </c:spPr>
            <c:extLst>
              <c:ext xmlns:c16="http://schemas.microsoft.com/office/drawing/2014/chart" uri="{C3380CC4-5D6E-409C-BE32-E72D297353CC}">
                <c16:uniqueId val="{0000001F-D474-499A-AE06-64219050D7F9}"/>
              </c:ext>
            </c:extLst>
          </c:dPt>
          <c:dPt>
            <c:idx val="16"/>
            <c:invertIfNegative val="0"/>
            <c:bubble3D val="0"/>
            <c:spPr>
              <a:solidFill>
                <a:srgbClr val="7C878E"/>
              </a:solidFill>
              <a:ln>
                <a:noFill/>
              </a:ln>
              <a:effectLst/>
            </c:spPr>
            <c:extLst>
              <c:ext xmlns:c16="http://schemas.microsoft.com/office/drawing/2014/chart" uri="{C3380CC4-5D6E-409C-BE32-E72D297353CC}">
                <c16:uniqueId val="{00000021-D474-499A-AE06-64219050D7F9}"/>
              </c:ext>
            </c:extLst>
          </c:dPt>
          <c:dPt>
            <c:idx val="17"/>
            <c:invertIfNegative val="0"/>
            <c:bubble3D val="0"/>
            <c:spPr>
              <a:solidFill>
                <a:srgbClr val="7C878E"/>
              </a:solidFill>
              <a:ln>
                <a:noFill/>
              </a:ln>
              <a:effectLst/>
            </c:spPr>
            <c:extLst>
              <c:ext xmlns:c16="http://schemas.microsoft.com/office/drawing/2014/chart" uri="{C3380CC4-5D6E-409C-BE32-E72D297353CC}">
                <c16:uniqueId val="{00000023-D474-499A-AE06-64219050D7F9}"/>
              </c:ext>
            </c:extLst>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'F3'!$B$9:$B$14</c:f>
              <c:strCache>
                <c:ptCount val="6"/>
                <c:pt idx="0">
                  <c:v>El Salto</c:v>
                </c:pt>
                <c:pt idx="1">
                  <c:v>Tonalá</c:v>
                </c:pt>
                <c:pt idx="2">
                  <c:v>San Pedro Tlaquepaque</c:v>
                </c:pt>
                <c:pt idx="3">
                  <c:v>Guadalajara</c:v>
                </c:pt>
                <c:pt idx="4">
                  <c:v>Tlajomulco de Zúñiga</c:v>
                </c:pt>
                <c:pt idx="5">
                  <c:v>Zapopan</c:v>
                </c:pt>
              </c:strCache>
            </c:strRef>
          </c:cat>
          <c:val>
            <c:numRef>
              <c:f>'F3'!$C$9:$C$14</c:f>
              <c:numCache>
                <c:formatCode>General</c:formatCode>
                <c:ptCount val="6"/>
                <c:pt idx="0">
                  <c:v>28.529326000000001</c:v>
                </c:pt>
                <c:pt idx="1">
                  <c:v>188.649823</c:v>
                </c:pt>
                <c:pt idx="2">
                  <c:v>1135.613237</c:v>
                </c:pt>
                <c:pt idx="3">
                  <c:v>1596.7457240000001</c:v>
                </c:pt>
                <c:pt idx="4">
                  <c:v>1712.9114790000001</c:v>
                </c:pt>
                <c:pt idx="5">
                  <c:v>5957.384274</c:v>
                </c:pt>
              </c:numCache>
            </c:numRef>
          </c:val>
          <c:extLst>
            <c:ext xmlns:c16="http://schemas.microsoft.com/office/drawing/2014/chart" uri="{C3380CC4-5D6E-409C-BE32-E72D297353CC}">
              <c16:uniqueId val="{00000024-D474-499A-AE06-64219050D7F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5984470691163596E-2"/>
          <c:y val="1.1363857800757373E-2"/>
          <c:w val="0.93345997375328083"/>
          <c:h val="0.96012108720928102"/>
        </c:manualLayout>
      </c:layout>
      <c:barChart>
        <c:barDir val="bar"/>
        <c:grouping val="clustered"/>
        <c:varyColors val="0"/>
        <c:ser>
          <c:idx val="0"/>
          <c:order val="0"/>
          <c:spPr>
            <a:solidFill>
              <a:srgbClr val="606868"/>
            </a:solidFill>
            <a:ln>
              <a:noFill/>
            </a:ln>
            <a:effectLst/>
          </c:spPr>
          <c:invertIfNegative val="0"/>
          <c:dPt>
            <c:idx val="13"/>
            <c:invertIfNegative val="0"/>
            <c:bubble3D val="0"/>
            <c:spPr>
              <a:solidFill>
                <a:srgbClr val="FBBB27"/>
              </a:solidFill>
              <a:ln>
                <a:noFill/>
              </a:ln>
              <a:effectLst/>
            </c:spPr>
            <c:extLst>
              <c:ext xmlns:c16="http://schemas.microsoft.com/office/drawing/2014/chart" uri="{C3380CC4-5D6E-409C-BE32-E72D297353CC}">
                <c16:uniqueId val="{00000001-9E83-460C-A88A-6E69BA2DB61D}"/>
              </c:ext>
            </c:extLst>
          </c:dPt>
          <c:dPt>
            <c:idx val="16"/>
            <c:invertIfNegative val="0"/>
            <c:bubble3D val="0"/>
            <c:extLst>
              <c:ext xmlns:c16="http://schemas.microsoft.com/office/drawing/2014/chart" uri="{C3380CC4-5D6E-409C-BE32-E72D297353CC}">
                <c16:uniqueId val="{00000002-9E83-460C-A88A-6E69BA2DB61D}"/>
              </c:ext>
            </c:extLst>
          </c:dPt>
          <c:dPt>
            <c:idx val="23"/>
            <c:invertIfNegative val="0"/>
            <c:bubble3D val="0"/>
            <c:extLst>
              <c:ext xmlns:c16="http://schemas.microsoft.com/office/drawing/2014/chart" uri="{C3380CC4-5D6E-409C-BE32-E72D297353CC}">
                <c16:uniqueId val="{00000003-9E83-460C-A88A-6E69BA2DB61D}"/>
              </c:ext>
            </c:extLst>
          </c:dPt>
          <c:dPt>
            <c:idx val="30"/>
            <c:invertIfNegative val="0"/>
            <c:bubble3D val="0"/>
            <c:extLst>
              <c:ext xmlns:c16="http://schemas.microsoft.com/office/drawing/2014/chart" uri="{C3380CC4-5D6E-409C-BE32-E72D297353CC}">
                <c16:uniqueId val="{00000004-9E83-460C-A88A-6E69BA2DB61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'F28'!$B$7:$B$38</c:f>
              <c:strCache>
                <c:ptCount val="32"/>
                <c:pt idx="0">
                  <c:v>Michoacán</c:v>
                </c:pt>
                <c:pt idx="1">
                  <c:v>Baja California</c:v>
                </c:pt>
                <c:pt idx="2">
                  <c:v>Colima</c:v>
                </c:pt>
                <c:pt idx="3">
                  <c:v>Estado de México</c:v>
                </c:pt>
                <c:pt idx="4">
                  <c:v>Sonora</c:v>
                </c:pt>
                <c:pt idx="5">
                  <c:v>Sinaloa</c:v>
                </c:pt>
                <c:pt idx="6">
                  <c:v>Tlaxcala</c:v>
                </c:pt>
                <c:pt idx="7">
                  <c:v>San Luis Potosí</c:v>
                </c:pt>
                <c:pt idx="8">
                  <c:v>Nayarit</c:v>
                </c:pt>
                <c:pt idx="9">
                  <c:v>Puebla</c:v>
                </c:pt>
                <c:pt idx="10">
                  <c:v>Nuevo León</c:v>
                </c:pt>
                <c:pt idx="11">
                  <c:v>Zacatecas</c:v>
                </c:pt>
                <c:pt idx="12">
                  <c:v>Morelos</c:v>
                </c:pt>
                <c:pt idx="13">
                  <c:v>Jalisco</c:v>
                </c:pt>
                <c:pt idx="14">
                  <c:v>Chiuahua</c:v>
                </c:pt>
                <c:pt idx="15">
                  <c:v>Baja California Sur</c:v>
                </c:pt>
                <c:pt idx="16">
                  <c:v>Aguascalientes</c:v>
                </c:pt>
                <c:pt idx="17">
                  <c:v>Campeche</c:v>
                </c:pt>
                <c:pt idx="18">
                  <c:v>Guerrero</c:v>
                </c:pt>
                <c:pt idx="19">
                  <c:v>Hidalgo</c:v>
                </c:pt>
                <c:pt idx="20">
                  <c:v>Oaxaca</c:v>
                </c:pt>
                <c:pt idx="21">
                  <c:v>CDMX</c:v>
                </c:pt>
                <c:pt idx="22">
                  <c:v>Yucatán</c:v>
                </c:pt>
                <c:pt idx="23">
                  <c:v>Quintana Roo</c:v>
                </c:pt>
                <c:pt idx="24">
                  <c:v>Coahuila</c:v>
                </c:pt>
                <c:pt idx="25">
                  <c:v>Tamaulipas</c:v>
                </c:pt>
                <c:pt idx="26">
                  <c:v>Chiapas</c:v>
                </c:pt>
                <c:pt idx="27">
                  <c:v>Veracruz</c:v>
                </c:pt>
                <c:pt idx="28">
                  <c:v>Tabasco</c:v>
                </c:pt>
                <c:pt idx="29">
                  <c:v>Durango</c:v>
                </c:pt>
                <c:pt idx="30">
                  <c:v>Guanajuato</c:v>
                </c:pt>
                <c:pt idx="31">
                  <c:v>Querétaro</c:v>
                </c:pt>
              </c:strCache>
            </c:strRef>
          </c:cat>
          <c:val>
            <c:numRef>
              <c:f>'F28'!$C$7:$C$38</c:f>
              <c:numCache>
                <c:formatCode>General</c:formatCode>
                <c:ptCount val="32"/>
                <c:pt idx="0">
                  <c:v>-2.3791770500166787E-2</c:v>
                </c:pt>
                <c:pt idx="1">
                  <c:v>-4.0928365521788468E-3</c:v>
                </c:pt>
                <c:pt idx="2">
                  <c:v>-1.8522520297595824E-3</c:v>
                </c:pt>
                <c:pt idx="3">
                  <c:v>-1.3732709722359404E-3</c:v>
                </c:pt>
                <c:pt idx="4">
                  <c:v>3.4626038781162549E-3</c:v>
                </c:pt>
                <c:pt idx="5">
                  <c:v>1.0372166034136709E-2</c:v>
                </c:pt>
                <c:pt idx="6">
                  <c:v>1.1117974058060476E-2</c:v>
                </c:pt>
                <c:pt idx="7">
                  <c:v>1.3304612265585325E-2</c:v>
                </c:pt>
                <c:pt idx="8">
                  <c:v>1.3554649929103268E-2</c:v>
                </c:pt>
                <c:pt idx="9">
                  <c:v>2.0991470381094057E-2</c:v>
                </c:pt>
                <c:pt idx="10">
                  <c:v>2.1351698735780023E-2</c:v>
                </c:pt>
                <c:pt idx="11">
                  <c:v>2.2721980751319482E-2</c:v>
                </c:pt>
                <c:pt idx="12">
                  <c:v>2.3125561063190414E-2</c:v>
                </c:pt>
                <c:pt idx="13">
                  <c:v>2.368489401234708E-2</c:v>
                </c:pt>
                <c:pt idx="14">
                  <c:v>2.5095737802755425E-2</c:v>
                </c:pt>
                <c:pt idx="15">
                  <c:v>2.5468970485203135E-2</c:v>
                </c:pt>
                <c:pt idx="16">
                  <c:v>2.6800371842797599E-2</c:v>
                </c:pt>
                <c:pt idx="17">
                  <c:v>2.7638584403382405E-2</c:v>
                </c:pt>
                <c:pt idx="18">
                  <c:v>2.8182343448028391E-2</c:v>
                </c:pt>
                <c:pt idx="19">
                  <c:v>3.1271244051665592E-2</c:v>
                </c:pt>
                <c:pt idx="20">
                  <c:v>3.1760754525394841E-2</c:v>
                </c:pt>
                <c:pt idx="21">
                  <c:v>3.1801947257693586E-2</c:v>
                </c:pt>
                <c:pt idx="22">
                  <c:v>3.4147305981215847E-2</c:v>
                </c:pt>
                <c:pt idx="23">
                  <c:v>3.5378401485892885E-2</c:v>
                </c:pt>
                <c:pt idx="24">
                  <c:v>3.5548854878544756E-2</c:v>
                </c:pt>
                <c:pt idx="25">
                  <c:v>3.8753814351806248E-2</c:v>
                </c:pt>
                <c:pt idx="26">
                  <c:v>3.9056263489341658E-2</c:v>
                </c:pt>
                <c:pt idx="27">
                  <c:v>3.9772895581337897E-2</c:v>
                </c:pt>
                <c:pt idx="28">
                  <c:v>4.3961676457832333E-2</c:v>
                </c:pt>
                <c:pt idx="29">
                  <c:v>5.9453987912709616E-2</c:v>
                </c:pt>
                <c:pt idx="30">
                  <c:v>6.8473609129814594E-2</c:v>
                </c:pt>
                <c:pt idx="31">
                  <c:v>0.10530065271386491</c:v>
                </c:pt>
              </c:numCache>
            </c:numRef>
          </c:val>
          <c:extLst>
            <c:ext xmlns:c16="http://schemas.microsoft.com/office/drawing/2014/chart" uri="{C3380CC4-5D6E-409C-BE32-E72D297353CC}">
              <c16:uniqueId val="{00000005-9E83-460C-A88A-6E69BA2DB61D}"/>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'F28'!$B$40</c:f>
              <c:strCache>
                <c:ptCount val="1"/>
                <c:pt idx="0">
                  <c:v>Nacional</c:v>
                </c:pt>
              </c:strCache>
            </c:strRef>
          </c:tx>
          <c:spPr>
            <a:ln w="50800">
              <a:solidFill>
                <a:srgbClr val="FF6C37"/>
              </a:solidFill>
              <a:prstDash val="sysDot"/>
            </a:ln>
          </c:spPr>
          <c:marker>
            <c:symbol val="none"/>
          </c:marker>
          <c:dLbls>
            <c:dLbl>
              <c:idx val="0"/>
              <c:layout>
                <c:manualLayout>
                  <c:x val="-5.8333333333333438E-2"/>
                  <c:y val="0.15211753157273594"/>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6-9E83-460C-A88A-6E69BA2DB61D}"/>
                </c:ext>
              </c:extLst>
            </c:dLbl>
            <c:dLbl>
              <c:idx val="1"/>
              <c:delete val="1"/>
              <c:extLst>
                <c:ext xmlns:c15="http://schemas.microsoft.com/office/drawing/2012/chart" uri="{CE6537A1-D6FC-4f65-9D91-7224C49458BB}"/>
                <c:ext xmlns:c16="http://schemas.microsoft.com/office/drawing/2014/chart" uri="{C3380CC4-5D6E-409C-BE32-E72D297353CC}">
                  <c16:uniqueId val="{00000007-9E83-460C-A88A-6E69BA2DB61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'F28'!$D$40:$D$41</c:f>
              <c:numCache>
                <c:formatCode>General</c:formatCode>
                <c:ptCount val="2"/>
                <c:pt idx="0">
                  <c:v>2.6888903026677301E-2</c:v>
                </c:pt>
                <c:pt idx="1">
                  <c:v>2.6888903026677301E-2</c:v>
                </c:pt>
              </c:numCache>
            </c:numRef>
          </c:xVal>
          <c:yVal>
            <c:numRef>
              <c:f>'F28'!$C$40:$C$41</c:f>
              <c:numCache>
                <c:formatCode>General</c:formatCode>
                <c:ptCount val="2"/>
                <c:pt idx="0">
                  <c:v>1</c:v>
                </c:pt>
                <c:pt idx="1">
                  <c:v>0</c:v>
                </c:pt>
              </c:numCache>
            </c:numRef>
          </c:yVal>
          <c:smooth val="0"/>
          <c:extLst>
            <c:ext xmlns:c16="http://schemas.microsoft.com/office/drawing/2014/chart" uri="{C3380CC4-5D6E-409C-BE32-E72D297353CC}">
              <c16:uniqueId val="{00000008-9E83-460C-A88A-6E69BA2DB61D}"/>
            </c:ext>
          </c:extLst>
        </c:ser>
        <c:dLbls>
          <c:showLegendKey val="0"/>
          <c:showVal val="0"/>
          <c:showCatName val="0"/>
          <c:showSerName val="0"/>
          <c:showPercent val="0"/>
          <c:showBubbleSize val="0"/>
        </c:dLbls>
        <c:axId val="426950624"/>
        <c:axId val="426950296"/>
      </c:scatterChart>
      <c:valAx>
        <c:axId val="403253368"/>
        <c:scaling>
          <c:orientation val="minMax"/>
          <c:max val="0.13"/>
          <c:min val="-5.000000000000001E-2"/>
        </c:scaling>
        <c:delete val="1"/>
        <c:axPos val="t"/>
        <c:numFmt formatCode="General"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6950296"/>
        <c:scaling>
          <c:orientation val="minMax"/>
          <c:max val="1"/>
        </c:scaling>
        <c:delete val="1"/>
        <c:axPos val="l"/>
        <c:numFmt formatCode="General" sourceLinked="1"/>
        <c:majorTickMark val="out"/>
        <c:minorTickMark val="none"/>
        <c:tickLblPos val="nextTo"/>
        <c:crossAx val="426950624"/>
        <c:crosses val="autoZero"/>
        <c:crossBetween val="midCat"/>
      </c:valAx>
      <c:valAx>
        <c:axId val="426950624"/>
        <c:scaling>
          <c:orientation val="minMax"/>
        </c:scaling>
        <c:delete val="1"/>
        <c:axPos val="b"/>
        <c:numFmt formatCode="General" sourceLinked="1"/>
        <c:majorTickMark val="out"/>
        <c:minorTickMark val="none"/>
        <c:tickLblPos val="nextTo"/>
        <c:crossAx val="426950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4"/>
            <c:invertIfNegative val="0"/>
            <c:bubble3D val="0"/>
            <c:spPr>
              <a:solidFill>
                <a:srgbClr val="FBBB27"/>
              </a:solidFill>
              <a:ln>
                <a:noFill/>
              </a:ln>
              <a:effectLst/>
            </c:spPr>
            <c:extLst>
              <c:ext xmlns:c16="http://schemas.microsoft.com/office/drawing/2014/chart" uri="{C3380CC4-5D6E-409C-BE32-E72D297353CC}">
                <c16:uniqueId val="{00000001-CCF2-4FA8-931A-12E3A6DBD65E}"/>
              </c:ext>
            </c:extLst>
          </c:dPt>
          <c:dPt>
            <c:idx val="13"/>
            <c:invertIfNegative val="0"/>
            <c:bubble3D val="0"/>
            <c:extLst>
              <c:ext xmlns:c16="http://schemas.microsoft.com/office/drawing/2014/chart" uri="{C3380CC4-5D6E-409C-BE32-E72D297353CC}">
                <c16:uniqueId val="{00000002-CCF2-4FA8-931A-12E3A6DBD65E}"/>
              </c:ext>
            </c:extLst>
          </c:dPt>
          <c:dPt>
            <c:idx val="16"/>
            <c:invertIfNegative val="0"/>
            <c:bubble3D val="0"/>
            <c:extLst>
              <c:ext xmlns:c16="http://schemas.microsoft.com/office/drawing/2014/chart" uri="{C3380CC4-5D6E-409C-BE32-E72D297353CC}">
                <c16:uniqueId val="{00000003-CCF2-4FA8-931A-12E3A6DBD65E}"/>
              </c:ext>
            </c:extLst>
          </c:dPt>
          <c:dPt>
            <c:idx val="23"/>
            <c:invertIfNegative val="0"/>
            <c:bubble3D val="0"/>
            <c:extLst>
              <c:ext xmlns:c16="http://schemas.microsoft.com/office/drawing/2014/chart" uri="{C3380CC4-5D6E-409C-BE32-E72D297353CC}">
                <c16:uniqueId val="{00000004-CCF2-4FA8-931A-12E3A6DBD65E}"/>
              </c:ext>
            </c:extLst>
          </c:dPt>
          <c:dPt>
            <c:idx val="30"/>
            <c:invertIfNegative val="0"/>
            <c:bubble3D val="0"/>
            <c:extLst>
              <c:ext xmlns:c16="http://schemas.microsoft.com/office/drawing/2014/chart" uri="{C3380CC4-5D6E-409C-BE32-E72D297353CC}">
                <c16:uniqueId val="{00000005-CCF2-4FA8-931A-12E3A6DBD65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'F29'!$B$7:$B$38</c:f>
              <c:strCache>
                <c:ptCount val="32"/>
                <c:pt idx="0">
                  <c:v>Oaxaca</c:v>
                </c:pt>
                <c:pt idx="1">
                  <c:v>Chiapas</c:v>
                </c:pt>
                <c:pt idx="2">
                  <c:v>Morelos</c:v>
                </c:pt>
                <c:pt idx="3">
                  <c:v>Baja California</c:v>
                </c:pt>
                <c:pt idx="4">
                  <c:v>Jalisco</c:v>
                </c:pt>
                <c:pt idx="5">
                  <c:v>Guanajuato</c:v>
                </c:pt>
                <c:pt idx="6">
                  <c:v>Tabasco</c:v>
                </c:pt>
                <c:pt idx="7">
                  <c:v>Nayarit</c:v>
                </c:pt>
                <c:pt idx="8">
                  <c:v>Tlaxcala</c:v>
                </c:pt>
                <c:pt idx="9">
                  <c:v>Estado de México</c:v>
                </c:pt>
                <c:pt idx="10">
                  <c:v>Chiuahua</c:v>
                </c:pt>
                <c:pt idx="11">
                  <c:v>Sonora</c:v>
                </c:pt>
                <c:pt idx="12">
                  <c:v>Michoacán</c:v>
                </c:pt>
                <c:pt idx="13">
                  <c:v>Zacatecas</c:v>
                </c:pt>
                <c:pt idx="14">
                  <c:v>Puebla</c:v>
                </c:pt>
                <c:pt idx="15">
                  <c:v>Veracruz</c:v>
                </c:pt>
                <c:pt idx="16">
                  <c:v>Baja California Sur</c:v>
                </c:pt>
                <c:pt idx="17">
                  <c:v>Guerrero</c:v>
                </c:pt>
                <c:pt idx="18">
                  <c:v>Durango</c:v>
                </c:pt>
                <c:pt idx="19">
                  <c:v>Coahuila</c:v>
                </c:pt>
                <c:pt idx="20">
                  <c:v>San Luis Potosí</c:v>
                </c:pt>
                <c:pt idx="21">
                  <c:v>Hidalgo</c:v>
                </c:pt>
                <c:pt idx="22">
                  <c:v>Tamaulipas</c:v>
                </c:pt>
                <c:pt idx="23">
                  <c:v>Nuevo León</c:v>
                </c:pt>
                <c:pt idx="24">
                  <c:v>Aguascalientes</c:v>
                </c:pt>
                <c:pt idx="25">
                  <c:v>Campeche</c:v>
                </c:pt>
                <c:pt idx="26">
                  <c:v>Querétaro</c:v>
                </c:pt>
                <c:pt idx="27">
                  <c:v>Yucatán</c:v>
                </c:pt>
                <c:pt idx="28">
                  <c:v>Quintana Roo</c:v>
                </c:pt>
                <c:pt idx="29">
                  <c:v>Sinaloa</c:v>
                </c:pt>
                <c:pt idx="30">
                  <c:v>Colima</c:v>
                </c:pt>
                <c:pt idx="31">
                  <c:v>CDMX</c:v>
                </c:pt>
              </c:strCache>
            </c:strRef>
          </c:cat>
          <c:val>
            <c:numRef>
              <c:f>'F29'!$C$7:$C$38</c:f>
              <c:numCache>
                <c:formatCode>General</c:formatCode>
                <c:ptCount val="32"/>
                <c:pt idx="0">
                  <c:v>1.3108339447298611E-3</c:v>
                </c:pt>
                <c:pt idx="1">
                  <c:v>3.2761629891087107E-3</c:v>
                </c:pt>
                <c:pt idx="2">
                  <c:v>3.9489128056178213E-3</c:v>
                </c:pt>
                <c:pt idx="3">
                  <c:v>4.3798349549999394E-3</c:v>
                </c:pt>
                <c:pt idx="4">
                  <c:v>8.4985835694051381E-3</c:v>
                </c:pt>
                <c:pt idx="5">
                  <c:v>8.7360576301205306E-3</c:v>
                </c:pt>
                <c:pt idx="6">
                  <c:v>8.9869586338329199E-3</c:v>
                </c:pt>
                <c:pt idx="7">
                  <c:v>1.0316599270145055E-2</c:v>
                </c:pt>
                <c:pt idx="8">
                  <c:v>1.1030350653177479E-2</c:v>
                </c:pt>
                <c:pt idx="9">
                  <c:v>1.1094116244884988E-2</c:v>
                </c:pt>
                <c:pt idx="10">
                  <c:v>1.2800461747565661E-2</c:v>
                </c:pt>
                <c:pt idx="11">
                  <c:v>1.3778930701074721E-2</c:v>
                </c:pt>
                <c:pt idx="12">
                  <c:v>1.3810177175923144E-2</c:v>
                </c:pt>
                <c:pt idx="13">
                  <c:v>1.4227848101265872E-2</c:v>
                </c:pt>
                <c:pt idx="14">
                  <c:v>1.441798422849061E-2</c:v>
                </c:pt>
                <c:pt idx="15">
                  <c:v>1.4633861940298587E-2</c:v>
                </c:pt>
                <c:pt idx="16">
                  <c:v>1.5371367850206985E-2</c:v>
                </c:pt>
                <c:pt idx="17">
                  <c:v>1.5405263465017249E-2</c:v>
                </c:pt>
                <c:pt idx="18">
                  <c:v>1.6207760319204789E-2</c:v>
                </c:pt>
                <c:pt idx="19">
                  <c:v>1.7043659275505219E-2</c:v>
                </c:pt>
                <c:pt idx="20">
                  <c:v>1.8599791013584221E-2</c:v>
                </c:pt>
                <c:pt idx="21">
                  <c:v>1.8636752391749667E-2</c:v>
                </c:pt>
                <c:pt idx="22">
                  <c:v>1.8970790711427821E-2</c:v>
                </c:pt>
                <c:pt idx="23">
                  <c:v>1.9406628485588051E-2</c:v>
                </c:pt>
                <c:pt idx="24">
                  <c:v>2.326993926117682E-2</c:v>
                </c:pt>
                <c:pt idx="25">
                  <c:v>2.4041876986352628E-2</c:v>
                </c:pt>
                <c:pt idx="26">
                  <c:v>2.5669996828417307E-2</c:v>
                </c:pt>
                <c:pt idx="27">
                  <c:v>2.5884367033253364E-2</c:v>
                </c:pt>
                <c:pt idx="28">
                  <c:v>2.694186820709521E-2</c:v>
                </c:pt>
                <c:pt idx="29">
                  <c:v>2.936945476921049E-2</c:v>
                </c:pt>
                <c:pt idx="30">
                  <c:v>3.0008679793635418E-2</c:v>
                </c:pt>
                <c:pt idx="31">
                  <c:v>3.1507513330101711E-2</c:v>
                </c:pt>
              </c:numCache>
            </c:numRef>
          </c:val>
          <c:extLst>
            <c:ext xmlns:c16="http://schemas.microsoft.com/office/drawing/2014/chart" uri="{C3380CC4-5D6E-409C-BE32-E72D297353CC}">
              <c16:uniqueId val="{00000006-CCF2-4FA8-931A-12E3A6DBD65E}"/>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'F29'!$B$40</c:f>
              <c:strCache>
                <c:ptCount val="1"/>
                <c:pt idx="0">
                  <c:v>Nacional</c:v>
                </c:pt>
              </c:strCache>
            </c:strRef>
          </c:tx>
          <c:spPr>
            <a:ln w="57150">
              <a:solidFill>
                <a:srgbClr val="FF6C37"/>
              </a:solidFill>
              <a:prstDash val="sysDot"/>
            </a:ln>
          </c:spPr>
          <c:marker>
            <c:symbol val="none"/>
          </c:marker>
          <c:dLbls>
            <c:dLbl>
              <c:idx val="0"/>
              <c:layout>
                <c:manualLayout>
                  <c:x val="-4.9175084175084254E-2"/>
                  <c:y val="0.16176028758716438"/>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7-CCF2-4FA8-931A-12E3A6DBD65E}"/>
                </c:ext>
              </c:extLst>
            </c:dLbl>
            <c:dLbl>
              <c:idx val="1"/>
              <c:delete val="1"/>
              <c:extLst>
                <c:ext xmlns:c15="http://schemas.microsoft.com/office/drawing/2012/chart" uri="{CE6537A1-D6FC-4f65-9D91-7224C49458BB}"/>
                <c:ext xmlns:c16="http://schemas.microsoft.com/office/drawing/2014/chart" uri="{C3380CC4-5D6E-409C-BE32-E72D297353CC}">
                  <c16:uniqueId val="{00000008-CCF2-4FA8-931A-12E3A6DBD65E}"/>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'F29'!$D$40:$D$41</c:f>
              <c:numCache>
                <c:formatCode>General</c:formatCode>
                <c:ptCount val="2"/>
                <c:pt idx="0">
                  <c:v>1.598698075975525E-2</c:v>
                </c:pt>
                <c:pt idx="1">
                  <c:v>1.598698075975525E-2</c:v>
                </c:pt>
              </c:numCache>
            </c:numRef>
          </c:xVal>
          <c:yVal>
            <c:numRef>
              <c:f>'F29'!$C$40:$C$41</c:f>
              <c:numCache>
                <c:formatCode>General</c:formatCode>
                <c:ptCount val="2"/>
                <c:pt idx="0">
                  <c:v>1</c:v>
                </c:pt>
                <c:pt idx="1">
                  <c:v>0</c:v>
                </c:pt>
              </c:numCache>
            </c:numRef>
          </c:yVal>
          <c:smooth val="0"/>
          <c:extLst>
            <c:ext xmlns:c16="http://schemas.microsoft.com/office/drawing/2014/chart" uri="{C3380CC4-5D6E-409C-BE32-E72D297353CC}">
              <c16:uniqueId val="{00000009-CCF2-4FA8-931A-12E3A6DBD65E}"/>
            </c:ext>
          </c:extLst>
        </c:ser>
        <c:dLbls>
          <c:showLegendKey val="0"/>
          <c:showVal val="0"/>
          <c:showCatName val="0"/>
          <c:showSerName val="0"/>
          <c:showPercent val="0"/>
          <c:showBubbleSize val="0"/>
        </c:dLbls>
        <c:axId val="394368384"/>
        <c:axId val="394368056"/>
      </c:scatterChart>
      <c:valAx>
        <c:axId val="403253368"/>
        <c:scaling>
          <c:orientation val="minMax"/>
        </c:scaling>
        <c:delete val="1"/>
        <c:axPos val="t"/>
        <c:numFmt formatCode="General"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394368056"/>
        <c:scaling>
          <c:orientation val="minMax"/>
          <c:max val="1"/>
        </c:scaling>
        <c:delete val="1"/>
        <c:axPos val="l"/>
        <c:numFmt formatCode="General" sourceLinked="1"/>
        <c:majorTickMark val="out"/>
        <c:minorTickMark val="none"/>
        <c:tickLblPos val="nextTo"/>
        <c:crossAx val="394368384"/>
        <c:crosses val="autoZero"/>
        <c:crossBetween val="midCat"/>
      </c:valAx>
      <c:valAx>
        <c:axId val="394368384"/>
        <c:scaling>
          <c:orientation val="minMax"/>
        </c:scaling>
        <c:delete val="1"/>
        <c:axPos val="b"/>
        <c:numFmt formatCode="General" sourceLinked="1"/>
        <c:majorTickMark val="out"/>
        <c:minorTickMark val="none"/>
        <c:tickLblPos val="nextTo"/>
        <c:crossAx val="394368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spPr>
              <a:solidFill>
                <a:srgbClr val="FBBB27"/>
              </a:solidFill>
              <a:ln>
                <a:noFill/>
              </a:ln>
              <a:effectLst/>
            </c:spPr>
            <c:extLst>
              <c:ext xmlns:c16="http://schemas.microsoft.com/office/drawing/2014/chart" uri="{C3380CC4-5D6E-409C-BE32-E72D297353CC}">
                <c16:uniqueId val="{00000001-80DF-4870-A52A-9F9B1FBE3234}"/>
              </c:ext>
            </c:extLst>
          </c:dPt>
          <c:dPt>
            <c:idx val="13"/>
            <c:invertIfNegative val="0"/>
            <c:bubble3D val="0"/>
            <c:extLst>
              <c:ext xmlns:c16="http://schemas.microsoft.com/office/drawing/2014/chart" uri="{C3380CC4-5D6E-409C-BE32-E72D297353CC}">
                <c16:uniqueId val="{00000002-80DF-4870-A52A-9F9B1FBE3234}"/>
              </c:ext>
            </c:extLst>
          </c:dPt>
          <c:dPt>
            <c:idx val="16"/>
            <c:invertIfNegative val="0"/>
            <c:bubble3D val="0"/>
            <c:extLst>
              <c:ext xmlns:c16="http://schemas.microsoft.com/office/drawing/2014/chart" uri="{C3380CC4-5D6E-409C-BE32-E72D297353CC}">
                <c16:uniqueId val="{00000003-80DF-4870-A52A-9F9B1FBE3234}"/>
              </c:ext>
            </c:extLst>
          </c:dPt>
          <c:dPt>
            <c:idx val="23"/>
            <c:invertIfNegative val="0"/>
            <c:bubble3D val="0"/>
            <c:extLst>
              <c:ext xmlns:c16="http://schemas.microsoft.com/office/drawing/2014/chart" uri="{C3380CC4-5D6E-409C-BE32-E72D297353CC}">
                <c16:uniqueId val="{00000004-80DF-4870-A52A-9F9B1FBE3234}"/>
              </c:ext>
            </c:extLst>
          </c:dPt>
          <c:dPt>
            <c:idx val="30"/>
            <c:invertIfNegative val="0"/>
            <c:bubble3D val="0"/>
            <c:extLst>
              <c:ext xmlns:c16="http://schemas.microsoft.com/office/drawing/2014/chart" uri="{C3380CC4-5D6E-409C-BE32-E72D297353CC}">
                <c16:uniqueId val="{00000005-80DF-4870-A52A-9F9B1FBE323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'F30'!$B$7:$B$38</c:f>
              <c:strCache>
                <c:ptCount val="32"/>
                <c:pt idx="0">
                  <c:v>Guanajuato</c:v>
                </c:pt>
                <c:pt idx="1">
                  <c:v>Yucatán</c:v>
                </c:pt>
                <c:pt idx="2">
                  <c:v>Baja California</c:v>
                </c:pt>
                <c:pt idx="3">
                  <c:v>San Luis Potosí</c:v>
                </c:pt>
                <c:pt idx="4">
                  <c:v>Nayarit</c:v>
                </c:pt>
                <c:pt idx="5">
                  <c:v>Jalisco</c:v>
                </c:pt>
                <c:pt idx="6">
                  <c:v>Puebla</c:v>
                </c:pt>
                <c:pt idx="7">
                  <c:v>Sonora</c:v>
                </c:pt>
                <c:pt idx="8">
                  <c:v>Chiuahua</c:v>
                </c:pt>
                <c:pt idx="9">
                  <c:v>Tamaulipas</c:v>
                </c:pt>
                <c:pt idx="10">
                  <c:v>Colima</c:v>
                </c:pt>
                <c:pt idx="11">
                  <c:v>Quintana Roo</c:v>
                </c:pt>
                <c:pt idx="12">
                  <c:v>Hidalgo</c:v>
                </c:pt>
                <c:pt idx="13">
                  <c:v>Campeche</c:v>
                </c:pt>
                <c:pt idx="14">
                  <c:v>Veracruz</c:v>
                </c:pt>
                <c:pt idx="15">
                  <c:v>CDMX</c:v>
                </c:pt>
                <c:pt idx="16">
                  <c:v>Nuevo León</c:v>
                </c:pt>
                <c:pt idx="17">
                  <c:v>Coahuila</c:v>
                </c:pt>
                <c:pt idx="18">
                  <c:v>Michoacán</c:v>
                </c:pt>
                <c:pt idx="19">
                  <c:v>Morelos</c:v>
                </c:pt>
                <c:pt idx="20">
                  <c:v>Aguascalientes</c:v>
                </c:pt>
                <c:pt idx="21">
                  <c:v>Zacatecas</c:v>
                </c:pt>
                <c:pt idx="22">
                  <c:v>Estado de México</c:v>
                </c:pt>
                <c:pt idx="23">
                  <c:v>Tabasco</c:v>
                </c:pt>
                <c:pt idx="24">
                  <c:v>Sinaloa</c:v>
                </c:pt>
                <c:pt idx="25">
                  <c:v>Guerrero</c:v>
                </c:pt>
                <c:pt idx="26">
                  <c:v>Oaxaca</c:v>
                </c:pt>
                <c:pt idx="27">
                  <c:v>Baja California Sur</c:v>
                </c:pt>
                <c:pt idx="28">
                  <c:v>Chiapas</c:v>
                </c:pt>
                <c:pt idx="29">
                  <c:v>Tlaxcala</c:v>
                </c:pt>
                <c:pt idx="30">
                  <c:v>Querétaro</c:v>
                </c:pt>
                <c:pt idx="31">
                  <c:v>Durango</c:v>
                </c:pt>
              </c:strCache>
            </c:strRef>
          </c:cat>
          <c:val>
            <c:numRef>
              <c:f>'F30'!$C$7:$C$38</c:f>
              <c:numCache>
                <c:formatCode>General</c:formatCode>
                <c:ptCount val="32"/>
                <c:pt idx="0">
                  <c:v>-4.0700766155240098E-2</c:v>
                </c:pt>
                <c:pt idx="1">
                  <c:v>-3.2615224442397728E-2</c:v>
                </c:pt>
                <c:pt idx="2">
                  <c:v>-2.2213395849882689E-2</c:v>
                </c:pt>
                <c:pt idx="3">
                  <c:v>-1.3005780346820761E-2</c:v>
                </c:pt>
                <c:pt idx="4">
                  <c:v>-1.0402266733335219E-2</c:v>
                </c:pt>
                <c:pt idx="5">
                  <c:v>-6.4879495293251876E-3</c:v>
                </c:pt>
                <c:pt idx="6">
                  <c:v>-6.4225011694994949E-3</c:v>
                </c:pt>
                <c:pt idx="7">
                  <c:v>-5.3389907196074171E-3</c:v>
                </c:pt>
                <c:pt idx="8">
                  <c:v>-4.7666157028509737E-3</c:v>
                </c:pt>
                <c:pt idx="9">
                  <c:v>-3.6284119166722917E-3</c:v>
                </c:pt>
                <c:pt idx="10">
                  <c:v>-3.3192787297030568E-3</c:v>
                </c:pt>
                <c:pt idx="11">
                  <c:v>-2.550449248980291E-3</c:v>
                </c:pt>
                <c:pt idx="12">
                  <c:v>-2.5457944668748622E-3</c:v>
                </c:pt>
                <c:pt idx="13">
                  <c:v>-2.5013540794721623E-3</c:v>
                </c:pt>
                <c:pt idx="14">
                  <c:v>-1.9553591505919732E-3</c:v>
                </c:pt>
                <c:pt idx="15">
                  <c:v>-1.3804360968925344E-3</c:v>
                </c:pt>
                <c:pt idx="16">
                  <c:v>-7.9869054192638345E-4</c:v>
                </c:pt>
                <c:pt idx="17">
                  <c:v>1.341401615643667E-3</c:v>
                </c:pt>
                <c:pt idx="18">
                  <c:v>1.9196125335931846E-3</c:v>
                </c:pt>
                <c:pt idx="19">
                  <c:v>3.5759036144578094E-3</c:v>
                </c:pt>
                <c:pt idx="20">
                  <c:v>4.0931615460852999E-3</c:v>
                </c:pt>
                <c:pt idx="21">
                  <c:v>6.6129544601345458E-3</c:v>
                </c:pt>
                <c:pt idx="22">
                  <c:v>1.0364702375037282E-2</c:v>
                </c:pt>
                <c:pt idx="23">
                  <c:v>1.3872553454567393E-2</c:v>
                </c:pt>
                <c:pt idx="24">
                  <c:v>1.4153235804611919E-2</c:v>
                </c:pt>
                <c:pt idx="25">
                  <c:v>2.0730825966003064E-2</c:v>
                </c:pt>
                <c:pt idx="26">
                  <c:v>2.271795372449481E-2</c:v>
                </c:pt>
                <c:pt idx="27">
                  <c:v>2.3790120668833348E-2</c:v>
                </c:pt>
                <c:pt idx="28">
                  <c:v>2.8200456493012505E-2</c:v>
                </c:pt>
                <c:pt idx="29">
                  <c:v>3.2022639261245267E-2</c:v>
                </c:pt>
                <c:pt idx="30">
                  <c:v>3.8231280319557026E-2</c:v>
                </c:pt>
                <c:pt idx="31">
                  <c:v>4.8442209029240679E-2</c:v>
                </c:pt>
              </c:numCache>
            </c:numRef>
          </c:val>
          <c:extLst>
            <c:ext xmlns:c16="http://schemas.microsoft.com/office/drawing/2014/chart" uri="{C3380CC4-5D6E-409C-BE32-E72D297353CC}">
              <c16:uniqueId val="{00000006-80DF-4870-A52A-9F9B1FBE3234}"/>
            </c:ext>
          </c:extLst>
        </c:ser>
        <c:dLbls>
          <c:showLegendKey val="0"/>
          <c:showVal val="0"/>
          <c:showCatName val="0"/>
          <c:showSerName val="0"/>
          <c:showPercent val="0"/>
          <c:showBubbleSize val="0"/>
        </c:dLbls>
        <c:gapWidth val="50"/>
        <c:axId val="403253696"/>
        <c:axId val="403253368"/>
      </c:barChart>
      <c:valAx>
        <c:axId val="403253368"/>
        <c:scaling>
          <c:orientation val="minMax"/>
        </c:scaling>
        <c:delete val="1"/>
        <c:axPos val="t"/>
        <c:numFmt formatCode="General"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7"/>
            <c:invertIfNegative val="0"/>
            <c:bubble3D val="0"/>
            <c:spPr>
              <a:solidFill>
                <a:srgbClr val="FBBB27"/>
              </a:solidFill>
              <a:ln>
                <a:noFill/>
              </a:ln>
              <a:effectLst/>
            </c:spPr>
            <c:extLst>
              <c:ext xmlns:c16="http://schemas.microsoft.com/office/drawing/2014/chart" uri="{C3380CC4-5D6E-409C-BE32-E72D297353CC}">
                <c16:uniqueId val="{00000001-E7A7-4B1B-B095-82839225D0EC}"/>
              </c:ext>
            </c:extLst>
          </c:dPt>
          <c:dPt>
            <c:idx val="13"/>
            <c:invertIfNegative val="0"/>
            <c:bubble3D val="0"/>
            <c:extLst>
              <c:ext xmlns:c16="http://schemas.microsoft.com/office/drawing/2014/chart" uri="{C3380CC4-5D6E-409C-BE32-E72D297353CC}">
                <c16:uniqueId val="{00000002-E7A7-4B1B-B095-82839225D0EC}"/>
              </c:ext>
            </c:extLst>
          </c:dPt>
          <c:dPt>
            <c:idx val="16"/>
            <c:invertIfNegative val="0"/>
            <c:bubble3D val="0"/>
            <c:extLst>
              <c:ext xmlns:c16="http://schemas.microsoft.com/office/drawing/2014/chart" uri="{C3380CC4-5D6E-409C-BE32-E72D297353CC}">
                <c16:uniqueId val="{00000003-E7A7-4B1B-B095-82839225D0EC}"/>
              </c:ext>
            </c:extLst>
          </c:dPt>
          <c:dPt>
            <c:idx val="23"/>
            <c:invertIfNegative val="0"/>
            <c:bubble3D val="0"/>
            <c:extLst>
              <c:ext xmlns:c16="http://schemas.microsoft.com/office/drawing/2014/chart" uri="{C3380CC4-5D6E-409C-BE32-E72D297353CC}">
                <c16:uniqueId val="{00000004-E7A7-4B1B-B095-82839225D0EC}"/>
              </c:ext>
            </c:extLst>
          </c:dPt>
          <c:dPt>
            <c:idx val="30"/>
            <c:invertIfNegative val="0"/>
            <c:bubble3D val="0"/>
            <c:extLst>
              <c:ext xmlns:c16="http://schemas.microsoft.com/office/drawing/2014/chart" uri="{C3380CC4-5D6E-409C-BE32-E72D297353CC}">
                <c16:uniqueId val="{00000005-E7A7-4B1B-B095-82839225D0E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'F31'!$B$7:$B$38</c:f>
              <c:strCache>
                <c:ptCount val="32"/>
                <c:pt idx="0">
                  <c:v>Baja California</c:v>
                </c:pt>
                <c:pt idx="1">
                  <c:v>Chiuahua</c:v>
                </c:pt>
                <c:pt idx="2">
                  <c:v>San Luis Potosí</c:v>
                </c:pt>
                <c:pt idx="3">
                  <c:v>Zacatecas</c:v>
                </c:pt>
                <c:pt idx="4">
                  <c:v>Querétaro</c:v>
                </c:pt>
                <c:pt idx="5">
                  <c:v>Sonora</c:v>
                </c:pt>
                <c:pt idx="6">
                  <c:v>Guerrero</c:v>
                </c:pt>
                <c:pt idx="7">
                  <c:v>Jalisco</c:v>
                </c:pt>
                <c:pt idx="8">
                  <c:v>Nayarit</c:v>
                </c:pt>
                <c:pt idx="9">
                  <c:v>Hidalgo</c:v>
                </c:pt>
                <c:pt idx="10">
                  <c:v>Tamaulipas</c:v>
                </c:pt>
                <c:pt idx="11">
                  <c:v>Morelos</c:v>
                </c:pt>
                <c:pt idx="12">
                  <c:v>Tlaxcala</c:v>
                </c:pt>
                <c:pt idx="13">
                  <c:v>Coahuila</c:v>
                </c:pt>
                <c:pt idx="14">
                  <c:v>Durango</c:v>
                </c:pt>
                <c:pt idx="15">
                  <c:v>Quintana Roo</c:v>
                </c:pt>
                <c:pt idx="16">
                  <c:v>Puebla</c:v>
                </c:pt>
                <c:pt idx="17">
                  <c:v>Sinaloa</c:v>
                </c:pt>
                <c:pt idx="18">
                  <c:v>Baja California Sur</c:v>
                </c:pt>
                <c:pt idx="19">
                  <c:v>Campeche</c:v>
                </c:pt>
                <c:pt idx="20">
                  <c:v>CDMX</c:v>
                </c:pt>
                <c:pt idx="21">
                  <c:v>Tabasco</c:v>
                </c:pt>
                <c:pt idx="22">
                  <c:v>Colima</c:v>
                </c:pt>
                <c:pt idx="23">
                  <c:v>Yucatán</c:v>
                </c:pt>
                <c:pt idx="24">
                  <c:v>Nuevo León</c:v>
                </c:pt>
                <c:pt idx="25">
                  <c:v>Veracruz</c:v>
                </c:pt>
                <c:pt idx="26">
                  <c:v>Guanajuato</c:v>
                </c:pt>
                <c:pt idx="27">
                  <c:v>Aguascalientes</c:v>
                </c:pt>
                <c:pt idx="28">
                  <c:v>Oaxaca</c:v>
                </c:pt>
                <c:pt idx="29">
                  <c:v>Estado de México</c:v>
                </c:pt>
                <c:pt idx="30">
                  <c:v>Michoacán</c:v>
                </c:pt>
                <c:pt idx="31">
                  <c:v>Chiapas</c:v>
                </c:pt>
              </c:strCache>
            </c:strRef>
          </c:cat>
          <c:val>
            <c:numRef>
              <c:f>'F31'!$C$7:$C$38</c:f>
              <c:numCache>
                <c:formatCode>General</c:formatCode>
                <c:ptCount val="32"/>
                <c:pt idx="0">
                  <c:v>1.1490385091200706E-2</c:v>
                </c:pt>
                <c:pt idx="1">
                  <c:v>2.7790698825229443E-2</c:v>
                </c:pt>
                <c:pt idx="2">
                  <c:v>2.8379080227738163E-2</c:v>
                </c:pt>
                <c:pt idx="3">
                  <c:v>2.8452152199994085E-2</c:v>
                </c:pt>
                <c:pt idx="4">
                  <c:v>3.0085836499172069E-2</c:v>
                </c:pt>
                <c:pt idx="5">
                  <c:v>3.1040202195719235E-2</c:v>
                </c:pt>
                <c:pt idx="6">
                  <c:v>3.1744465927475041E-2</c:v>
                </c:pt>
                <c:pt idx="7">
                  <c:v>3.4125793536465387E-2</c:v>
                </c:pt>
                <c:pt idx="8">
                  <c:v>3.4306460436663855E-2</c:v>
                </c:pt>
                <c:pt idx="9">
                  <c:v>3.446920953625221E-2</c:v>
                </c:pt>
                <c:pt idx="10">
                  <c:v>3.4665901807967581E-2</c:v>
                </c:pt>
                <c:pt idx="11">
                  <c:v>3.6089251722040139E-2</c:v>
                </c:pt>
                <c:pt idx="12">
                  <c:v>3.6953497615262343E-2</c:v>
                </c:pt>
                <c:pt idx="13">
                  <c:v>3.810605312530857E-2</c:v>
                </c:pt>
                <c:pt idx="14">
                  <c:v>3.8538747441019261E-2</c:v>
                </c:pt>
                <c:pt idx="15">
                  <c:v>4.1322640540433886E-2</c:v>
                </c:pt>
                <c:pt idx="16">
                  <c:v>4.2179037283870402E-2</c:v>
                </c:pt>
                <c:pt idx="17">
                  <c:v>4.2736066604773582E-2</c:v>
                </c:pt>
                <c:pt idx="18">
                  <c:v>4.2891542088893342E-2</c:v>
                </c:pt>
                <c:pt idx="19">
                  <c:v>4.3620393279081071E-2</c:v>
                </c:pt>
                <c:pt idx="20">
                  <c:v>4.6314004613655646E-2</c:v>
                </c:pt>
                <c:pt idx="21">
                  <c:v>4.6889999505171032E-2</c:v>
                </c:pt>
                <c:pt idx="22">
                  <c:v>4.7331417981428148E-2</c:v>
                </c:pt>
                <c:pt idx="23">
                  <c:v>4.7429309715660839E-2</c:v>
                </c:pt>
                <c:pt idx="24">
                  <c:v>4.7871151996736083E-2</c:v>
                </c:pt>
                <c:pt idx="25">
                  <c:v>4.8029142167052674E-2</c:v>
                </c:pt>
                <c:pt idx="26">
                  <c:v>4.8664635239290099E-2</c:v>
                </c:pt>
                <c:pt idx="27">
                  <c:v>4.8935404487933987E-2</c:v>
                </c:pt>
                <c:pt idx="28">
                  <c:v>5.0063409027860217E-2</c:v>
                </c:pt>
                <c:pt idx="29">
                  <c:v>5.0464662859631249E-2</c:v>
                </c:pt>
                <c:pt idx="30">
                  <c:v>5.6450972608177663E-2</c:v>
                </c:pt>
                <c:pt idx="31">
                  <c:v>6.2663487804171858E-2</c:v>
                </c:pt>
              </c:numCache>
            </c:numRef>
          </c:val>
          <c:extLst>
            <c:ext xmlns:c16="http://schemas.microsoft.com/office/drawing/2014/chart" uri="{C3380CC4-5D6E-409C-BE32-E72D297353CC}">
              <c16:uniqueId val="{00000006-E7A7-4B1B-B095-82839225D0EC}"/>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'F31'!$B$40</c:f>
              <c:strCache>
                <c:ptCount val="1"/>
                <c:pt idx="0">
                  <c:v>Nacional</c:v>
                </c:pt>
              </c:strCache>
            </c:strRef>
          </c:tx>
          <c:spPr>
            <a:ln w="57150">
              <a:solidFill>
                <a:srgbClr val="FF6C37"/>
              </a:solidFill>
              <a:prstDash val="sysDot"/>
            </a:ln>
          </c:spPr>
          <c:marker>
            <c:symbol val="none"/>
          </c:marker>
          <c:dLbls>
            <c:dLbl>
              <c:idx val="0"/>
              <c:layout>
                <c:manualLayout>
                  <c:x val="-6.6666666666666666E-2"/>
                  <c:y val="0.14662937366185774"/>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7-E7A7-4B1B-B095-82839225D0EC}"/>
                </c:ext>
              </c:extLst>
            </c:dLbl>
            <c:dLbl>
              <c:idx val="1"/>
              <c:delete val="1"/>
              <c:extLst>
                <c:ext xmlns:c15="http://schemas.microsoft.com/office/drawing/2012/chart" uri="{CE6537A1-D6FC-4f65-9D91-7224C49458BB}"/>
                <c:ext xmlns:c16="http://schemas.microsoft.com/office/drawing/2014/chart" uri="{C3380CC4-5D6E-409C-BE32-E72D297353CC}">
                  <c16:uniqueId val="{00000008-E7A7-4B1B-B095-82839225D0EC}"/>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'F31'!$D$40:$D$41</c:f>
              <c:numCache>
                <c:formatCode>General</c:formatCode>
                <c:ptCount val="2"/>
                <c:pt idx="0">
                  <c:v>4.0315469187229058E-2</c:v>
                </c:pt>
                <c:pt idx="1">
                  <c:v>4.0315469187229058E-2</c:v>
                </c:pt>
              </c:numCache>
            </c:numRef>
          </c:xVal>
          <c:yVal>
            <c:numRef>
              <c:f>'F31'!$C$40:$C$41</c:f>
              <c:numCache>
                <c:formatCode>General</c:formatCode>
                <c:ptCount val="2"/>
                <c:pt idx="0">
                  <c:v>1</c:v>
                </c:pt>
                <c:pt idx="1">
                  <c:v>0</c:v>
                </c:pt>
              </c:numCache>
            </c:numRef>
          </c:yVal>
          <c:smooth val="0"/>
          <c:extLst>
            <c:ext xmlns:c16="http://schemas.microsoft.com/office/drawing/2014/chart" uri="{C3380CC4-5D6E-409C-BE32-E72D297353CC}">
              <c16:uniqueId val="{00000009-E7A7-4B1B-B095-82839225D0EC}"/>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General"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General"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DE66-4FC1-9664-E9F23264BB4B}"/>
              </c:ext>
            </c:extLst>
          </c:dPt>
          <c:dPt>
            <c:idx val="16"/>
            <c:invertIfNegative val="0"/>
            <c:bubble3D val="0"/>
            <c:extLst>
              <c:ext xmlns:c16="http://schemas.microsoft.com/office/drawing/2014/chart" uri="{C3380CC4-5D6E-409C-BE32-E72D297353CC}">
                <c16:uniqueId val="{00000001-DE66-4FC1-9664-E9F23264BB4B}"/>
              </c:ext>
            </c:extLst>
          </c:dPt>
          <c:dPt>
            <c:idx val="23"/>
            <c:invertIfNegative val="0"/>
            <c:bubble3D val="0"/>
            <c:extLst>
              <c:ext xmlns:c16="http://schemas.microsoft.com/office/drawing/2014/chart" uri="{C3380CC4-5D6E-409C-BE32-E72D297353CC}">
                <c16:uniqueId val="{00000002-DE66-4FC1-9664-E9F23264BB4B}"/>
              </c:ext>
            </c:extLst>
          </c:dPt>
          <c:dPt>
            <c:idx val="25"/>
            <c:invertIfNegative val="0"/>
            <c:bubble3D val="0"/>
            <c:spPr>
              <a:solidFill>
                <a:srgbClr val="FBBB27"/>
              </a:solidFill>
              <a:ln>
                <a:noFill/>
              </a:ln>
              <a:effectLst/>
            </c:spPr>
            <c:extLst>
              <c:ext xmlns:c16="http://schemas.microsoft.com/office/drawing/2014/chart" uri="{C3380CC4-5D6E-409C-BE32-E72D297353CC}">
                <c16:uniqueId val="{00000004-DE66-4FC1-9664-E9F23264BB4B}"/>
              </c:ext>
            </c:extLst>
          </c:dPt>
          <c:dPt>
            <c:idx val="30"/>
            <c:invertIfNegative val="0"/>
            <c:bubble3D val="0"/>
            <c:extLst>
              <c:ext xmlns:c16="http://schemas.microsoft.com/office/drawing/2014/chart" uri="{C3380CC4-5D6E-409C-BE32-E72D297353CC}">
                <c16:uniqueId val="{00000005-DE66-4FC1-9664-E9F23264BB4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'F32'!$B$7:$B$38</c:f>
              <c:strCache>
                <c:ptCount val="32"/>
                <c:pt idx="0">
                  <c:v>Baja California</c:v>
                </c:pt>
                <c:pt idx="1">
                  <c:v>Tamaulipas</c:v>
                </c:pt>
                <c:pt idx="2">
                  <c:v>Zacatecas</c:v>
                </c:pt>
                <c:pt idx="3">
                  <c:v>Hidalgo</c:v>
                </c:pt>
                <c:pt idx="4">
                  <c:v>Chiuahua</c:v>
                </c:pt>
                <c:pt idx="5">
                  <c:v>Chiapas</c:v>
                </c:pt>
                <c:pt idx="6">
                  <c:v>Tlaxcala</c:v>
                </c:pt>
                <c:pt idx="7">
                  <c:v>Nayarit</c:v>
                </c:pt>
                <c:pt idx="8">
                  <c:v>Coahuila</c:v>
                </c:pt>
                <c:pt idx="9">
                  <c:v>Michoacán</c:v>
                </c:pt>
                <c:pt idx="10">
                  <c:v>Colima</c:v>
                </c:pt>
                <c:pt idx="11">
                  <c:v>Morelos</c:v>
                </c:pt>
                <c:pt idx="12">
                  <c:v>Yucatán</c:v>
                </c:pt>
                <c:pt idx="13">
                  <c:v>Nuevo León</c:v>
                </c:pt>
                <c:pt idx="14">
                  <c:v>San Luis Potosí</c:v>
                </c:pt>
                <c:pt idx="15">
                  <c:v>Guanajuato</c:v>
                </c:pt>
                <c:pt idx="16">
                  <c:v>Veracruz</c:v>
                </c:pt>
                <c:pt idx="17">
                  <c:v>CDMX</c:v>
                </c:pt>
                <c:pt idx="18">
                  <c:v>Sonora</c:v>
                </c:pt>
                <c:pt idx="19">
                  <c:v>Aguascalientes</c:v>
                </c:pt>
                <c:pt idx="20">
                  <c:v>Estado de México</c:v>
                </c:pt>
                <c:pt idx="21">
                  <c:v>Oaxaca</c:v>
                </c:pt>
                <c:pt idx="22">
                  <c:v>Durango</c:v>
                </c:pt>
                <c:pt idx="23">
                  <c:v>Campeche</c:v>
                </c:pt>
                <c:pt idx="24">
                  <c:v>Sinaloa</c:v>
                </c:pt>
                <c:pt idx="25">
                  <c:v>Jalisco</c:v>
                </c:pt>
                <c:pt idx="26">
                  <c:v>Guerrero</c:v>
                </c:pt>
                <c:pt idx="27">
                  <c:v>Tabasco</c:v>
                </c:pt>
                <c:pt idx="28">
                  <c:v>Querétaro</c:v>
                </c:pt>
                <c:pt idx="29">
                  <c:v>Baja California Sur</c:v>
                </c:pt>
                <c:pt idx="30">
                  <c:v>Quintana Roo</c:v>
                </c:pt>
                <c:pt idx="31">
                  <c:v>Puebla</c:v>
                </c:pt>
              </c:strCache>
            </c:strRef>
          </c:cat>
          <c:val>
            <c:numRef>
              <c:f>'F32'!$C$7:$C$38</c:f>
              <c:numCache>
                <c:formatCode>General</c:formatCode>
                <c:ptCount val="32"/>
                <c:pt idx="0">
                  <c:v>-3.8276776449790662E-2</c:v>
                </c:pt>
                <c:pt idx="1">
                  <c:v>-2.1332919603977984E-4</c:v>
                </c:pt>
                <c:pt idx="2">
                  <c:v>9.6827854113983314E-3</c:v>
                </c:pt>
                <c:pt idx="3">
                  <c:v>1.3133613412383616E-2</c:v>
                </c:pt>
                <c:pt idx="4">
                  <c:v>1.5904061956693472E-2</c:v>
                </c:pt>
                <c:pt idx="5">
                  <c:v>1.6569878467971755E-2</c:v>
                </c:pt>
                <c:pt idx="6">
                  <c:v>2.0126775097046856E-2</c:v>
                </c:pt>
                <c:pt idx="7">
                  <c:v>2.0552030270735377E-2</c:v>
                </c:pt>
                <c:pt idx="8">
                  <c:v>2.0621268057003261E-2</c:v>
                </c:pt>
                <c:pt idx="9">
                  <c:v>2.1670231382461491E-2</c:v>
                </c:pt>
                <c:pt idx="10">
                  <c:v>2.2282900190160326E-2</c:v>
                </c:pt>
                <c:pt idx="11">
                  <c:v>2.4415342348726776E-2</c:v>
                </c:pt>
                <c:pt idx="12">
                  <c:v>2.5750448571844275E-2</c:v>
                </c:pt>
                <c:pt idx="13">
                  <c:v>2.6453051481783341E-2</c:v>
                </c:pt>
                <c:pt idx="14">
                  <c:v>2.6549715643999994E-2</c:v>
                </c:pt>
                <c:pt idx="15">
                  <c:v>2.6847271452498767E-2</c:v>
                </c:pt>
                <c:pt idx="16">
                  <c:v>2.7252557381555631E-2</c:v>
                </c:pt>
                <c:pt idx="17">
                  <c:v>2.7451018579830899E-2</c:v>
                </c:pt>
                <c:pt idx="18">
                  <c:v>2.8487144633716266E-2</c:v>
                </c:pt>
                <c:pt idx="19">
                  <c:v>2.925311405690656E-2</c:v>
                </c:pt>
                <c:pt idx="20">
                  <c:v>3.0627856344271676E-2</c:v>
                </c:pt>
                <c:pt idx="21">
                  <c:v>3.1548848596128831E-2</c:v>
                </c:pt>
                <c:pt idx="22">
                  <c:v>3.2379350673200635E-2</c:v>
                </c:pt>
                <c:pt idx="23">
                  <c:v>3.5151269270893737E-2</c:v>
                </c:pt>
                <c:pt idx="24">
                  <c:v>3.62137106611371E-2</c:v>
                </c:pt>
                <c:pt idx="25">
                  <c:v>4.278022801842063E-2</c:v>
                </c:pt>
                <c:pt idx="26">
                  <c:v>4.7187400825134951E-2</c:v>
                </c:pt>
                <c:pt idx="27">
                  <c:v>5.3880161048393438E-2</c:v>
                </c:pt>
                <c:pt idx="28">
                  <c:v>5.675805214723928E-2</c:v>
                </c:pt>
                <c:pt idx="29">
                  <c:v>5.8959559850842558E-2</c:v>
                </c:pt>
                <c:pt idx="30">
                  <c:v>7.2887704664813091E-2</c:v>
                </c:pt>
                <c:pt idx="31">
                  <c:v>8.2613590047163399E-2</c:v>
                </c:pt>
              </c:numCache>
            </c:numRef>
          </c:val>
          <c:extLst>
            <c:ext xmlns:c16="http://schemas.microsoft.com/office/drawing/2014/chart" uri="{C3380CC4-5D6E-409C-BE32-E72D297353CC}">
              <c16:uniqueId val="{00000006-DE66-4FC1-9664-E9F23264BB4B}"/>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'F32'!$B$40</c:f>
              <c:strCache>
                <c:ptCount val="1"/>
                <c:pt idx="0">
                  <c:v>Nacional</c:v>
                </c:pt>
              </c:strCache>
            </c:strRef>
          </c:tx>
          <c:spPr>
            <a:ln w="57150">
              <a:solidFill>
                <a:srgbClr val="FF6C37"/>
              </a:solidFill>
              <a:prstDash val="sysDot"/>
            </a:ln>
          </c:spPr>
          <c:marker>
            <c:symbol val="none"/>
          </c:marker>
          <c:dLbls>
            <c:dLbl>
              <c:idx val="0"/>
              <c:layout>
                <c:manualLayout>
                  <c:x val="-5.3451178451178527E-2"/>
                  <c:y val="0.24264485181182147"/>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E66-4FC1-9664-E9F23264BB4B}"/>
                </c:ext>
              </c:extLst>
            </c:dLbl>
            <c:dLbl>
              <c:idx val="1"/>
              <c:delete val="1"/>
              <c:extLst>
                <c:ext xmlns:c15="http://schemas.microsoft.com/office/drawing/2012/chart" uri="{CE6537A1-D6FC-4f65-9D91-7224C49458BB}"/>
                <c:ext xmlns:c16="http://schemas.microsoft.com/office/drawing/2014/chart" uri="{C3380CC4-5D6E-409C-BE32-E72D297353CC}">
                  <c16:uniqueId val="{00000008-DE66-4FC1-9664-E9F23264BB4B}"/>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'F32'!$D$40:$D$41</c:f>
              <c:numCache>
                <c:formatCode>General</c:formatCode>
                <c:ptCount val="2"/>
                <c:pt idx="0">
                  <c:v>2.9546901090578934E-2</c:v>
                </c:pt>
                <c:pt idx="1">
                  <c:v>2.9546901090578934E-2</c:v>
                </c:pt>
              </c:numCache>
            </c:numRef>
          </c:xVal>
          <c:yVal>
            <c:numRef>
              <c:f>'F32'!$C$40:$C$41</c:f>
              <c:numCache>
                <c:formatCode>General</c:formatCode>
                <c:ptCount val="2"/>
                <c:pt idx="0">
                  <c:v>1</c:v>
                </c:pt>
                <c:pt idx="1">
                  <c:v>0</c:v>
                </c:pt>
              </c:numCache>
            </c:numRef>
          </c:yVal>
          <c:smooth val="0"/>
          <c:extLst>
            <c:ext xmlns:c16="http://schemas.microsoft.com/office/drawing/2014/chart" uri="{C3380CC4-5D6E-409C-BE32-E72D297353CC}">
              <c16:uniqueId val="{00000009-DE66-4FC1-9664-E9F23264BB4B}"/>
            </c:ext>
          </c:extLst>
        </c:ser>
        <c:dLbls>
          <c:showLegendKey val="0"/>
          <c:showVal val="0"/>
          <c:showCatName val="0"/>
          <c:showSerName val="0"/>
          <c:showPercent val="0"/>
          <c:showBubbleSize val="0"/>
        </c:dLbls>
        <c:axId val="450158672"/>
        <c:axId val="449515896"/>
      </c:scatterChart>
      <c:valAx>
        <c:axId val="403253368"/>
        <c:scaling>
          <c:orientation val="minMax"/>
        </c:scaling>
        <c:delete val="1"/>
        <c:axPos val="t"/>
        <c:numFmt formatCode="General"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9515896"/>
        <c:scaling>
          <c:orientation val="minMax"/>
          <c:max val="1"/>
        </c:scaling>
        <c:delete val="1"/>
        <c:axPos val="l"/>
        <c:numFmt formatCode="General" sourceLinked="1"/>
        <c:majorTickMark val="out"/>
        <c:minorTickMark val="none"/>
        <c:tickLblPos val="nextTo"/>
        <c:crossAx val="450158672"/>
        <c:crosses val="autoZero"/>
        <c:crossBetween val="midCat"/>
      </c:valAx>
      <c:valAx>
        <c:axId val="450158672"/>
        <c:scaling>
          <c:orientation val="minMax"/>
        </c:scaling>
        <c:delete val="1"/>
        <c:axPos val="b"/>
        <c:numFmt formatCode="General" sourceLinked="1"/>
        <c:majorTickMark val="out"/>
        <c:minorTickMark val="none"/>
        <c:tickLblPos val="nextTo"/>
        <c:crossAx val="449515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55C4-496A-B7E0-902204179974}"/>
              </c:ext>
            </c:extLst>
          </c:dPt>
          <c:dPt>
            <c:idx val="16"/>
            <c:invertIfNegative val="0"/>
            <c:bubble3D val="0"/>
            <c:extLst>
              <c:ext xmlns:c16="http://schemas.microsoft.com/office/drawing/2014/chart" uri="{C3380CC4-5D6E-409C-BE32-E72D297353CC}">
                <c16:uniqueId val="{00000001-55C4-496A-B7E0-902204179974}"/>
              </c:ext>
            </c:extLst>
          </c:dPt>
          <c:dPt>
            <c:idx val="17"/>
            <c:invertIfNegative val="0"/>
            <c:bubble3D val="0"/>
            <c:spPr>
              <a:solidFill>
                <a:srgbClr val="FBBB27"/>
              </a:solidFill>
              <a:ln>
                <a:noFill/>
              </a:ln>
              <a:effectLst/>
            </c:spPr>
            <c:extLst>
              <c:ext xmlns:c16="http://schemas.microsoft.com/office/drawing/2014/chart" uri="{C3380CC4-5D6E-409C-BE32-E72D297353CC}">
                <c16:uniqueId val="{00000003-55C4-496A-B7E0-902204179974}"/>
              </c:ext>
            </c:extLst>
          </c:dPt>
          <c:dPt>
            <c:idx val="23"/>
            <c:invertIfNegative val="0"/>
            <c:bubble3D val="0"/>
            <c:extLst>
              <c:ext xmlns:c16="http://schemas.microsoft.com/office/drawing/2014/chart" uri="{C3380CC4-5D6E-409C-BE32-E72D297353CC}">
                <c16:uniqueId val="{00000004-55C4-496A-B7E0-902204179974}"/>
              </c:ext>
            </c:extLst>
          </c:dPt>
          <c:dPt>
            <c:idx val="30"/>
            <c:invertIfNegative val="0"/>
            <c:bubble3D val="0"/>
            <c:extLst>
              <c:ext xmlns:c16="http://schemas.microsoft.com/office/drawing/2014/chart" uri="{C3380CC4-5D6E-409C-BE32-E72D297353CC}">
                <c16:uniqueId val="{00000005-55C4-496A-B7E0-90220417997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'F33'!$B$7:$B$38</c:f>
              <c:strCache>
                <c:ptCount val="32"/>
                <c:pt idx="0">
                  <c:v>Sonora</c:v>
                </c:pt>
                <c:pt idx="1">
                  <c:v>Michoacán</c:v>
                </c:pt>
                <c:pt idx="2">
                  <c:v>Baja California</c:v>
                </c:pt>
                <c:pt idx="3">
                  <c:v>Tamaulipas</c:v>
                </c:pt>
                <c:pt idx="4">
                  <c:v>Campeche</c:v>
                </c:pt>
                <c:pt idx="5">
                  <c:v>Sinaloa</c:v>
                </c:pt>
                <c:pt idx="6">
                  <c:v>Colima</c:v>
                </c:pt>
                <c:pt idx="7">
                  <c:v>Chiuahua</c:v>
                </c:pt>
                <c:pt idx="8">
                  <c:v>Chiapas</c:v>
                </c:pt>
                <c:pt idx="9">
                  <c:v>Baja California Sur</c:v>
                </c:pt>
                <c:pt idx="10">
                  <c:v>Tlaxcala</c:v>
                </c:pt>
                <c:pt idx="11">
                  <c:v>Coahuila</c:v>
                </c:pt>
                <c:pt idx="12">
                  <c:v>Morelos</c:v>
                </c:pt>
                <c:pt idx="13">
                  <c:v>Guerrero</c:v>
                </c:pt>
                <c:pt idx="14">
                  <c:v>Veracruz</c:v>
                </c:pt>
                <c:pt idx="15">
                  <c:v>Oaxaca</c:v>
                </c:pt>
                <c:pt idx="16">
                  <c:v>Guanajuato</c:v>
                </c:pt>
                <c:pt idx="17">
                  <c:v>Jalisco</c:v>
                </c:pt>
                <c:pt idx="18">
                  <c:v>Nayarit</c:v>
                </c:pt>
                <c:pt idx="19">
                  <c:v>Quintana Roo</c:v>
                </c:pt>
                <c:pt idx="20">
                  <c:v>Puebla</c:v>
                </c:pt>
                <c:pt idx="21">
                  <c:v>CDMX</c:v>
                </c:pt>
                <c:pt idx="22">
                  <c:v>Hidalgo</c:v>
                </c:pt>
                <c:pt idx="23">
                  <c:v>Estado de México</c:v>
                </c:pt>
                <c:pt idx="24">
                  <c:v>Yucatán</c:v>
                </c:pt>
                <c:pt idx="25">
                  <c:v>Zacatecas</c:v>
                </c:pt>
                <c:pt idx="26">
                  <c:v>Nuevo León</c:v>
                </c:pt>
                <c:pt idx="27">
                  <c:v>Tabasco</c:v>
                </c:pt>
                <c:pt idx="28">
                  <c:v>Durango</c:v>
                </c:pt>
                <c:pt idx="29">
                  <c:v>Querétaro</c:v>
                </c:pt>
                <c:pt idx="30">
                  <c:v>San Luis Potosí</c:v>
                </c:pt>
                <c:pt idx="31">
                  <c:v>Aguascalientes</c:v>
                </c:pt>
              </c:strCache>
            </c:strRef>
          </c:cat>
          <c:val>
            <c:numRef>
              <c:f>'F33'!$C$7:$C$38</c:f>
              <c:numCache>
                <c:formatCode>General</c:formatCode>
                <c:ptCount val="32"/>
                <c:pt idx="0">
                  <c:v>1.5921159829991094E-2</c:v>
                </c:pt>
                <c:pt idx="1">
                  <c:v>1.875840936545492E-2</c:v>
                </c:pt>
                <c:pt idx="2">
                  <c:v>1.885343546021101E-2</c:v>
                </c:pt>
                <c:pt idx="3">
                  <c:v>1.940116701703376E-2</c:v>
                </c:pt>
                <c:pt idx="4">
                  <c:v>1.984948536554243E-2</c:v>
                </c:pt>
                <c:pt idx="5">
                  <c:v>2.1390842501532115E-2</c:v>
                </c:pt>
                <c:pt idx="6">
                  <c:v>2.2469581692767804E-2</c:v>
                </c:pt>
                <c:pt idx="7">
                  <c:v>2.4339010463407584E-2</c:v>
                </c:pt>
                <c:pt idx="8">
                  <c:v>2.4365284342868332E-2</c:v>
                </c:pt>
                <c:pt idx="9">
                  <c:v>2.4839547302924814E-2</c:v>
                </c:pt>
                <c:pt idx="10">
                  <c:v>2.5852510358511438E-2</c:v>
                </c:pt>
                <c:pt idx="11">
                  <c:v>2.7085387497534974E-2</c:v>
                </c:pt>
                <c:pt idx="12">
                  <c:v>2.9707477721813369E-2</c:v>
                </c:pt>
                <c:pt idx="13">
                  <c:v>3.0968351999054455E-2</c:v>
                </c:pt>
                <c:pt idx="14">
                  <c:v>3.1690485034505667E-2</c:v>
                </c:pt>
                <c:pt idx="15">
                  <c:v>3.2286898611083803E-2</c:v>
                </c:pt>
                <c:pt idx="16">
                  <c:v>3.2461703298294342E-2</c:v>
                </c:pt>
                <c:pt idx="17">
                  <c:v>3.3354833665611094E-2</c:v>
                </c:pt>
                <c:pt idx="18">
                  <c:v>3.3975217846280215E-2</c:v>
                </c:pt>
                <c:pt idx="19">
                  <c:v>3.4086021505376429E-2</c:v>
                </c:pt>
                <c:pt idx="20">
                  <c:v>3.4196148331848031E-2</c:v>
                </c:pt>
                <c:pt idx="21">
                  <c:v>3.5654099388618965E-2</c:v>
                </c:pt>
                <c:pt idx="22">
                  <c:v>3.6733892732715212E-2</c:v>
                </c:pt>
                <c:pt idx="23">
                  <c:v>3.9388791232532361E-2</c:v>
                </c:pt>
                <c:pt idx="24">
                  <c:v>4.0064390890582668E-2</c:v>
                </c:pt>
                <c:pt idx="25">
                  <c:v>4.0951470702972559E-2</c:v>
                </c:pt>
                <c:pt idx="26">
                  <c:v>4.3022684866935057E-2</c:v>
                </c:pt>
                <c:pt idx="27">
                  <c:v>4.5314444905458995E-2</c:v>
                </c:pt>
                <c:pt idx="28">
                  <c:v>4.7734109176981177E-2</c:v>
                </c:pt>
                <c:pt idx="29">
                  <c:v>4.9460146078119882E-2</c:v>
                </c:pt>
                <c:pt idx="30">
                  <c:v>5.3546419809493484E-2</c:v>
                </c:pt>
                <c:pt idx="31">
                  <c:v>5.9709738843888527E-2</c:v>
                </c:pt>
              </c:numCache>
            </c:numRef>
          </c:val>
          <c:extLst>
            <c:ext xmlns:c16="http://schemas.microsoft.com/office/drawing/2014/chart" uri="{C3380CC4-5D6E-409C-BE32-E72D297353CC}">
              <c16:uniqueId val="{00000006-55C4-496A-B7E0-902204179974}"/>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'F33'!$B$40</c:f>
              <c:strCache>
                <c:ptCount val="1"/>
                <c:pt idx="0">
                  <c:v>Nacional</c:v>
                </c:pt>
              </c:strCache>
            </c:strRef>
          </c:tx>
          <c:spPr>
            <a:ln w="57150">
              <a:solidFill>
                <a:srgbClr val="FF6C37"/>
              </a:solidFill>
              <a:prstDash val="sysDot"/>
            </a:ln>
          </c:spPr>
          <c:marker>
            <c:symbol val="none"/>
          </c:marker>
          <c:dLbls>
            <c:dLbl>
              <c:idx val="0"/>
              <c:layout>
                <c:manualLayout>
                  <c:x val="-5.4158607350096803E-2"/>
                  <c:y val="0.23891400444992297"/>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7-55C4-496A-B7E0-902204179974}"/>
                </c:ext>
              </c:extLst>
            </c:dLbl>
            <c:dLbl>
              <c:idx val="1"/>
              <c:delete val="1"/>
              <c:extLst>
                <c:ext xmlns:c15="http://schemas.microsoft.com/office/drawing/2012/chart" uri="{CE6537A1-D6FC-4f65-9D91-7224C49458BB}"/>
                <c:ext xmlns:c16="http://schemas.microsoft.com/office/drawing/2014/chart" uri="{C3380CC4-5D6E-409C-BE32-E72D297353CC}">
                  <c16:uniqueId val="{00000008-55C4-496A-B7E0-902204179974}"/>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'F33'!$D$40:$D$41</c:f>
              <c:numCache>
                <c:formatCode>General</c:formatCode>
                <c:ptCount val="2"/>
                <c:pt idx="0">
                  <c:v>3.273228586999833E-2</c:v>
                </c:pt>
                <c:pt idx="1">
                  <c:v>3.273228586999833E-2</c:v>
                </c:pt>
              </c:numCache>
            </c:numRef>
          </c:xVal>
          <c:yVal>
            <c:numRef>
              <c:f>'F33'!$C$40:$C$41</c:f>
              <c:numCache>
                <c:formatCode>General</c:formatCode>
                <c:ptCount val="2"/>
                <c:pt idx="0">
                  <c:v>1</c:v>
                </c:pt>
                <c:pt idx="1">
                  <c:v>0</c:v>
                </c:pt>
              </c:numCache>
            </c:numRef>
          </c:yVal>
          <c:smooth val="0"/>
          <c:extLst>
            <c:ext xmlns:c16="http://schemas.microsoft.com/office/drawing/2014/chart" uri="{C3380CC4-5D6E-409C-BE32-E72D297353CC}">
              <c16:uniqueId val="{00000009-55C4-496A-B7E0-902204179974}"/>
            </c:ext>
          </c:extLst>
        </c:ser>
        <c:dLbls>
          <c:showLegendKey val="0"/>
          <c:showVal val="0"/>
          <c:showCatName val="0"/>
          <c:showSerName val="0"/>
          <c:showPercent val="0"/>
          <c:showBubbleSize val="0"/>
        </c:dLbls>
        <c:axId val="454604320"/>
        <c:axId val="454608912"/>
      </c:scatterChart>
      <c:valAx>
        <c:axId val="403253368"/>
        <c:scaling>
          <c:orientation val="minMax"/>
        </c:scaling>
        <c:delete val="1"/>
        <c:axPos val="t"/>
        <c:numFmt formatCode="General"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454608912"/>
        <c:scaling>
          <c:orientation val="minMax"/>
          <c:max val="1"/>
        </c:scaling>
        <c:delete val="1"/>
        <c:axPos val="l"/>
        <c:numFmt formatCode="General" sourceLinked="1"/>
        <c:majorTickMark val="out"/>
        <c:minorTickMark val="none"/>
        <c:tickLblPos val="nextTo"/>
        <c:crossAx val="454604320"/>
        <c:crosses val="autoZero"/>
        <c:crossBetween val="midCat"/>
      </c:valAx>
      <c:valAx>
        <c:axId val="454604320"/>
        <c:scaling>
          <c:orientation val="minMax"/>
        </c:scaling>
        <c:delete val="1"/>
        <c:axPos val="b"/>
        <c:numFmt formatCode="General" sourceLinked="1"/>
        <c:majorTickMark val="out"/>
        <c:minorTickMark val="none"/>
        <c:tickLblPos val="nextTo"/>
        <c:crossAx val="4546089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4B37-460D-A2AE-4B311F71FBB0}"/>
              </c:ext>
            </c:extLst>
          </c:dPt>
          <c:dPt>
            <c:idx val="16"/>
            <c:invertIfNegative val="0"/>
            <c:bubble3D val="0"/>
            <c:extLst>
              <c:ext xmlns:c16="http://schemas.microsoft.com/office/drawing/2014/chart" uri="{C3380CC4-5D6E-409C-BE32-E72D297353CC}">
                <c16:uniqueId val="{00000001-4B37-460D-A2AE-4B311F71FBB0}"/>
              </c:ext>
            </c:extLst>
          </c:dPt>
          <c:dPt>
            <c:idx val="23"/>
            <c:invertIfNegative val="0"/>
            <c:bubble3D val="0"/>
            <c:extLst>
              <c:ext xmlns:c16="http://schemas.microsoft.com/office/drawing/2014/chart" uri="{C3380CC4-5D6E-409C-BE32-E72D297353CC}">
                <c16:uniqueId val="{00000002-4B37-460D-A2AE-4B311F71FBB0}"/>
              </c:ext>
            </c:extLst>
          </c:dPt>
          <c:dPt>
            <c:idx val="26"/>
            <c:invertIfNegative val="0"/>
            <c:bubble3D val="0"/>
            <c:spPr>
              <a:solidFill>
                <a:srgbClr val="FBBB27"/>
              </a:solidFill>
              <a:ln>
                <a:noFill/>
              </a:ln>
              <a:effectLst/>
            </c:spPr>
            <c:extLst>
              <c:ext xmlns:c16="http://schemas.microsoft.com/office/drawing/2014/chart" uri="{C3380CC4-5D6E-409C-BE32-E72D297353CC}">
                <c16:uniqueId val="{00000004-4B37-460D-A2AE-4B311F71FBB0}"/>
              </c:ext>
            </c:extLst>
          </c:dPt>
          <c:dPt>
            <c:idx val="30"/>
            <c:invertIfNegative val="0"/>
            <c:bubble3D val="0"/>
            <c:extLst>
              <c:ext xmlns:c16="http://schemas.microsoft.com/office/drawing/2014/chart" uri="{C3380CC4-5D6E-409C-BE32-E72D297353CC}">
                <c16:uniqueId val="{00000005-4B37-460D-A2AE-4B311F71FBB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'F34'!$B$7:$B$38</c:f>
              <c:strCache>
                <c:ptCount val="32"/>
                <c:pt idx="0">
                  <c:v>Nayarit</c:v>
                </c:pt>
                <c:pt idx="1">
                  <c:v>Estado de México</c:v>
                </c:pt>
                <c:pt idx="2">
                  <c:v>Sinaloa</c:v>
                </c:pt>
                <c:pt idx="3">
                  <c:v>Chiapas</c:v>
                </c:pt>
                <c:pt idx="4">
                  <c:v>Oaxaca</c:v>
                </c:pt>
                <c:pt idx="5">
                  <c:v>CDMX</c:v>
                </c:pt>
                <c:pt idx="6">
                  <c:v>Quintana Roo</c:v>
                </c:pt>
                <c:pt idx="7">
                  <c:v>Baja California</c:v>
                </c:pt>
                <c:pt idx="8">
                  <c:v>Michoacán</c:v>
                </c:pt>
                <c:pt idx="9">
                  <c:v>Guerrero</c:v>
                </c:pt>
                <c:pt idx="10">
                  <c:v>Durango</c:v>
                </c:pt>
                <c:pt idx="11">
                  <c:v>Morelos</c:v>
                </c:pt>
                <c:pt idx="12">
                  <c:v>Campeche</c:v>
                </c:pt>
                <c:pt idx="13">
                  <c:v>Puebla</c:v>
                </c:pt>
                <c:pt idx="14">
                  <c:v>Hidalgo</c:v>
                </c:pt>
                <c:pt idx="15">
                  <c:v>Chiuahua</c:v>
                </c:pt>
                <c:pt idx="16">
                  <c:v>Aguascalientes</c:v>
                </c:pt>
                <c:pt idx="17">
                  <c:v>Veracruz</c:v>
                </c:pt>
                <c:pt idx="18">
                  <c:v>Nuevo León</c:v>
                </c:pt>
                <c:pt idx="19">
                  <c:v>Querétaro</c:v>
                </c:pt>
                <c:pt idx="20">
                  <c:v>Colima</c:v>
                </c:pt>
                <c:pt idx="21">
                  <c:v>Sonora</c:v>
                </c:pt>
                <c:pt idx="22">
                  <c:v>Tamaulipas</c:v>
                </c:pt>
                <c:pt idx="23">
                  <c:v>Guanajuato</c:v>
                </c:pt>
                <c:pt idx="24">
                  <c:v>Tabasco</c:v>
                </c:pt>
                <c:pt idx="25">
                  <c:v>San Luis Potosí</c:v>
                </c:pt>
                <c:pt idx="26">
                  <c:v>Jalisco</c:v>
                </c:pt>
                <c:pt idx="27">
                  <c:v>Baja California Sur</c:v>
                </c:pt>
                <c:pt idx="28">
                  <c:v>Coahuila</c:v>
                </c:pt>
                <c:pt idx="29">
                  <c:v>Zacatecas</c:v>
                </c:pt>
                <c:pt idx="30">
                  <c:v>Tlaxcala</c:v>
                </c:pt>
                <c:pt idx="31">
                  <c:v>Yucatán</c:v>
                </c:pt>
              </c:strCache>
            </c:strRef>
          </c:cat>
          <c:val>
            <c:numRef>
              <c:f>'F34'!$C$7:$C$38</c:f>
              <c:numCache>
                <c:formatCode>General</c:formatCode>
                <c:ptCount val="32"/>
                <c:pt idx="0">
                  <c:v>3.106971094982014E-2</c:v>
                </c:pt>
                <c:pt idx="1">
                  <c:v>3.2586538084597549E-2</c:v>
                </c:pt>
                <c:pt idx="2">
                  <c:v>3.3860663516382505E-2</c:v>
                </c:pt>
                <c:pt idx="3">
                  <c:v>3.4436463059690503E-2</c:v>
                </c:pt>
                <c:pt idx="4">
                  <c:v>3.819884866816281E-2</c:v>
                </c:pt>
                <c:pt idx="5">
                  <c:v>4.7853782830262537E-2</c:v>
                </c:pt>
                <c:pt idx="6">
                  <c:v>5.1928091937610832E-2</c:v>
                </c:pt>
                <c:pt idx="7">
                  <c:v>5.2002379257554576E-2</c:v>
                </c:pt>
                <c:pt idx="8">
                  <c:v>5.4196998380140249E-2</c:v>
                </c:pt>
                <c:pt idx="9">
                  <c:v>5.4237488778620779E-2</c:v>
                </c:pt>
                <c:pt idx="10">
                  <c:v>5.4274164784211099E-2</c:v>
                </c:pt>
                <c:pt idx="11">
                  <c:v>5.5362327457217253E-2</c:v>
                </c:pt>
                <c:pt idx="12">
                  <c:v>5.567097606364646E-2</c:v>
                </c:pt>
                <c:pt idx="13">
                  <c:v>5.6202566043595636E-2</c:v>
                </c:pt>
                <c:pt idx="14">
                  <c:v>5.6910649197123409E-2</c:v>
                </c:pt>
                <c:pt idx="15">
                  <c:v>5.850577986426897E-2</c:v>
                </c:pt>
                <c:pt idx="16">
                  <c:v>5.8579376527037708E-2</c:v>
                </c:pt>
                <c:pt idx="17">
                  <c:v>5.9596836229511396E-2</c:v>
                </c:pt>
                <c:pt idx="18">
                  <c:v>6.1422955277703917E-2</c:v>
                </c:pt>
                <c:pt idx="19">
                  <c:v>6.1463414634146174E-2</c:v>
                </c:pt>
                <c:pt idx="20">
                  <c:v>6.1734043278075745E-2</c:v>
                </c:pt>
                <c:pt idx="21">
                  <c:v>6.7061221676234961E-2</c:v>
                </c:pt>
                <c:pt idx="22">
                  <c:v>6.810124332171319E-2</c:v>
                </c:pt>
                <c:pt idx="23">
                  <c:v>6.9363129378609445E-2</c:v>
                </c:pt>
                <c:pt idx="24">
                  <c:v>7.1244914244057211E-2</c:v>
                </c:pt>
                <c:pt idx="25">
                  <c:v>7.2333561442956107E-2</c:v>
                </c:pt>
                <c:pt idx="26">
                  <c:v>7.2423672577262677E-2</c:v>
                </c:pt>
                <c:pt idx="27">
                  <c:v>7.2531906906906807E-2</c:v>
                </c:pt>
                <c:pt idx="28">
                  <c:v>7.4701942854914716E-2</c:v>
                </c:pt>
                <c:pt idx="29">
                  <c:v>8.0829721965233414E-2</c:v>
                </c:pt>
                <c:pt idx="30">
                  <c:v>8.2661832524876244E-2</c:v>
                </c:pt>
                <c:pt idx="31">
                  <c:v>8.9315820427367187E-2</c:v>
                </c:pt>
              </c:numCache>
            </c:numRef>
          </c:val>
          <c:extLst>
            <c:ext xmlns:c16="http://schemas.microsoft.com/office/drawing/2014/chart" uri="{C3380CC4-5D6E-409C-BE32-E72D297353CC}">
              <c16:uniqueId val="{00000006-4B37-460D-A2AE-4B311F71FBB0}"/>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'F34'!$B$40</c:f>
              <c:strCache>
                <c:ptCount val="1"/>
                <c:pt idx="0">
                  <c:v>Nacional</c:v>
                </c:pt>
              </c:strCache>
            </c:strRef>
          </c:tx>
          <c:spPr>
            <a:ln w="57150">
              <a:solidFill>
                <a:srgbClr val="FF6C37"/>
              </a:solidFill>
              <a:prstDash val="sysDot"/>
            </a:ln>
          </c:spPr>
          <c:marker>
            <c:symbol val="none"/>
          </c:marker>
          <c:dPt>
            <c:idx val="0"/>
            <c:bubble3D val="0"/>
            <c:extLst>
              <c:ext xmlns:c16="http://schemas.microsoft.com/office/drawing/2014/chart" uri="{C3380CC4-5D6E-409C-BE32-E72D297353CC}">
                <c16:uniqueId val="{00000007-4B37-460D-A2AE-4B311F71FBB0}"/>
              </c:ext>
            </c:extLst>
          </c:dPt>
          <c:dLbls>
            <c:dLbl>
              <c:idx val="0"/>
              <c:layout>
                <c:manualLayout>
                  <c:x val="-6.2893081761006289E-2"/>
                  <c:y val="0.2410686312745797"/>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7-4B37-460D-A2AE-4B311F71FBB0}"/>
                </c:ext>
              </c:extLst>
            </c:dLbl>
            <c:dLbl>
              <c:idx val="1"/>
              <c:delete val="1"/>
              <c:extLst>
                <c:ext xmlns:c15="http://schemas.microsoft.com/office/drawing/2012/chart" uri="{CE6537A1-D6FC-4f65-9D91-7224C49458BB}"/>
                <c:ext xmlns:c16="http://schemas.microsoft.com/office/drawing/2014/chart" uri="{C3380CC4-5D6E-409C-BE32-E72D297353CC}">
                  <c16:uniqueId val="{00000008-4B37-460D-A2AE-4B311F71FBB0}"/>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'F34'!$D$40:$D$41</c:f>
              <c:numCache>
                <c:formatCode>General</c:formatCode>
                <c:ptCount val="2"/>
                <c:pt idx="0">
                  <c:v>5.9083219441859756E-2</c:v>
                </c:pt>
                <c:pt idx="1">
                  <c:v>5.9083219441859756E-2</c:v>
                </c:pt>
              </c:numCache>
            </c:numRef>
          </c:xVal>
          <c:yVal>
            <c:numRef>
              <c:f>'F34'!$C$40:$C$41</c:f>
              <c:numCache>
                <c:formatCode>General</c:formatCode>
                <c:ptCount val="2"/>
                <c:pt idx="0">
                  <c:v>1</c:v>
                </c:pt>
                <c:pt idx="1">
                  <c:v>0</c:v>
                </c:pt>
              </c:numCache>
            </c:numRef>
          </c:yVal>
          <c:smooth val="0"/>
          <c:extLst>
            <c:ext xmlns:c16="http://schemas.microsoft.com/office/drawing/2014/chart" uri="{C3380CC4-5D6E-409C-BE32-E72D297353CC}">
              <c16:uniqueId val="{00000009-4B37-460D-A2AE-4B311F71FBB0}"/>
            </c:ext>
          </c:extLst>
        </c:ser>
        <c:dLbls>
          <c:showLegendKey val="0"/>
          <c:showVal val="0"/>
          <c:showCatName val="0"/>
          <c:showSerName val="0"/>
          <c:showPercent val="0"/>
          <c:showBubbleSize val="0"/>
        </c:dLbls>
        <c:axId val="448630488"/>
        <c:axId val="448631472"/>
      </c:scatterChart>
      <c:valAx>
        <c:axId val="403253368"/>
        <c:scaling>
          <c:orientation val="minMax"/>
        </c:scaling>
        <c:delete val="1"/>
        <c:axPos val="t"/>
        <c:numFmt formatCode="General"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448631472"/>
        <c:scaling>
          <c:orientation val="minMax"/>
          <c:max val="1"/>
        </c:scaling>
        <c:delete val="1"/>
        <c:axPos val="l"/>
        <c:numFmt formatCode="General" sourceLinked="1"/>
        <c:majorTickMark val="out"/>
        <c:minorTickMark val="none"/>
        <c:tickLblPos val="nextTo"/>
        <c:crossAx val="448630488"/>
        <c:crosses val="autoZero"/>
        <c:crossBetween val="midCat"/>
      </c:valAx>
      <c:valAx>
        <c:axId val="448630488"/>
        <c:scaling>
          <c:orientation val="minMax"/>
        </c:scaling>
        <c:delete val="1"/>
        <c:axPos val="b"/>
        <c:numFmt formatCode="General" sourceLinked="1"/>
        <c:majorTickMark val="out"/>
        <c:minorTickMark val="none"/>
        <c:tickLblPos val="nextTo"/>
        <c:crossAx val="448631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'F35'!$B$7</c:f>
              <c:strCache>
                <c:ptCount val="1"/>
                <c:pt idx="0">
                  <c:v>noviembre</c:v>
                </c:pt>
              </c:strCache>
            </c:strRef>
          </c:tx>
          <c:spPr>
            <a:solidFill>
              <a:srgbClr val="AFB7BC"/>
            </a:solidFill>
          </c:spPr>
          <c:invertIfNegative val="0"/>
          <c:dPt>
            <c:idx val="24"/>
            <c:invertIfNegative val="0"/>
            <c:bubble3D val="0"/>
            <c:spPr>
              <a:solidFill>
                <a:srgbClr val="303233"/>
              </a:solidFill>
            </c:spPr>
            <c:extLst>
              <c:ext xmlns:c16="http://schemas.microsoft.com/office/drawing/2014/chart" uri="{C3380CC4-5D6E-409C-BE32-E72D297353CC}">
                <c16:uniqueId val="{00000001-AA48-425E-AE07-E3B376A300BB}"/>
              </c:ext>
            </c:extLst>
          </c:dPt>
          <c:dLbls>
            <c:spPr>
              <a:noFill/>
              <a:ln>
                <a:noFill/>
              </a:ln>
              <a:effectLst/>
            </c:spPr>
            <c:txPr>
              <a:bodyPr rot="-540000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'F35'!$C$6:$E$6</c:f>
              <c:strCache>
                <c:ptCount val="3"/>
                <c:pt idx="0">
                  <c:v>Regular</c:v>
                </c:pt>
                <c:pt idx="1">
                  <c:v>Premium</c:v>
                </c:pt>
                <c:pt idx="2">
                  <c:v>Diesel</c:v>
                </c:pt>
              </c:strCache>
            </c:strRef>
          </c:cat>
          <c:val>
            <c:numRef>
              <c:f>'F35'!$C$7:$E$7</c:f>
              <c:numCache>
                <c:formatCode>General</c:formatCode>
                <c:ptCount val="3"/>
                <c:pt idx="0">
                  <c:v>20.451318035945061</c:v>
                </c:pt>
                <c:pt idx="1">
                  <c:v>21.830965955823732</c:v>
                </c:pt>
                <c:pt idx="2">
                  <c:v>21.434996078379001</c:v>
                </c:pt>
              </c:numCache>
            </c:numRef>
          </c:val>
          <c:extLst>
            <c:ext xmlns:c16="http://schemas.microsoft.com/office/drawing/2014/chart" uri="{C3380CC4-5D6E-409C-BE32-E72D297353CC}">
              <c16:uniqueId val="{00000002-AA48-425E-AE07-E3B376A300BB}"/>
            </c:ext>
          </c:extLst>
        </c:ser>
        <c:ser>
          <c:idx val="1"/>
          <c:order val="1"/>
          <c:tx>
            <c:strRef>
              <c:f>'F35'!$B$8</c:f>
              <c:strCache>
                <c:ptCount val="1"/>
                <c:pt idx="0">
                  <c:v>diciembre</c:v>
                </c:pt>
              </c:strCache>
            </c:strRef>
          </c:tx>
          <c:spPr>
            <a:solidFill>
              <a:srgbClr val="FFC000"/>
            </a:solidFill>
          </c:spPr>
          <c:invertIfNegative val="0"/>
          <c:dPt>
            <c:idx val="24"/>
            <c:invertIfNegative val="0"/>
            <c:bubble3D val="0"/>
            <c:extLst>
              <c:ext xmlns:c16="http://schemas.microsoft.com/office/drawing/2014/chart" uri="{C3380CC4-5D6E-409C-BE32-E72D297353CC}">
                <c16:uniqueId val="{00000003-AA48-425E-AE07-E3B376A300BB}"/>
              </c:ext>
            </c:extLst>
          </c:dPt>
          <c:dLbls>
            <c:spPr>
              <a:noFill/>
              <a:ln>
                <a:noFill/>
              </a:ln>
              <a:effectLst/>
            </c:spPr>
            <c:txPr>
              <a:bodyPr rot="-540000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'F35'!$C$6:$E$6</c:f>
              <c:strCache>
                <c:ptCount val="3"/>
                <c:pt idx="0">
                  <c:v>Regular</c:v>
                </c:pt>
                <c:pt idx="1">
                  <c:v>Premium</c:v>
                </c:pt>
                <c:pt idx="2">
                  <c:v>Diesel</c:v>
                </c:pt>
              </c:strCache>
            </c:strRef>
          </c:cat>
          <c:val>
            <c:numRef>
              <c:f>'F35'!$C$8:$E$8</c:f>
              <c:numCache>
                <c:formatCode>General</c:formatCode>
                <c:ptCount val="3"/>
                <c:pt idx="0">
                  <c:v>20.47344981360699</c:v>
                </c:pt>
                <c:pt idx="1">
                  <c:v>21.761232892709739</c:v>
                </c:pt>
                <c:pt idx="2">
                  <c:v>21.43809503480027</c:v>
                </c:pt>
              </c:numCache>
            </c:numRef>
          </c:val>
          <c:extLst>
            <c:ext xmlns:c16="http://schemas.microsoft.com/office/drawing/2014/chart" uri="{C3380CC4-5D6E-409C-BE32-E72D297353CC}">
              <c16:uniqueId val="{00000004-AA48-425E-AE07-E3B376A300BB}"/>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2.5"/>
          <c:min val="16.5"/>
        </c:scaling>
        <c:delete val="1"/>
        <c:axPos val="l"/>
        <c:numFmt formatCode="General"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'F36'!$I$7</c:f>
              <c:strCache>
                <c:ptCount val="1"/>
                <c:pt idx="0">
                  <c:v>Jalisco</c:v>
                </c:pt>
              </c:strCache>
            </c:strRef>
          </c:tx>
          <c:spPr>
            <a:solidFill>
              <a:srgbClr val="AFB7BC"/>
            </a:solidFill>
          </c:spPr>
          <c:invertIfNegative val="0"/>
          <c:dPt>
            <c:idx val="10"/>
            <c:invertIfNegative val="0"/>
            <c:bubble3D val="0"/>
            <c:extLst>
              <c:ext xmlns:c16="http://schemas.microsoft.com/office/drawing/2014/chart" uri="{C3380CC4-5D6E-409C-BE32-E72D297353CC}">
                <c16:uniqueId val="{00000000-CF8D-4B55-AB14-AB989F986ADE}"/>
              </c:ext>
            </c:extLst>
          </c:dPt>
          <c:dPt>
            <c:idx val="11"/>
            <c:invertIfNegative val="0"/>
            <c:bubble3D val="0"/>
            <c:spPr>
              <a:solidFill>
                <a:srgbClr val="303233"/>
              </a:solidFill>
            </c:spPr>
            <c:extLst>
              <c:ext xmlns:c16="http://schemas.microsoft.com/office/drawing/2014/chart" uri="{C3380CC4-5D6E-409C-BE32-E72D297353CC}">
                <c16:uniqueId val="{00000002-CF8D-4B55-AB14-AB989F986ADE}"/>
              </c:ext>
            </c:extLst>
          </c:dPt>
          <c:dPt>
            <c:idx val="22"/>
            <c:invertIfNegative val="0"/>
            <c:bubble3D val="0"/>
            <c:extLst>
              <c:ext xmlns:c16="http://schemas.microsoft.com/office/drawing/2014/chart" uri="{C3380CC4-5D6E-409C-BE32-E72D297353CC}">
                <c16:uniqueId val="{00000003-CF8D-4B55-AB14-AB989F986ADE}"/>
              </c:ext>
            </c:extLst>
          </c:dPt>
          <c:dPt>
            <c:idx val="23"/>
            <c:invertIfNegative val="0"/>
            <c:bubble3D val="0"/>
            <c:spPr>
              <a:solidFill>
                <a:srgbClr val="303233"/>
              </a:solidFill>
            </c:spPr>
            <c:extLst>
              <c:ext xmlns:c16="http://schemas.microsoft.com/office/drawing/2014/chart" uri="{C3380CC4-5D6E-409C-BE32-E72D297353CC}">
                <c16:uniqueId val="{00000005-CF8D-4B55-AB14-AB989F986ADE}"/>
              </c:ext>
            </c:extLst>
          </c:dPt>
          <c:dPt>
            <c:idx val="24"/>
            <c:invertIfNegative val="0"/>
            <c:bubble3D val="0"/>
            <c:extLst>
              <c:ext xmlns:c16="http://schemas.microsoft.com/office/drawing/2014/chart" uri="{C3380CC4-5D6E-409C-BE32-E72D297353CC}">
                <c16:uniqueId val="{00000006-CF8D-4B55-AB14-AB989F986ADE}"/>
              </c:ext>
            </c:extLst>
          </c:dPt>
          <c:dPt>
            <c:idx val="29"/>
            <c:invertIfNegative val="0"/>
            <c:bubble3D val="0"/>
            <c:extLst>
              <c:ext xmlns:c16="http://schemas.microsoft.com/office/drawing/2014/chart" uri="{C3380CC4-5D6E-409C-BE32-E72D297353CC}">
                <c16:uniqueId val="{00000007-CF8D-4B55-AB14-AB989F986ADE}"/>
              </c:ext>
            </c:extLst>
          </c:dPt>
          <c:dPt>
            <c:idx val="30"/>
            <c:invertIfNegative val="0"/>
            <c:bubble3D val="0"/>
            <c:extLst>
              <c:ext xmlns:c16="http://schemas.microsoft.com/office/drawing/2014/chart" uri="{C3380CC4-5D6E-409C-BE32-E72D297353CC}">
                <c16:uniqueId val="{00000008-CF8D-4B55-AB14-AB989F986ADE}"/>
              </c:ext>
            </c:extLst>
          </c:dPt>
          <c:dPt>
            <c:idx val="31"/>
            <c:invertIfNegative val="0"/>
            <c:bubble3D val="0"/>
            <c:extLst>
              <c:ext xmlns:c16="http://schemas.microsoft.com/office/drawing/2014/chart" uri="{C3380CC4-5D6E-409C-BE32-E72D297353CC}">
                <c16:uniqueId val="{00000009-CF8D-4B55-AB14-AB989F986ADE}"/>
              </c:ext>
            </c:extLst>
          </c:dPt>
          <c:dPt>
            <c:idx val="32"/>
            <c:invertIfNegative val="0"/>
            <c:bubble3D val="0"/>
            <c:extLst>
              <c:ext xmlns:c16="http://schemas.microsoft.com/office/drawing/2014/chart" uri="{C3380CC4-5D6E-409C-BE32-E72D297353CC}">
                <c16:uniqueId val="{0000000A-CF8D-4B55-AB14-AB989F986ADE}"/>
              </c:ext>
            </c:extLst>
          </c:dPt>
          <c:dPt>
            <c:idx val="33"/>
            <c:invertIfNegative val="0"/>
            <c:bubble3D val="0"/>
            <c:extLst>
              <c:ext xmlns:c16="http://schemas.microsoft.com/office/drawing/2014/chart" uri="{C3380CC4-5D6E-409C-BE32-E72D297353CC}">
                <c16:uniqueId val="{0000000B-CF8D-4B55-AB14-AB989F986ADE}"/>
              </c:ext>
            </c:extLst>
          </c:dPt>
          <c:dPt>
            <c:idx val="34"/>
            <c:invertIfNegative val="0"/>
            <c:bubble3D val="0"/>
            <c:extLst>
              <c:ext xmlns:c16="http://schemas.microsoft.com/office/drawing/2014/chart" uri="{C3380CC4-5D6E-409C-BE32-E72D297353CC}">
                <c16:uniqueId val="{0000000C-CF8D-4B55-AB14-AB989F986ADE}"/>
              </c:ext>
            </c:extLst>
          </c:dPt>
          <c:dPt>
            <c:idx val="35"/>
            <c:invertIfNegative val="0"/>
            <c:bubble3D val="0"/>
            <c:spPr>
              <a:solidFill>
                <a:srgbClr val="303233"/>
              </a:solidFill>
            </c:spPr>
            <c:extLst>
              <c:ext xmlns:c16="http://schemas.microsoft.com/office/drawing/2014/chart" uri="{C3380CC4-5D6E-409C-BE32-E72D297353CC}">
                <c16:uniqueId val="{0000000E-CF8D-4B55-AB14-AB989F986ADE}"/>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'F36'!$A$8:$B$43</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2017</c:v>
                  </c:pt>
                  <c:pt idx="12">
                    <c:v>2018</c:v>
                  </c:pt>
                  <c:pt idx="24">
                    <c:v>2019</c:v>
                  </c:pt>
                </c:lvl>
              </c:multiLvlStrCache>
            </c:multiLvlStrRef>
          </c:cat>
          <c:val>
            <c:numRef>
              <c:f>'F36'!$I$8:$I$43</c:f>
              <c:numCache>
                <c:formatCode>General</c:formatCode>
                <c:ptCount val="36"/>
                <c:pt idx="0">
                  <c:v>18.625063374924547</c:v>
                </c:pt>
                <c:pt idx="1">
                  <c:v>18.506751212047543</c:v>
                </c:pt>
                <c:pt idx="2">
                  <c:v>18.291504203062203</c:v>
                </c:pt>
                <c:pt idx="3">
                  <c:v>18.269694828696945</c:v>
                </c:pt>
                <c:pt idx="4">
                  <c:v>18.16097062908668</c:v>
                </c:pt>
                <c:pt idx="5">
                  <c:v>17.982247442007864</c:v>
                </c:pt>
                <c:pt idx="6">
                  <c:v>17.814463507416541</c:v>
                </c:pt>
                <c:pt idx="7">
                  <c:v>17.795550818262409</c:v>
                </c:pt>
                <c:pt idx="8">
                  <c:v>17.985137785868687</c:v>
                </c:pt>
                <c:pt idx="9">
                  <c:v>18.012118696101151</c:v>
                </c:pt>
                <c:pt idx="10">
                  <c:v>17.914230197204535</c:v>
                </c:pt>
                <c:pt idx="11">
                  <c:v>17.967237381762377</c:v>
                </c:pt>
                <c:pt idx="12">
                  <c:v>18.521680779885969</c:v>
                </c:pt>
                <c:pt idx="13">
                  <c:v>19.297721309595484</c:v>
                </c:pt>
                <c:pt idx="14">
                  <c:v>19.511090279040435</c:v>
                </c:pt>
                <c:pt idx="15">
                  <c:v>19.670012851865515</c:v>
                </c:pt>
                <c:pt idx="16">
                  <c:v>19.945527909510016</c:v>
                </c:pt>
                <c:pt idx="17">
                  <c:v>20.184795092949823</c:v>
                </c:pt>
                <c:pt idx="18">
                  <c:v>20.37344581189852</c:v>
                </c:pt>
                <c:pt idx="19">
                  <c:v>20.69200156624445</c:v>
                </c:pt>
                <c:pt idx="20">
                  <c:v>20.878318570215505</c:v>
                </c:pt>
                <c:pt idx="21">
                  <c:v>21.02255286913234</c:v>
                </c:pt>
                <c:pt idx="22">
                  <c:v>20.896954359112193</c:v>
                </c:pt>
                <c:pt idx="23">
                  <c:v>20.531361643942468</c:v>
                </c:pt>
                <c:pt idx="24">
                  <c:v>20.443649792453556</c:v>
                </c:pt>
                <c:pt idx="25">
                  <c:v>20.851324463123849</c:v>
                </c:pt>
                <c:pt idx="26">
                  <c:v>21.253991837689686</c:v>
                </c:pt>
                <c:pt idx="27">
                  <c:v>21.140096740023726</c:v>
                </c:pt>
                <c:pt idx="28">
                  <c:v>21.205477151628788</c:v>
                </c:pt>
                <c:pt idx="29">
                  <c:v>21.042435624394965</c:v>
                </c:pt>
                <c:pt idx="30">
                  <c:v>20.973092272574505</c:v>
                </c:pt>
                <c:pt idx="31">
                  <c:v>20.833944622753915</c:v>
                </c:pt>
                <c:pt idx="32">
                  <c:v>20.759577723906382</c:v>
                </c:pt>
                <c:pt idx="33">
                  <c:v>20.626270395385959</c:v>
                </c:pt>
                <c:pt idx="34">
                  <c:v>20.451318035945061</c:v>
                </c:pt>
                <c:pt idx="35">
                  <c:v>20.47344981360699</c:v>
                </c:pt>
              </c:numCache>
            </c:numRef>
          </c:val>
          <c:extLst>
            <c:ext xmlns:c16="http://schemas.microsoft.com/office/drawing/2014/chart" uri="{C3380CC4-5D6E-409C-BE32-E72D297353CC}">
              <c16:uniqueId val="{0000000F-CF8D-4B55-AB14-AB989F986ADE}"/>
            </c:ext>
          </c:extLst>
        </c:ser>
        <c:ser>
          <c:idx val="1"/>
          <c:order val="1"/>
          <c:tx>
            <c:strRef>
              <c:f>'F36'!$J$7</c:f>
              <c:strCache>
                <c:ptCount val="1"/>
                <c:pt idx="0">
                  <c:v>Nacional</c:v>
                </c:pt>
              </c:strCache>
            </c:strRef>
          </c:tx>
          <c:spPr>
            <a:solidFill>
              <a:srgbClr val="E5D8B7"/>
            </a:solidFill>
          </c:spPr>
          <c:invertIfNegative val="0"/>
          <c:dPt>
            <c:idx val="10"/>
            <c:invertIfNegative val="0"/>
            <c:bubble3D val="0"/>
            <c:extLst>
              <c:ext xmlns:c16="http://schemas.microsoft.com/office/drawing/2014/chart" uri="{C3380CC4-5D6E-409C-BE32-E72D297353CC}">
                <c16:uniqueId val="{00000010-CF8D-4B55-AB14-AB989F986ADE}"/>
              </c:ext>
            </c:extLst>
          </c:dPt>
          <c:dPt>
            <c:idx val="11"/>
            <c:invertIfNegative val="0"/>
            <c:bubble3D val="0"/>
            <c:spPr>
              <a:solidFill>
                <a:srgbClr val="E9BD3F"/>
              </a:solidFill>
            </c:spPr>
            <c:extLst>
              <c:ext xmlns:c16="http://schemas.microsoft.com/office/drawing/2014/chart" uri="{C3380CC4-5D6E-409C-BE32-E72D297353CC}">
                <c16:uniqueId val="{00000012-CF8D-4B55-AB14-AB989F986ADE}"/>
              </c:ext>
            </c:extLst>
          </c:dPt>
          <c:dPt>
            <c:idx val="22"/>
            <c:invertIfNegative val="0"/>
            <c:bubble3D val="0"/>
            <c:extLst>
              <c:ext xmlns:c16="http://schemas.microsoft.com/office/drawing/2014/chart" uri="{C3380CC4-5D6E-409C-BE32-E72D297353CC}">
                <c16:uniqueId val="{00000013-CF8D-4B55-AB14-AB989F986ADE}"/>
              </c:ext>
            </c:extLst>
          </c:dPt>
          <c:dPt>
            <c:idx val="23"/>
            <c:invertIfNegative val="0"/>
            <c:bubble3D val="0"/>
            <c:spPr>
              <a:solidFill>
                <a:srgbClr val="E9BD3F"/>
              </a:solidFill>
            </c:spPr>
            <c:extLst>
              <c:ext xmlns:c16="http://schemas.microsoft.com/office/drawing/2014/chart" uri="{C3380CC4-5D6E-409C-BE32-E72D297353CC}">
                <c16:uniqueId val="{00000015-CF8D-4B55-AB14-AB989F986ADE}"/>
              </c:ext>
            </c:extLst>
          </c:dPt>
          <c:dPt>
            <c:idx val="24"/>
            <c:invertIfNegative val="0"/>
            <c:bubble3D val="0"/>
            <c:extLst>
              <c:ext xmlns:c16="http://schemas.microsoft.com/office/drawing/2014/chart" uri="{C3380CC4-5D6E-409C-BE32-E72D297353CC}">
                <c16:uniqueId val="{00000016-CF8D-4B55-AB14-AB989F986ADE}"/>
              </c:ext>
            </c:extLst>
          </c:dPt>
          <c:dPt>
            <c:idx val="29"/>
            <c:invertIfNegative val="0"/>
            <c:bubble3D val="0"/>
            <c:extLst>
              <c:ext xmlns:c16="http://schemas.microsoft.com/office/drawing/2014/chart" uri="{C3380CC4-5D6E-409C-BE32-E72D297353CC}">
                <c16:uniqueId val="{00000017-CF8D-4B55-AB14-AB989F986ADE}"/>
              </c:ext>
            </c:extLst>
          </c:dPt>
          <c:dPt>
            <c:idx val="30"/>
            <c:invertIfNegative val="0"/>
            <c:bubble3D val="0"/>
            <c:extLst>
              <c:ext xmlns:c16="http://schemas.microsoft.com/office/drawing/2014/chart" uri="{C3380CC4-5D6E-409C-BE32-E72D297353CC}">
                <c16:uniqueId val="{00000018-CF8D-4B55-AB14-AB989F986ADE}"/>
              </c:ext>
            </c:extLst>
          </c:dPt>
          <c:dPt>
            <c:idx val="31"/>
            <c:invertIfNegative val="0"/>
            <c:bubble3D val="0"/>
            <c:extLst>
              <c:ext xmlns:c16="http://schemas.microsoft.com/office/drawing/2014/chart" uri="{C3380CC4-5D6E-409C-BE32-E72D297353CC}">
                <c16:uniqueId val="{00000019-CF8D-4B55-AB14-AB989F986ADE}"/>
              </c:ext>
            </c:extLst>
          </c:dPt>
          <c:dPt>
            <c:idx val="32"/>
            <c:invertIfNegative val="0"/>
            <c:bubble3D val="0"/>
            <c:extLst>
              <c:ext xmlns:c16="http://schemas.microsoft.com/office/drawing/2014/chart" uri="{C3380CC4-5D6E-409C-BE32-E72D297353CC}">
                <c16:uniqueId val="{0000001A-CF8D-4B55-AB14-AB989F986ADE}"/>
              </c:ext>
            </c:extLst>
          </c:dPt>
          <c:dPt>
            <c:idx val="33"/>
            <c:invertIfNegative val="0"/>
            <c:bubble3D val="0"/>
            <c:extLst>
              <c:ext xmlns:c16="http://schemas.microsoft.com/office/drawing/2014/chart" uri="{C3380CC4-5D6E-409C-BE32-E72D297353CC}">
                <c16:uniqueId val="{0000001B-CF8D-4B55-AB14-AB989F986ADE}"/>
              </c:ext>
            </c:extLst>
          </c:dPt>
          <c:dPt>
            <c:idx val="34"/>
            <c:invertIfNegative val="0"/>
            <c:bubble3D val="0"/>
            <c:extLst>
              <c:ext xmlns:c16="http://schemas.microsoft.com/office/drawing/2014/chart" uri="{C3380CC4-5D6E-409C-BE32-E72D297353CC}">
                <c16:uniqueId val="{0000001C-CF8D-4B55-AB14-AB989F986ADE}"/>
              </c:ext>
            </c:extLst>
          </c:dPt>
          <c:dPt>
            <c:idx val="35"/>
            <c:invertIfNegative val="0"/>
            <c:bubble3D val="0"/>
            <c:spPr>
              <a:solidFill>
                <a:srgbClr val="E9BD3F"/>
              </a:solidFill>
            </c:spPr>
            <c:extLst>
              <c:ext xmlns:c16="http://schemas.microsoft.com/office/drawing/2014/chart" uri="{C3380CC4-5D6E-409C-BE32-E72D297353CC}">
                <c16:uniqueId val="{0000001E-CF8D-4B55-AB14-AB989F986ADE}"/>
              </c:ext>
            </c:extLst>
          </c:dPt>
          <c:dLbls>
            <c:spPr>
              <a:noFill/>
              <a:ln>
                <a:noFill/>
              </a:ln>
              <a:effectLst/>
            </c:spPr>
            <c:txPr>
              <a:bodyPr rot="-5400000" vert="horz"/>
              <a:lstStyle/>
              <a:p>
                <a:pPr>
                  <a:defRPr>
                    <a:solidFill>
                      <a:schemeClr val="accent4">
                        <a:lumMod val="75000"/>
                      </a:schemeClr>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'F36'!$A$8:$B$43</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2017</c:v>
                  </c:pt>
                  <c:pt idx="12">
                    <c:v>2018</c:v>
                  </c:pt>
                  <c:pt idx="24">
                    <c:v>2019</c:v>
                  </c:pt>
                </c:lvl>
              </c:multiLvlStrCache>
            </c:multiLvlStrRef>
          </c:cat>
          <c:val>
            <c:numRef>
              <c:f>'F36'!$J$8:$J$43</c:f>
              <c:numCache>
                <c:formatCode>General</c:formatCode>
                <c:ptCount val="36"/>
                <c:pt idx="0">
                  <c:v>18.116989761450981</c:v>
                </c:pt>
                <c:pt idx="1">
                  <c:v>17.931081046431281</c:v>
                </c:pt>
                <c:pt idx="2">
                  <c:v>17.659276473236648</c:v>
                </c:pt>
                <c:pt idx="3">
                  <c:v>17.631219928232913</c:v>
                </c:pt>
                <c:pt idx="4">
                  <c:v>17.541796724652649</c:v>
                </c:pt>
                <c:pt idx="5">
                  <c:v>17.384504816244331</c:v>
                </c:pt>
                <c:pt idx="6">
                  <c:v>17.225358038234994</c:v>
                </c:pt>
                <c:pt idx="7">
                  <c:v>17.214385848062495</c:v>
                </c:pt>
                <c:pt idx="8">
                  <c:v>17.403693163416225</c:v>
                </c:pt>
                <c:pt idx="9">
                  <c:v>17.440714880330884</c:v>
                </c:pt>
                <c:pt idx="10">
                  <c:v>17.369752586960821</c:v>
                </c:pt>
                <c:pt idx="11">
                  <c:v>17.422219271781454</c:v>
                </c:pt>
                <c:pt idx="12">
                  <c:v>17.906362875583376</c:v>
                </c:pt>
                <c:pt idx="13">
                  <c:v>18.525592029318332</c:v>
                </c:pt>
                <c:pt idx="14">
                  <c:v>18.718390652326882</c:v>
                </c:pt>
                <c:pt idx="15">
                  <c:v>18.885983924779222</c:v>
                </c:pt>
                <c:pt idx="16">
                  <c:v>19.085706256174305</c:v>
                </c:pt>
                <c:pt idx="17">
                  <c:v>19.284106983147083</c:v>
                </c:pt>
                <c:pt idx="18">
                  <c:v>19.567220313505853</c:v>
                </c:pt>
                <c:pt idx="19">
                  <c:v>19.9988838346992</c:v>
                </c:pt>
                <c:pt idx="20">
                  <c:v>20.182158678489852</c:v>
                </c:pt>
                <c:pt idx="21">
                  <c:v>20.289646585189555</c:v>
                </c:pt>
                <c:pt idx="22">
                  <c:v>20.110329268069506</c:v>
                </c:pt>
                <c:pt idx="23">
                  <c:v>19.739083102066136</c:v>
                </c:pt>
                <c:pt idx="24">
                  <c:v>19.418943378507866</c:v>
                </c:pt>
                <c:pt idx="25">
                  <c:v>19.785301281656654</c:v>
                </c:pt>
                <c:pt idx="26">
                  <c:v>20.210056313943284</c:v>
                </c:pt>
                <c:pt idx="27">
                  <c:v>20.011764472738999</c:v>
                </c:pt>
                <c:pt idx="28">
                  <c:v>19.950537389217608</c:v>
                </c:pt>
                <c:pt idx="29">
                  <c:v>19.822138431752176</c:v>
                </c:pt>
                <c:pt idx="30">
                  <c:v>19.818037017221844</c:v>
                </c:pt>
                <c:pt idx="31">
                  <c:v>19.705228089448351</c:v>
                </c:pt>
                <c:pt idx="32">
                  <c:v>19.739095099452062</c:v>
                </c:pt>
                <c:pt idx="33">
                  <c:v>19.591707211152308</c:v>
                </c:pt>
                <c:pt idx="34">
                  <c:v>19.426346960487468</c:v>
                </c:pt>
                <c:pt idx="35">
                  <c:v>19.4418210937631</c:v>
                </c:pt>
              </c:numCache>
            </c:numRef>
          </c:val>
          <c:extLst>
            <c:ext xmlns:c16="http://schemas.microsoft.com/office/drawing/2014/chart" uri="{C3380CC4-5D6E-409C-BE32-E72D297353CC}">
              <c16:uniqueId val="{0000001F-CF8D-4B55-AB14-AB989F986ADE}"/>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1.5"/>
          <c:min val="16.5"/>
        </c:scaling>
        <c:delete val="1"/>
        <c:axPos val="l"/>
        <c:numFmt formatCode="General"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'F37'!$I$7</c:f>
              <c:strCache>
                <c:ptCount val="1"/>
                <c:pt idx="0">
                  <c:v>Jalisco</c:v>
                </c:pt>
              </c:strCache>
            </c:strRef>
          </c:tx>
          <c:spPr>
            <a:solidFill>
              <a:srgbClr val="AFB7BC"/>
            </a:solidFill>
          </c:spPr>
          <c:invertIfNegative val="0"/>
          <c:dPt>
            <c:idx val="10"/>
            <c:invertIfNegative val="0"/>
            <c:bubble3D val="0"/>
            <c:extLst>
              <c:ext xmlns:c16="http://schemas.microsoft.com/office/drawing/2014/chart" uri="{C3380CC4-5D6E-409C-BE32-E72D297353CC}">
                <c16:uniqueId val="{00000000-CBBD-4A54-A44B-7E20DAC0EFD6}"/>
              </c:ext>
            </c:extLst>
          </c:dPt>
          <c:dPt>
            <c:idx val="11"/>
            <c:invertIfNegative val="0"/>
            <c:bubble3D val="0"/>
            <c:spPr>
              <a:solidFill>
                <a:srgbClr val="303233"/>
              </a:solidFill>
            </c:spPr>
            <c:extLst>
              <c:ext xmlns:c16="http://schemas.microsoft.com/office/drawing/2014/chart" uri="{C3380CC4-5D6E-409C-BE32-E72D297353CC}">
                <c16:uniqueId val="{00000002-CBBD-4A54-A44B-7E20DAC0EFD6}"/>
              </c:ext>
            </c:extLst>
          </c:dPt>
          <c:dPt>
            <c:idx val="22"/>
            <c:invertIfNegative val="0"/>
            <c:bubble3D val="0"/>
            <c:extLst>
              <c:ext xmlns:c16="http://schemas.microsoft.com/office/drawing/2014/chart" uri="{C3380CC4-5D6E-409C-BE32-E72D297353CC}">
                <c16:uniqueId val="{00000003-CBBD-4A54-A44B-7E20DAC0EFD6}"/>
              </c:ext>
            </c:extLst>
          </c:dPt>
          <c:dPt>
            <c:idx val="23"/>
            <c:invertIfNegative val="0"/>
            <c:bubble3D val="0"/>
            <c:spPr>
              <a:solidFill>
                <a:srgbClr val="303233"/>
              </a:solidFill>
            </c:spPr>
            <c:extLst>
              <c:ext xmlns:c16="http://schemas.microsoft.com/office/drawing/2014/chart" uri="{C3380CC4-5D6E-409C-BE32-E72D297353CC}">
                <c16:uniqueId val="{00000005-CBBD-4A54-A44B-7E20DAC0EFD6}"/>
              </c:ext>
            </c:extLst>
          </c:dPt>
          <c:dPt>
            <c:idx val="24"/>
            <c:invertIfNegative val="0"/>
            <c:bubble3D val="0"/>
            <c:extLst>
              <c:ext xmlns:c16="http://schemas.microsoft.com/office/drawing/2014/chart" uri="{C3380CC4-5D6E-409C-BE32-E72D297353CC}">
                <c16:uniqueId val="{00000006-CBBD-4A54-A44B-7E20DAC0EFD6}"/>
              </c:ext>
            </c:extLst>
          </c:dPt>
          <c:dPt>
            <c:idx val="29"/>
            <c:invertIfNegative val="0"/>
            <c:bubble3D val="0"/>
            <c:extLst>
              <c:ext xmlns:c16="http://schemas.microsoft.com/office/drawing/2014/chart" uri="{C3380CC4-5D6E-409C-BE32-E72D297353CC}">
                <c16:uniqueId val="{00000007-CBBD-4A54-A44B-7E20DAC0EFD6}"/>
              </c:ext>
            </c:extLst>
          </c:dPt>
          <c:dPt>
            <c:idx val="30"/>
            <c:invertIfNegative val="0"/>
            <c:bubble3D val="0"/>
            <c:extLst>
              <c:ext xmlns:c16="http://schemas.microsoft.com/office/drawing/2014/chart" uri="{C3380CC4-5D6E-409C-BE32-E72D297353CC}">
                <c16:uniqueId val="{00000008-CBBD-4A54-A44B-7E20DAC0EFD6}"/>
              </c:ext>
            </c:extLst>
          </c:dPt>
          <c:dPt>
            <c:idx val="31"/>
            <c:invertIfNegative val="0"/>
            <c:bubble3D val="0"/>
            <c:extLst>
              <c:ext xmlns:c16="http://schemas.microsoft.com/office/drawing/2014/chart" uri="{C3380CC4-5D6E-409C-BE32-E72D297353CC}">
                <c16:uniqueId val="{00000009-CBBD-4A54-A44B-7E20DAC0EFD6}"/>
              </c:ext>
            </c:extLst>
          </c:dPt>
          <c:dPt>
            <c:idx val="32"/>
            <c:invertIfNegative val="0"/>
            <c:bubble3D val="0"/>
            <c:extLst>
              <c:ext xmlns:c16="http://schemas.microsoft.com/office/drawing/2014/chart" uri="{C3380CC4-5D6E-409C-BE32-E72D297353CC}">
                <c16:uniqueId val="{0000000A-CBBD-4A54-A44B-7E20DAC0EFD6}"/>
              </c:ext>
            </c:extLst>
          </c:dPt>
          <c:dPt>
            <c:idx val="33"/>
            <c:invertIfNegative val="0"/>
            <c:bubble3D val="0"/>
            <c:extLst>
              <c:ext xmlns:c16="http://schemas.microsoft.com/office/drawing/2014/chart" uri="{C3380CC4-5D6E-409C-BE32-E72D297353CC}">
                <c16:uniqueId val="{0000000B-CBBD-4A54-A44B-7E20DAC0EFD6}"/>
              </c:ext>
            </c:extLst>
          </c:dPt>
          <c:dPt>
            <c:idx val="34"/>
            <c:invertIfNegative val="0"/>
            <c:bubble3D val="0"/>
            <c:extLst>
              <c:ext xmlns:c16="http://schemas.microsoft.com/office/drawing/2014/chart" uri="{C3380CC4-5D6E-409C-BE32-E72D297353CC}">
                <c16:uniqueId val="{0000000C-CBBD-4A54-A44B-7E20DAC0EFD6}"/>
              </c:ext>
            </c:extLst>
          </c:dPt>
          <c:dPt>
            <c:idx val="35"/>
            <c:invertIfNegative val="0"/>
            <c:bubble3D val="0"/>
            <c:spPr>
              <a:solidFill>
                <a:srgbClr val="303233"/>
              </a:solidFill>
            </c:spPr>
            <c:extLst>
              <c:ext xmlns:c16="http://schemas.microsoft.com/office/drawing/2014/chart" uri="{C3380CC4-5D6E-409C-BE32-E72D297353CC}">
                <c16:uniqueId val="{0000000E-CBBD-4A54-A44B-7E20DAC0EFD6}"/>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'F37'!$A$8:$B$43</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2017</c:v>
                  </c:pt>
                  <c:pt idx="12">
                    <c:v>2018</c:v>
                  </c:pt>
                  <c:pt idx="24">
                    <c:v>2019</c:v>
                  </c:pt>
                </c:lvl>
              </c:multiLvlStrCache>
            </c:multiLvlStrRef>
          </c:cat>
          <c:val>
            <c:numRef>
              <c:f>'F37'!$I$8:$I$43</c:f>
              <c:numCache>
                <c:formatCode>General</c:formatCode>
                <c:ptCount val="36"/>
                <c:pt idx="0">
                  <c:v>20.717579054481771</c:v>
                </c:pt>
                <c:pt idx="1">
                  <c:v>20.591501490776501</c:v>
                </c:pt>
                <c:pt idx="2">
                  <c:v>20.360842326753758</c:v>
                </c:pt>
                <c:pt idx="3">
                  <c:v>20.308356526137516</c:v>
                </c:pt>
                <c:pt idx="4">
                  <c:v>20.251211574566582</c:v>
                </c:pt>
                <c:pt idx="5">
                  <c:v>20.058352484481805</c:v>
                </c:pt>
                <c:pt idx="6">
                  <c:v>19.871168784286819</c:v>
                </c:pt>
                <c:pt idx="7">
                  <c:v>19.857306579827753</c:v>
                </c:pt>
                <c:pt idx="8">
                  <c:v>20.06943196623477</c:v>
                </c:pt>
                <c:pt idx="9">
                  <c:v>20.042590132569359</c:v>
                </c:pt>
                <c:pt idx="10">
                  <c:v>19.947039126074575</c:v>
                </c:pt>
                <c:pt idx="11">
                  <c:v>19.965946521922007</c:v>
                </c:pt>
                <c:pt idx="12">
                  <c:v>20.388448397273152</c:v>
                </c:pt>
                <c:pt idx="13">
                  <c:v>20.996103002441178</c:v>
                </c:pt>
                <c:pt idx="14">
                  <c:v>21.113321212396269</c:v>
                </c:pt>
                <c:pt idx="15">
                  <c:v>21.247152834682254</c:v>
                </c:pt>
                <c:pt idx="16">
                  <c:v>21.495798176090606</c:v>
                </c:pt>
                <c:pt idx="17">
                  <c:v>21.727475440000237</c:v>
                </c:pt>
                <c:pt idx="18">
                  <c:v>21.893359334019316</c:v>
                </c:pt>
                <c:pt idx="19">
                  <c:v>22.134910602518556</c:v>
                </c:pt>
                <c:pt idx="20">
                  <c:v>22.286889443082181</c:v>
                </c:pt>
                <c:pt idx="21">
                  <c:v>22.423981349000147</c:v>
                </c:pt>
                <c:pt idx="22">
                  <c:v>22.278505200188508</c:v>
                </c:pt>
                <c:pt idx="23">
                  <c:v>21.909325044110954</c:v>
                </c:pt>
                <c:pt idx="24">
                  <c:v>21.707057471486831</c:v>
                </c:pt>
                <c:pt idx="25">
                  <c:v>21.812186315189845</c:v>
                </c:pt>
                <c:pt idx="26">
                  <c:v>22.145233673469853</c:v>
                </c:pt>
                <c:pt idx="27">
                  <c:v>22.236142006579655</c:v>
                </c:pt>
                <c:pt idx="28">
                  <c:v>22.338330948266897</c:v>
                </c:pt>
                <c:pt idx="29">
                  <c:v>22.307053747850119</c:v>
                </c:pt>
                <c:pt idx="30">
                  <c:v>22.234394567569193</c:v>
                </c:pt>
                <c:pt idx="31">
                  <c:v>22.222619680457669</c:v>
                </c:pt>
                <c:pt idx="32">
                  <c:v>22.171433207312855</c:v>
                </c:pt>
                <c:pt idx="33">
                  <c:v>22.041928736456118</c:v>
                </c:pt>
                <c:pt idx="34">
                  <c:v>21.830965955823732</c:v>
                </c:pt>
                <c:pt idx="35">
                  <c:v>21.761232892709739</c:v>
                </c:pt>
              </c:numCache>
            </c:numRef>
          </c:val>
          <c:extLst>
            <c:ext xmlns:c16="http://schemas.microsoft.com/office/drawing/2014/chart" uri="{C3380CC4-5D6E-409C-BE32-E72D297353CC}">
              <c16:uniqueId val="{0000000F-CBBD-4A54-A44B-7E20DAC0EFD6}"/>
            </c:ext>
          </c:extLst>
        </c:ser>
        <c:ser>
          <c:idx val="1"/>
          <c:order val="1"/>
          <c:tx>
            <c:strRef>
              <c:f>'F37'!$J$7</c:f>
              <c:strCache>
                <c:ptCount val="1"/>
                <c:pt idx="0">
                  <c:v>Nacional</c:v>
                </c:pt>
              </c:strCache>
            </c:strRef>
          </c:tx>
          <c:spPr>
            <a:solidFill>
              <a:srgbClr val="E5D8B7"/>
            </a:solidFill>
          </c:spPr>
          <c:invertIfNegative val="0"/>
          <c:dPt>
            <c:idx val="10"/>
            <c:invertIfNegative val="0"/>
            <c:bubble3D val="0"/>
            <c:extLst>
              <c:ext xmlns:c16="http://schemas.microsoft.com/office/drawing/2014/chart" uri="{C3380CC4-5D6E-409C-BE32-E72D297353CC}">
                <c16:uniqueId val="{00000010-CBBD-4A54-A44B-7E20DAC0EFD6}"/>
              </c:ext>
            </c:extLst>
          </c:dPt>
          <c:dPt>
            <c:idx val="11"/>
            <c:invertIfNegative val="0"/>
            <c:bubble3D val="0"/>
            <c:spPr>
              <a:solidFill>
                <a:srgbClr val="E9BD3F"/>
              </a:solidFill>
            </c:spPr>
            <c:extLst>
              <c:ext xmlns:c16="http://schemas.microsoft.com/office/drawing/2014/chart" uri="{C3380CC4-5D6E-409C-BE32-E72D297353CC}">
                <c16:uniqueId val="{00000012-CBBD-4A54-A44B-7E20DAC0EFD6}"/>
              </c:ext>
            </c:extLst>
          </c:dPt>
          <c:dPt>
            <c:idx val="22"/>
            <c:invertIfNegative val="0"/>
            <c:bubble3D val="0"/>
            <c:extLst>
              <c:ext xmlns:c16="http://schemas.microsoft.com/office/drawing/2014/chart" uri="{C3380CC4-5D6E-409C-BE32-E72D297353CC}">
                <c16:uniqueId val="{00000013-CBBD-4A54-A44B-7E20DAC0EFD6}"/>
              </c:ext>
            </c:extLst>
          </c:dPt>
          <c:dPt>
            <c:idx val="23"/>
            <c:invertIfNegative val="0"/>
            <c:bubble3D val="0"/>
            <c:spPr>
              <a:solidFill>
                <a:srgbClr val="E9BD3F"/>
              </a:solidFill>
            </c:spPr>
            <c:extLst>
              <c:ext xmlns:c16="http://schemas.microsoft.com/office/drawing/2014/chart" uri="{C3380CC4-5D6E-409C-BE32-E72D297353CC}">
                <c16:uniqueId val="{00000015-CBBD-4A54-A44B-7E20DAC0EFD6}"/>
              </c:ext>
            </c:extLst>
          </c:dPt>
          <c:dPt>
            <c:idx val="24"/>
            <c:invertIfNegative val="0"/>
            <c:bubble3D val="0"/>
            <c:extLst>
              <c:ext xmlns:c16="http://schemas.microsoft.com/office/drawing/2014/chart" uri="{C3380CC4-5D6E-409C-BE32-E72D297353CC}">
                <c16:uniqueId val="{00000016-CBBD-4A54-A44B-7E20DAC0EFD6}"/>
              </c:ext>
            </c:extLst>
          </c:dPt>
          <c:dPt>
            <c:idx val="29"/>
            <c:invertIfNegative val="0"/>
            <c:bubble3D val="0"/>
            <c:extLst>
              <c:ext xmlns:c16="http://schemas.microsoft.com/office/drawing/2014/chart" uri="{C3380CC4-5D6E-409C-BE32-E72D297353CC}">
                <c16:uniqueId val="{00000017-CBBD-4A54-A44B-7E20DAC0EFD6}"/>
              </c:ext>
            </c:extLst>
          </c:dPt>
          <c:dPt>
            <c:idx val="30"/>
            <c:invertIfNegative val="0"/>
            <c:bubble3D val="0"/>
            <c:extLst>
              <c:ext xmlns:c16="http://schemas.microsoft.com/office/drawing/2014/chart" uri="{C3380CC4-5D6E-409C-BE32-E72D297353CC}">
                <c16:uniqueId val="{00000018-CBBD-4A54-A44B-7E20DAC0EFD6}"/>
              </c:ext>
            </c:extLst>
          </c:dPt>
          <c:dPt>
            <c:idx val="31"/>
            <c:invertIfNegative val="0"/>
            <c:bubble3D val="0"/>
            <c:extLst>
              <c:ext xmlns:c16="http://schemas.microsoft.com/office/drawing/2014/chart" uri="{C3380CC4-5D6E-409C-BE32-E72D297353CC}">
                <c16:uniqueId val="{00000019-CBBD-4A54-A44B-7E20DAC0EFD6}"/>
              </c:ext>
            </c:extLst>
          </c:dPt>
          <c:dPt>
            <c:idx val="32"/>
            <c:invertIfNegative val="0"/>
            <c:bubble3D val="0"/>
            <c:extLst>
              <c:ext xmlns:c16="http://schemas.microsoft.com/office/drawing/2014/chart" uri="{C3380CC4-5D6E-409C-BE32-E72D297353CC}">
                <c16:uniqueId val="{0000001A-CBBD-4A54-A44B-7E20DAC0EFD6}"/>
              </c:ext>
            </c:extLst>
          </c:dPt>
          <c:dPt>
            <c:idx val="33"/>
            <c:invertIfNegative val="0"/>
            <c:bubble3D val="0"/>
            <c:extLst>
              <c:ext xmlns:c16="http://schemas.microsoft.com/office/drawing/2014/chart" uri="{C3380CC4-5D6E-409C-BE32-E72D297353CC}">
                <c16:uniqueId val="{0000001B-CBBD-4A54-A44B-7E20DAC0EFD6}"/>
              </c:ext>
            </c:extLst>
          </c:dPt>
          <c:dPt>
            <c:idx val="34"/>
            <c:invertIfNegative val="0"/>
            <c:bubble3D val="0"/>
            <c:extLst>
              <c:ext xmlns:c16="http://schemas.microsoft.com/office/drawing/2014/chart" uri="{C3380CC4-5D6E-409C-BE32-E72D297353CC}">
                <c16:uniqueId val="{0000001C-CBBD-4A54-A44B-7E20DAC0EFD6}"/>
              </c:ext>
            </c:extLst>
          </c:dPt>
          <c:dPt>
            <c:idx val="35"/>
            <c:invertIfNegative val="0"/>
            <c:bubble3D val="0"/>
            <c:spPr>
              <a:solidFill>
                <a:srgbClr val="E9BD3F"/>
              </a:solidFill>
            </c:spPr>
            <c:extLst>
              <c:ext xmlns:c16="http://schemas.microsoft.com/office/drawing/2014/chart" uri="{C3380CC4-5D6E-409C-BE32-E72D297353CC}">
                <c16:uniqueId val="{0000001E-CBBD-4A54-A44B-7E20DAC0EFD6}"/>
              </c:ext>
            </c:extLst>
          </c:dPt>
          <c:dLbls>
            <c:spPr>
              <a:noFill/>
              <a:ln>
                <a:noFill/>
              </a:ln>
              <a:effectLst/>
            </c:spPr>
            <c:txPr>
              <a:bodyPr rot="-5400000" vert="horz"/>
              <a:lstStyle/>
              <a:p>
                <a:pPr>
                  <a:defRPr>
                    <a:solidFill>
                      <a:schemeClr val="accent4">
                        <a:lumMod val="75000"/>
                      </a:schemeClr>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'F37'!$A$8:$B$43</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2017</c:v>
                  </c:pt>
                  <c:pt idx="12">
                    <c:v>2018</c:v>
                  </c:pt>
                  <c:pt idx="24">
                    <c:v>2019</c:v>
                  </c:pt>
                </c:lvl>
              </c:multiLvlStrCache>
            </c:multiLvlStrRef>
          </c:cat>
          <c:val>
            <c:numRef>
              <c:f>'F37'!$J$8:$J$43</c:f>
              <c:numCache>
                <c:formatCode>General</c:formatCode>
                <c:ptCount val="36"/>
                <c:pt idx="0">
                  <c:v>20.163566317607895</c:v>
                </c:pt>
                <c:pt idx="1">
                  <c:v>19.991858038252644</c:v>
                </c:pt>
                <c:pt idx="2">
                  <c:v>19.726563421107649</c:v>
                </c:pt>
                <c:pt idx="3">
                  <c:v>19.661109468588606</c:v>
                </c:pt>
                <c:pt idx="4">
                  <c:v>19.606826516605363</c:v>
                </c:pt>
                <c:pt idx="5">
                  <c:v>19.419152214662596</c:v>
                </c:pt>
                <c:pt idx="6">
                  <c:v>19.241347306641345</c:v>
                </c:pt>
                <c:pt idx="7">
                  <c:v>19.231311361585558</c:v>
                </c:pt>
                <c:pt idx="8">
                  <c:v>19.441987288836025</c:v>
                </c:pt>
                <c:pt idx="9">
                  <c:v>19.432430681374328</c:v>
                </c:pt>
                <c:pt idx="10">
                  <c:v>19.355748289445287</c:v>
                </c:pt>
                <c:pt idx="11">
                  <c:v>19.376217746417009</c:v>
                </c:pt>
                <c:pt idx="12">
                  <c:v>19.778251354230918</c:v>
                </c:pt>
                <c:pt idx="13">
                  <c:v>20.278986665978834</c:v>
                </c:pt>
                <c:pt idx="14">
                  <c:v>20.390554662516479</c:v>
                </c:pt>
                <c:pt idx="15">
                  <c:v>20.540404302156535</c:v>
                </c:pt>
                <c:pt idx="16">
                  <c:v>20.716042724517553</c:v>
                </c:pt>
                <c:pt idx="17">
                  <c:v>20.893835892205967</c:v>
                </c:pt>
                <c:pt idx="18">
                  <c:v>21.165754498437845</c:v>
                </c:pt>
                <c:pt idx="19">
                  <c:v>21.572705091416871</c:v>
                </c:pt>
                <c:pt idx="20">
                  <c:v>21.72160915152929</c:v>
                </c:pt>
                <c:pt idx="21">
                  <c:v>21.857418727333389</c:v>
                </c:pt>
                <c:pt idx="22">
                  <c:v>21.686094425237922</c:v>
                </c:pt>
                <c:pt idx="23">
                  <c:v>21.302700769654329</c:v>
                </c:pt>
                <c:pt idx="24">
                  <c:v>20.838748225538797</c:v>
                </c:pt>
                <c:pt idx="25">
                  <c:v>20.76693094066917</c:v>
                </c:pt>
                <c:pt idx="26">
                  <c:v>21.313915036516693</c:v>
                </c:pt>
                <c:pt idx="27">
                  <c:v>21.41441144184116</c:v>
                </c:pt>
                <c:pt idx="28">
                  <c:v>21.494548999544335</c:v>
                </c:pt>
                <c:pt idx="29">
                  <c:v>21.486507230267943</c:v>
                </c:pt>
                <c:pt idx="30">
                  <c:v>21.419292564170277</c:v>
                </c:pt>
                <c:pt idx="31">
                  <c:v>21.400802934792416</c:v>
                </c:pt>
                <c:pt idx="32">
                  <c:v>21.344618617688543</c:v>
                </c:pt>
                <c:pt idx="33">
                  <c:v>21.178272930523505</c:v>
                </c:pt>
                <c:pt idx="34">
                  <c:v>20.845105545605616</c:v>
                </c:pt>
                <c:pt idx="35">
                  <c:v>20.776717092973531</c:v>
                </c:pt>
              </c:numCache>
            </c:numRef>
          </c:val>
          <c:extLst>
            <c:ext xmlns:c16="http://schemas.microsoft.com/office/drawing/2014/chart" uri="{C3380CC4-5D6E-409C-BE32-E72D297353CC}">
              <c16:uniqueId val="{0000001F-CBBD-4A54-A44B-7E20DAC0EFD6}"/>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noMultiLvlLbl val="0"/>
      </c:catAx>
      <c:valAx>
        <c:axId val="183675904"/>
        <c:scaling>
          <c:orientation val="minMax"/>
          <c:max val="23.5"/>
          <c:min val="16.5"/>
        </c:scaling>
        <c:delete val="1"/>
        <c:axPos val="l"/>
        <c:numFmt formatCode="General"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FF6C37"/>
              </a:solidFill>
              <a:ln>
                <a:noFill/>
              </a:ln>
              <a:effectLst/>
            </c:spPr>
            <c:extLst>
              <c:ext xmlns:c16="http://schemas.microsoft.com/office/drawing/2014/chart" uri="{C3380CC4-5D6E-409C-BE32-E72D297353CC}">
                <c16:uniqueId val="{00000001-F42B-4AFA-96D2-3C6CD6127D48}"/>
              </c:ext>
            </c:extLst>
          </c:dPt>
          <c:dPt>
            <c:idx val="1"/>
            <c:invertIfNegative val="0"/>
            <c:bubble3D val="0"/>
            <c:spPr>
              <a:solidFill>
                <a:srgbClr val="7C878E"/>
              </a:solidFill>
              <a:ln>
                <a:noFill/>
              </a:ln>
              <a:effectLst/>
            </c:spPr>
            <c:extLst>
              <c:ext xmlns:c16="http://schemas.microsoft.com/office/drawing/2014/chart" uri="{C3380CC4-5D6E-409C-BE32-E72D297353CC}">
                <c16:uniqueId val="{00000003-F42B-4AFA-96D2-3C6CD6127D48}"/>
              </c:ext>
            </c:extLst>
          </c:dPt>
          <c:dPt>
            <c:idx val="2"/>
            <c:invertIfNegative val="0"/>
            <c:bubble3D val="0"/>
            <c:spPr>
              <a:solidFill>
                <a:srgbClr val="C6004C"/>
              </a:solidFill>
              <a:ln>
                <a:noFill/>
              </a:ln>
              <a:effectLst/>
            </c:spPr>
            <c:extLst>
              <c:ext xmlns:c16="http://schemas.microsoft.com/office/drawing/2014/chart" uri="{C3380CC4-5D6E-409C-BE32-E72D297353CC}">
                <c16:uniqueId val="{00000005-F42B-4AFA-96D2-3C6CD6127D48}"/>
              </c:ext>
            </c:extLst>
          </c:dPt>
          <c:dPt>
            <c:idx val="3"/>
            <c:invertIfNegative val="0"/>
            <c:bubble3D val="0"/>
            <c:spPr>
              <a:solidFill>
                <a:srgbClr val="00953B"/>
              </a:solidFill>
              <a:ln>
                <a:noFill/>
              </a:ln>
              <a:effectLst/>
            </c:spPr>
            <c:extLst>
              <c:ext xmlns:c16="http://schemas.microsoft.com/office/drawing/2014/chart" uri="{C3380CC4-5D6E-409C-BE32-E72D297353CC}">
                <c16:uniqueId val="{00000007-F42B-4AFA-96D2-3C6CD6127D48}"/>
              </c:ext>
            </c:extLst>
          </c:dPt>
          <c:dPt>
            <c:idx val="4"/>
            <c:invertIfNegative val="0"/>
            <c:bubble3D val="0"/>
            <c:spPr>
              <a:solidFill>
                <a:srgbClr val="004A98"/>
              </a:solidFill>
              <a:ln>
                <a:noFill/>
              </a:ln>
              <a:effectLst/>
            </c:spPr>
            <c:extLst>
              <c:ext xmlns:c16="http://schemas.microsoft.com/office/drawing/2014/chart" uri="{C3380CC4-5D6E-409C-BE32-E72D297353CC}">
                <c16:uniqueId val="{00000009-F42B-4AFA-96D2-3C6CD6127D48}"/>
              </c:ext>
            </c:extLst>
          </c:dPt>
          <c:dPt>
            <c:idx val="5"/>
            <c:invertIfNegative val="0"/>
            <c:bubble3D val="0"/>
            <c:spPr>
              <a:solidFill>
                <a:srgbClr val="FBBB27"/>
              </a:solidFill>
              <a:ln>
                <a:solidFill>
                  <a:srgbClr val="FBBB27"/>
                </a:solidFill>
              </a:ln>
              <a:effectLst/>
            </c:spPr>
            <c:extLst>
              <c:ext xmlns:c16="http://schemas.microsoft.com/office/drawing/2014/chart" uri="{C3380CC4-5D6E-409C-BE32-E72D297353CC}">
                <c16:uniqueId val="{0000000B-F42B-4AFA-96D2-3C6CD6127D48}"/>
              </c:ext>
            </c:extLst>
          </c:dPt>
          <c:dPt>
            <c:idx val="6"/>
            <c:invertIfNegative val="0"/>
            <c:bubble3D val="0"/>
            <c:spPr>
              <a:solidFill>
                <a:srgbClr val="7C878E"/>
              </a:solidFill>
              <a:ln>
                <a:noFill/>
              </a:ln>
              <a:effectLst/>
            </c:spPr>
            <c:extLst>
              <c:ext xmlns:c16="http://schemas.microsoft.com/office/drawing/2014/chart" uri="{C3380CC4-5D6E-409C-BE32-E72D297353CC}">
                <c16:uniqueId val="{0000000D-F42B-4AFA-96D2-3C6CD6127D48}"/>
              </c:ext>
            </c:extLst>
          </c:dPt>
          <c:dPt>
            <c:idx val="7"/>
            <c:invertIfNegative val="0"/>
            <c:bubble3D val="0"/>
            <c:spPr>
              <a:solidFill>
                <a:srgbClr val="7C878E"/>
              </a:solidFill>
              <a:ln>
                <a:noFill/>
              </a:ln>
              <a:effectLst/>
            </c:spPr>
            <c:extLst>
              <c:ext xmlns:c16="http://schemas.microsoft.com/office/drawing/2014/chart" uri="{C3380CC4-5D6E-409C-BE32-E72D297353CC}">
                <c16:uniqueId val="{0000000F-F42B-4AFA-96D2-3C6CD6127D48}"/>
              </c:ext>
            </c:extLst>
          </c:dPt>
          <c:dPt>
            <c:idx val="8"/>
            <c:invertIfNegative val="0"/>
            <c:bubble3D val="0"/>
            <c:spPr>
              <a:solidFill>
                <a:srgbClr val="7C878E"/>
              </a:solidFill>
              <a:ln>
                <a:noFill/>
              </a:ln>
              <a:effectLst/>
            </c:spPr>
            <c:extLst>
              <c:ext xmlns:c16="http://schemas.microsoft.com/office/drawing/2014/chart" uri="{C3380CC4-5D6E-409C-BE32-E72D297353CC}">
                <c16:uniqueId val="{00000011-F42B-4AFA-96D2-3C6CD6127D48}"/>
              </c:ext>
            </c:extLst>
          </c:dPt>
          <c:dPt>
            <c:idx val="9"/>
            <c:invertIfNegative val="0"/>
            <c:bubble3D val="0"/>
            <c:spPr>
              <a:solidFill>
                <a:srgbClr val="7C878E"/>
              </a:solidFill>
              <a:ln>
                <a:noFill/>
              </a:ln>
              <a:effectLst/>
            </c:spPr>
            <c:extLst>
              <c:ext xmlns:c16="http://schemas.microsoft.com/office/drawing/2014/chart" uri="{C3380CC4-5D6E-409C-BE32-E72D297353CC}">
                <c16:uniqueId val="{00000013-F42B-4AFA-96D2-3C6CD6127D48}"/>
              </c:ext>
            </c:extLst>
          </c:dPt>
          <c:dPt>
            <c:idx val="10"/>
            <c:invertIfNegative val="0"/>
            <c:bubble3D val="0"/>
            <c:spPr>
              <a:solidFill>
                <a:srgbClr val="7C878E"/>
              </a:solidFill>
              <a:ln>
                <a:noFill/>
              </a:ln>
              <a:effectLst/>
            </c:spPr>
            <c:extLst>
              <c:ext xmlns:c16="http://schemas.microsoft.com/office/drawing/2014/chart" uri="{C3380CC4-5D6E-409C-BE32-E72D297353CC}">
                <c16:uniqueId val="{00000015-F42B-4AFA-96D2-3C6CD6127D48}"/>
              </c:ext>
            </c:extLst>
          </c:dPt>
          <c:dPt>
            <c:idx val="11"/>
            <c:invertIfNegative val="0"/>
            <c:bubble3D val="0"/>
            <c:spPr>
              <a:solidFill>
                <a:srgbClr val="7C878E"/>
              </a:solidFill>
              <a:ln>
                <a:noFill/>
              </a:ln>
              <a:effectLst/>
            </c:spPr>
            <c:extLst>
              <c:ext xmlns:c16="http://schemas.microsoft.com/office/drawing/2014/chart" uri="{C3380CC4-5D6E-409C-BE32-E72D297353CC}">
                <c16:uniqueId val="{00000017-F42B-4AFA-96D2-3C6CD6127D48}"/>
              </c:ext>
            </c:extLst>
          </c:dPt>
          <c:dPt>
            <c:idx val="12"/>
            <c:invertIfNegative val="0"/>
            <c:bubble3D val="0"/>
            <c:spPr>
              <a:solidFill>
                <a:srgbClr val="7C878E"/>
              </a:solidFill>
              <a:ln>
                <a:noFill/>
              </a:ln>
              <a:effectLst/>
            </c:spPr>
            <c:extLst>
              <c:ext xmlns:c16="http://schemas.microsoft.com/office/drawing/2014/chart" uri="{C3380CC4-5D6E-409C-BE32-E72D297353CC}">
                <c16:uniqueId val="{00000019-F42B-4AFA-96D2-3C6CD6127D48}"/>
              </c:ext>
            </c:extLst>
          </c:dPt>
          <c:dPt>
            <c:idx val="13"/>
            <c:invertIfNegative val="0"/>
            <c:bubble3D val="0"/>
            <c:spPr>
              <a:solidFill>
                <a:srgbClr val="7C878E"/>
              </a:solidFill>
              <a:ln>
                <a:noFill/>
              </a:ln>
              <a:effectLst/>
            </c:spPr>
            <c:extLst>
              <c:ext xmlns:c16="http://schemas.microsoft.com/office/drawing/2014/chart" uri="{C3380CC4-5D6E-409C-BE32-E72D297353CC}">
                <c16:uniqueId val="{0000001B-F42B-4AFA-96D2-3C6CD6127D48}"/>
              </c:ext>
            </c:extLst>
          </c:dPt>
          <c:dPt>
            <c:idx val="14"/>
            <c:invertIfNegative val="0"/>
            <c:bubble3D val="0"/>
            <c:spPr>
              <a:solidFill>
                <a:srgbClr val="7C878E"/>
              </a:solidFill>
              <a:ln>
                <a:noFill/>
              </a:ln>
              <a:effectLst/>
            </c:spPr>
            <c:extLst>
              <c:ext xmlns:c16="http://schemas.microsoft.com/office/drawing/2014/chart" uri="{C3380CC4-5D6E-409C-BE32-E72D297353CC}">
                <c16:uniqueId val="{0000001D-F42B-4AFA-96D2-3C6CD6127D48}"/>
              </c:ext>
            </c:extLst>
          </c:dPt>
          <c:dPt>
            <c:idx val="15"/>
            <c:invertIfNegative val="0"/>
            <c:bubble3D val="0"/>
            <c:spPr>
              <a:solidFill>
                <a:srgbClr val="7C878E"/>
              </a:solidFill>
              <a:ln>
                <a:noFill/>
              </a:ln>
              <a:effectLst/>
            </c:spPr>
            <c:extLst>
              <c:ext xmlns:c16="http://schemas.microsoft.com/office/drawing/2014/chart" uri="{C3380CC4-5D6E-409C-BE32-E72D297353CC}">
                <c16:uniqueId val="{0000001F-F42B-4AFA-96D2-3C6CD6127D48}"/>
              </c:ext>
            </c:extLst>
          </c:dPt>
          <c:dPt>
            <c:idx val="16"/>
            <c:invertIfNegative val="0"/>
            <c:bubble3D val="0"/>
            <c:spPr>
              <a:solidFill>
                <a:srgbClr val="7C878E"/>
              </a:solidFill>
              <a:ln>
                <a:noFill/>
              </a:ln>
              <a:effectLst/>
            </c:spPr>
            <c:extLst>
              <c:ext xmlns:c16="http://schemas.microsoft.com/office/drawing/2014/chart" uri="{C3380CC4-5D6E-409C-BE32-E72D297353CC}">
                <c16:uniqueId val="{00000021-F42B-4AFA-96D2-3C6CD6127D48}"/>
              </c:ext>
            </c:extLst>
          </c:dPt>
          <c:dPt>
            <c:idx val="17"/>
            <c:invertIfNegative val="0"/>
            <c:bubble3D val="0"/>
            <c:spPr>
              <a:solidFill>
                <a:srgbClr val="7C878E"/>
              </a:solidFill>
              <a:ln>
                <a:noFill/>
              </a:ln>
              <a:effectLst/>
            </c:spPr>
            <c:extLst>
              <c:ext xmlns:c16="http://schemas.microsoft.com/office/drawing/2014/chart" uri="{C3380CC4-5D6E-409C-BE32-E72D297353CC}">
                <c16:uniqueId val="{00000023-F42B-4AFA-96D2-3C6CD6127D48}"/>
              </c:ext>
            </c:extLst>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'F3'!$B$25:$B$30</c:f>
              <c:strCache>
                <c:ptCount val="6"/>
                <c:pt idx="0">
                  <c:v>El Salto</c:v>
                </c:pt>
                <c:pt idx="1">
                  <c:v>Tonalá</c:v>
                </c:pt>
                <c:pt idx="2">
                  <c:v>Guadalajara</c:v>
                </c:pt>
                <c:pt idx="3">
                  <c:v>San Pedro Tlaquepaque</c:v>
                </c:pt>
                <c:pt idx="4">
                  <c:v>Tlajomulco de Zúñiga</c:v>
                </c:pt>
                <c:pt idx="5">
                  <c:v>Zapopan</c:v>
                </c:pt>
              </c:strCache>
            </c:strRef>
          </c:cat>
          <c:val>
            <c:numRef>
              <c:f>'F3'!$C$25:$C$30</c:f>
              <c:numCache>
                <c:formatCode>General</c:formatCode>
                <c:ptCount val="6"/>
                <c:pt idx="0">
                  <c:v>59</c:v>
                </c:pt>
                <c:pt idx="1">
                  <c:v>274</c:v>
                </c:pt>
                <c:pt idx="2">
                  <c:v>1071</c:v>
                </c:pt>
                <c:pt idx="3">
                  <c:v>1110</c:v>
                </c:pt>
                <c:pt idx="4">
                  <c:v>1352</c:v>
                </c:pt>
                <c:pt idx="5">
                  <c:v>3463</c:v>
                </c:pt>
              </c:numCache>
            </c:numRef>
          </c:val>
          <c:extLst>
            <c:ext xmlns:c16="http://schemas.microsoft.com/office/drawing/2014/chart" uri="{C3380CC4-5D6E-409C-BE32-E72D297353CC}">
              <c16:uniqueId val="{00000024-F42B-4AFA-96D2-3C6CD6127D48}"/>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'F38'!$I$7</c:f>
              <c:strCache>
                <c:ptCount val="1"/>
                <c:pt idx="0">
                  <c:v>Jalisco</c:v>
                </c:pt>
              </c:strCache>
            </c:strRef>
          </c:tx>
          <c:spPr>
            <a:solidFill>
              <a:srgbClr val="AFB7BC"/>
            </a:solidFill>
          </c:spPr>
          <c:invertIfNegative val="0"/>
          <c:dPt>
            <c:idx val="10"/>
            <c:invertIfNegative val="0"/>
            <c:bubble3D val="0"/>
            <c:extLst>
              <c:ext xmlns:c16="http://schemas.microsoft.com/office/drawing/2014/chart" uri="{C3380CC4-5D6E-409C-BE32-E72D297353CC}">
                <c16:uniqueId val="{00000000-BD46-4707-A75C-FED45E7B2D02}"/>
              </c:ext>
            </c:extLst>
          </c:dPt>
          <c:dPt>
            <c:idx val="11"/>
            <c:invertIfNegative val="0"/>
            <c:bubble3D val="0"/>
            <c:spPr>
              <a:solidFill>
                <a:srgbClr val="303233"/>
              </a:solidFill>
            </c:spPr>
            <c:extLst>
              <c:ext xmlns:c16="http://schemas.microsoft.com/office/drawing/2014/chart" uri="{C3380CC4-5D6E-409C-BE32-E72D297353CC}">
                <c16:uniqueId val="{00000002-BD46-4707-A75C-FED45E7B2D02}"/>
              </c:ext>
            </c:extLst>
          </c:dPt>
          <c:dPt>
            <c:idx val="22"/>
            <c:invertIfNegative val="0"/>
            <c:bubble3D val="0"/>
            <c:extLst>
              <c:ext xmlns:c16="http://schemas.microsoft.com/office/drawing/2014/chart" uri="{C3380CC4-5D6E-409C-BE32-E72D297353CC}">
                <c16:uniqueId val="{00000003-BD46-4707-A75C-FED45E7B2D02}"/>
              </c:ext>
            </c:extLst>
          </c:dPt>
          <c:dPt>
            <c:idx val="23"/>
            <c:invertIfNegative val="0"/>
            <c:bubble3D val="0"/>
            <c:spPr>
              <a:solidFill>
                <a:srgbClr val="303233"/>
              </a:solidFill>
            </c:spPr>
            <c:extLst>
              <c:ext xmlns:c16="http://schemas.microsoft.com/office/drawing/2014/chart" uri="{C3380CC4-5D6E-409C-BE32-E72D297353CC}">
                <c16:uniqueId val="{00000005-BD46-4707-A75C-FED45E7B2D02}"/>
              </c:ext>
            </c:extLst>
          </c:dPt>
          <c:dPt>
            <c:idx val="24"/>
            <c:invertIfNegative val="0"/>
            <c:bubble3D val="0"/>
            <c:extLst>
              <c:ext xmlns:c16="http://schemas.microsoft.com/office/drawing/2014/chart" uri="{C3380CC4-5D6E-409C-BE32-E72D297353CC}">
                <c16:uniqueId val="{00000006-BD46-4707-A75C-FED45E7B2D02}"/>
              </c:ext>
            </c:extLst>
          </c:dPt>
          <c:dPt>
            <c:idx val="29"/>
            <c:invertIfNegative val="0"/>
            <c:bubble3D val="0"/>
            <c:extLst>
              <c:ext xmlns:c16="http://schemas.microsoft.com/office/drawing/2014/chart" uri="{C3380CC4-5D6E-409C-BE32-E72D297353CC}">
                <c16:uniqueId val="{00000007-BD46-4707-A75C-FED45E7B2D02}"/>
              </c:ext>
            </c:extLst>
          </c:dPt>
          <c:dPt>
            <c:idx val="30"/>
            <c:invertIfNegative val="0"/>
            <c:bubble3D val="0"/>
            <c:extLst>
              <c:ext xmlns:c16="http://schemas.microsoft.com/office/drawing/2014/chart" uri="{C3380CC4-5D6E-409C-BE32-E72D297353CC}">
                <c16:uniqueId val="{00000008-BD46-4707-A75C-FED45E7B2D02}"/>
              </c:ext>
            </c:extLst>
          </c:dPt>
          <c:dPt>
            <c:idx val="31"/>
            <c:invertIfNegative val="0"/>
            <c:bubble3D val="0"/>
            <c:extLst>
              <c:ext xmlns:c16="http://schemas.microsoft.com/office/drawing/2014/chart" uri="{C3380CC4-5D6E-409C-BE32-E72D297353CC}">
                <c16:uniqueId val="{00000009-BD46-4707-A75C-FED45E7B2D02}"/>
              </c:ext>
            </c:extLst>
          </c:dPt>
          <c:dPt>
            <c:idx val="32"/>
            <c:invertIfNegative val="0"/>
            <c:bubble3D val="0"/>
            <c:extLst>
              <c:ext xmlns:c16="http://schemas.microsoft.com/office/drawing/2014/chart" uri="{C3380CC4-5D6E-409C-BE32-E72D297353CC}">
                <c16:uniqueId val="{0000000A-BD46-4707-A75C-FED45E7B2D02}"/>
              </c:ext>
            </c:extLst>
          </c:dPt>
          <c:dPt>
            <c:idx val="33"/>
            <c:invertIfNegative val="0"/>
            <c:bubble3D val="0"/>
            <c:extLst>
              <c:ext xmlns:c16="http://schemas.microsoft.com/office/drawing/2014/chart" uri="{C3380CC4-5D6E-409C-BE32-E72D297353CC}">
                <c16:uniqueId val="{0000000B-BD46-4707-A75C-FED45E7B2D02}"/>
              </c:ext>
            </c:extLst>
          </c:dPt>
          <c:dPt>
            <c:idx val="34"/>
            <c:invertIfNegative val="0"/>
            <c:bubble3D val="0"/>
            <c:extLst>
              <c:ext xmlns:c16="http://schemas.microsoft.com/office/drawing/2014/chart" uri="{C3380CC4-5D6E-409C-BE32-E72D297353CC}">
                <c16:uniqueId val="{0000000C-BD46-4707-A75C-FED45E7B2D02}"/>
              </c:ext>
            </c:extLst>
          </c:dPt>
          <c:dPt>
            <c:idx val="35"/>
            <c:invertIfNegative val="0"/>
            <c:bubble3D val="0"/>
            <c:spPr>
              <a:solidFill>
                <a:srgbClr val="303233"/>
              </a:solidFill>
            </c:spPr>
            <c:extLst>
              <c:ext xmlns:c16="http://schemas.microsoft.com/office/drawing/2014/chart" uri="{C3380CC4-5D6E-409C-BE32-E72D297353CC}">
                <c16:uniqueId val="{0000000E-BD46-4707-A75C-FED45E7B2D02}"/>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'F38'!$A$8:$B$43</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2017</c:v>
                  </c:pt>
                  <c:pt idx="12">
                    <c:v>2018</c:v>
                  </c:pt>
                  <c:pt idx="24">
                    <c:v>2019</c:v>
                  </c:pt>
                </c:lvl>
              </c:multiLvlStrCache>
            </c:multiLvlStrRef>
          </c:cat>
          <c:val>
            <c:numRef>
              <c:f>'F38'!$I$8:$I$43</c:f>
              <c:numCache>
                <c:formatCode>General</c:formatCode>
                <c:ptCount val="36"/>
                <c:pt idx="0">
                  <c:v>19.573330712425754</c:v>
                </c:pt>
                <c:pt idx="1">
                  <c:v>19.446837736396851</c:v>
                </c:pt>
                <c:pt idx="2">
                  <c:v>19.19647658174668</c:v>
                </c:pt>
                <c:pt idx="3">
                  <c:v>19.0957337605522</c:v>
                </c:pt>
                <c:pt idx="4">
                  <c:v>18.984365771946308</c:v>
                </c:pt>
                <c:pt idx="5">
                  <c:v>18.738654299659437</c:v>
                </c:pt>
                <c:pt idx="6">
                  <c:v>18.528972472525503</c:v>
                </c:pt>
                <c:pt idx="7">
                  <c:v>18.494551598719578</c:v>
                </c:pt>
                <c:pt idx="8">
                  <c:v>18.71230695081556</c:v>
                </c:pt>
                <c:pt idx="9">
                  <c:v>18.803113842946502</c:v>
                </c:pt>
                <c:pt idx="10">
                  <c:v>18.742349919858832</c:v>
                </c:pt>
                <c:pt idx="11">
                  <c:v>18.798144432053199</c:v>
                </c:pt>
                <c:pt idx="12">
                  <c:v>19.313755638473353</c:v>
                </c:pt>
                <c:pt idx="13">
                  <c:v>20.042438839173766</c:v>
                </c:pt>
                <c:pt idx="14">
                  <c:v>20.272456668873886</c:v>
                </c:pt>
                <c:pt idx="15">
                  <c:v>20.422507526723443</c:v>
                </c:pt>
                <c:pt idx="16">
                  <c:v>20.674995312047912</c:v>
                </c:pt>
                <c:pt idx="17">
                  <c:v>20.906381494640073</c:v>
                </c:pt>
                <c:pt idx="18">
                  <c:v>21.101320676628539</c:v>
                </c:pt>
                <c:pt idx="19">
                  <c:v>21.438182086758641</c:v>
                </c:pt>
                <c:pt idx="20">
                  <c:v>21.610715550276957</c:v>
                </c:pt>
                <c:pt idx="21">
                  <c:v>21.785361552636139</c:v>
                </c:pt>
                <c:pt idx="22">
                  <c:v>21.77917875315913</c:v>
                </c:pt>
                <c:pt idx="23">
                  <c:v>21.533088734694655</c:v>
                </c:pt>
                <c:pt idx="24">
                  <c:v>21.527949276836825</c:v>
                </c:pt>
                <c:pt idx="25">
                  <c:v>22.375243527976476</c:v>
                </c:pt>
                <c:pt idx="26">
                  <c:v>22.436781601076135</c:v>
                </c:pt>
                <c:pt idx="27">
                  <c:v>22.260442046949446</c:v>
                </c:pt>
                <c:pt idx="28">
                  <c:v>22.227682465076946</c:v>
                </c:pt>
                <c:pt idx="29">
                  <c:v>22.003768264594918</c:v>
                </c:pt>
                <c:pt idx="30">
                  <c:v>21.962438323427911</c:v>
                </c:pt>
                <c:pt idx="31">
                  <c:v>21.889794589993315</c:v>
                </c:pt>
                <c:pt idx="32">
                  <c:v>21.821976421935666</c:v>
                </c:pt>
                <c:pt idx="33">
                  <c:v>21.649983315892872</c:v>
                </c:pt>
                <c:pt idx="34">
                  <c:v>21.434996078379001</c:v>
                </c:pt>
                <c:pt idx="35">
                  <c:v>21.43809503480027</c:v>
                </c:pt>
              </c:numCache>
            </c:numRef>
          </c:val>
          <c:extLst>
            <c:ext xmlns:c16="http://schemas.microsoft.com/office/drawing/2014/chart" uri="{C3380CC4-5D6E-409C-BE32-E72D297353CC}">
              <c16:uniqueId val="{0000000F-BD46-4707-A75C-FED45E7B2D02}"/>
            </c:ext>
          </c:extLst>
        </c:ser>
        <c:ser>
          <c:idx val="1"/>
          <c:order val="1"/>
          <c:tx>
            <c:strRef>
              <c:f>'F38'!$J$7</c:f>
              <c:strCache>
                <c:ptCount val="1"/>
                <c:pt idx="0">
                  <c:v>Nacional</c:v>
                </c:pt>
              </c:strCache>
            </c:strRef>
          </c:tx>
          <c:spPr>
            <a:solidFill>
              <a:srgbClr val="E5D8B7"/>
            </a:solidFill>
          </c:spPr>
          <c:invertIfNegative val="0"/>
          <c:dPt>
            <c:idx val="10"/>
            <c:invertIfNegative val="0"/>
            <c:bubble3D val="0"/>
            <c:extLst>
              <c:ext xmlns:c16="http://schemas.microsoft.com/office/drawing/2014/chart" uri="{C3380CC4-5D6E-409C-BE32-E72D297353CC}">
                <c16:uniqueId val="{00000010-BD46-4707-A75C-FED45E7B2D02}"/>
              </c:ext>
            </c:extLst>
          </c:dPt>
          <c:dPt>
            <c:idx val="11"/>
            <c:invertIfNegative val="0"/>
            <c:bubble3D val="0"/>
            <c:spPr>
              <a:solidFill>
                <a:srgbClr val="E9BD3F"/>
              </a:solidFill>
            </c:spPr>
            <c:extLst>
              <c:ext xmlns:c16="http://schemas.microsoft.com/office/drawing/2014/chart" uri="{C3380CC4-5D6E-409C-BE32-E72D297353CC}">
                <c16:uniqueId val="{00000012-BD46-4707-A75C-FED45E7B2D02}"/>
              </c:ext>
            </c:extLst>
          </c:dPt>
          <c:dPt>
            <c:idx val="22"/>
            <c:invertIfNegative val="0"/>
            <c:bubble3D val="0"/>
            <c:extLst>
              <c:ext xmlns:c16="http://schemas.microsoft.com/office/drawing/2014/chart" uri="{C3380CC4-5D6E-409C-BE32-E72D297353CC}">
                <c16:uniqueId val="{00000013-BD46-4707-A75C-FED45E7B2D02}"/>
              </c:ext>
            </c:extLst>
          </c:dPt>
          <c:dPt>
            <c:idx val="23"/>
            <c:invertIfNegative val="0"/>
            <c:bubble3D val="0"/>
            <c:spPr>
              <a:solidFill>
                <a:srgbClr val="E9BD3F"/>
              </a:solidFill>
            </c:spPr>
            <c:extLst>
              <c:ext xmlns:c16="http://schemas.microsoft.com/office/drawing/2014/chart" uri="{C3380CC4-5D6E-409C-BE32-E72D297353CC}">
                <c16:uniqueId val="{00000015-BD46-4707-A75C-FED45E7B2D02}"/>
              </c:ext>
            </c:extLst>
          </c:dPt>
          <c:dPt>
            <c:idx val="24"/>
            <c:invertIfNegative val="0"/>
            <c:bubble3D val="0"/>
            <c:extLst>
              <c:ext xmlns:c16="http://schemas.microsoft.com/office/drawing/2014/chart" uri="{C3380CC4-5D6E-409C-BE32-E72D297353CC}">
                <c16:uniqueId val="{00000016-BD46-4707-A75C-FED45E7B2D02}"/>
              </c:ext>
            </c:extLst>
          </c:dPt>
          <c:dPt>
            <c:idx val="29"/>
            <c:invertIfNegative val="0"/>
            <c:bubble3D val="0"/>
            <c:extLst>
              <c:ext xmlns:c16="http://schemas.microsoft.com/office/drawing/2014/chart" uri="{C3380CC4-5D6E-409C-BE32-E72D297353CC}">
                <c16:uniqueId val="{00000017-BD46-4707-A75C-FED45E7B2D02}"/>
              </c:ext>
            </c:extLst>
          </c:dPt>
          <c:dPt>
            <c:idx val="30"/>
            <c:invertIfNegative val="0"/>
            <c:bubble3D val="0"/>
            <c:extLst>
              <c:ext xmlns:c16="http://schemas.microsoft.com/office/drawing/2014/chart" uri="{C3380CC4-5D6E-409C-BE32-E72D297353CC}">
                <c16:uniqueId val="{00000018-BD46-4707-A75C-FED45E7B2D02}"/>
              </c:ext>
            </c:extLst>
          </c:dPt>
          <c:dPt>
            <c:idx val="31"/>
            <c:invertIfNegative val="0"/>
            <c:bubble3D val="0"/>
            <c:extLst>
              <c:ext xmlns:c16="http://schemas.microsoft.com/office/drawing/2014/chart" uri="{C3380CC4-5D6E-409C-BE32-E72D297353CC}">
                <c16:uniqueId val="{00000019-BD46-4707-A75C-FED45E7B2D02}"/>
              </c:ext>
            </c:extLst>
          </c:dPt>
          <c:dPt>
            <c:idx val="32"/>
            <c:invertIfNegative val="0"/>
            <c:bubble3D val="0"/>
            <c:extLst>
              <c:ext xmlns:c16="http://schemas.microsoft.com/office/drawing/2014/chart" uri="{C3380CC4-5D6E-409C-BE32-E72D297353CC}">
                <c16:uniqueId val="{0000001A-BD46-4707-A75C-FED45E7B2D02}"/>
              </c:ext>
            </c:extLst>
          </c:dPt>
          <c:dPt>
            <c:idx val="33"/>
            <c:invertIfNegative val="0"/>
            <c:bubble3D val="0"/>
            <c:extLst>
              <c:ext xmlns:c16="http://schemas.microsoft.com/office/drawing/2014/chart" uri="{C3380CC4-5D6E-409C-BE32-E72D297353CC}">
                <c16:uniqueId val="{0000001B-BD46-4707-A75C-FED45E7B2D02}"/>
              </c:ext>
            </c:extLst>
          </c:dPt>
          <c:dPt>
            <c:idx val="34"/>
            <c:invertIfNegative val="0"/>
            <c:bubble3D val="0"/>
            <c:extLst>
              <c:ext xmlns:c16="http://schemas.microsoft.com/office/drawing/2014/chart" uri="{C3380CC4-5D6E-409C-BE32-E72D297353CC}">
                <c16:uniqueId val="{0000001C-BD46-4707-A75C-FED45E7B2D02}"/>
              </c:ext>
            </c:extLst>
          </c:dPt>
          <c:dPt>
            <c:idx val="35"/>
            <c:invertIfNegative val="0"/>
            <c:bubble3D val="0"/>
            <c:spPr>
              <a:solidFill>
                <a:srgbClr val="E9BD3F"/>
              </a:solidFill>
            </c:spPr>
            <c:extLst>
              <c:ext xmlns:c16="http://schemas.microsoft.com/office/drawing/2014/chart" uri="{C3380CC4-5D6E-409C-BE32-E72D297353CC}">
                <c16:uniqueId val="{0000001E-BD46-4707-A75C-FED45E7B2D02}"/>
              </c:ext>
            </c:extLst>
          </c:dPt>
          <c:dLbls>
            <c:spPr>
              <a:noFill/>
              <a:ln>
                <a:noFill/>
              </a:ln>
              <a:effectLst/>
            </c:spPr>
            <c:txPr>
              <a:bodyPr rot="-5400000" vert="horz"/>
              <a:lstStyle/>
              <a:p>
                <a:pPr>
                  <a:defRPr>
                    <a:solidFill>
                      <a:schemeClr val="accent4">
                        <a:lumMod val="75000"/>
                      </a:schemeClr>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'F38'!$A$8:$B$43</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2017</c:v>
                  </c:pt>
                  <c:pt idx="12">
                    <c:v>2018</c:v>
                  </c:pt>
                  <c:pt idx="24">
                    <c:v>2019</c:v>
                  </c:pt>
                </c:lvl>
              </c:multiLvlStrCache>
            </c:multiLvlStrRef>
          </c:cat>
          <c:val>
            <c:numRef>
              <c:f>'F38'!$J$8:$J$43</c:f>
              <c:numCache>
                <c:formatCode>General</c:formatCode>
                <c:ptCount val="36"/>
                <c:pt idx="0">
                  <c:v>19.323266615973466</c:v>
                </c:pt>
                <c:pt idx="1">
                  <c:v>19.20039103033514</c:v>
                </c:pt>
                <c:pt idx="2">
                  <c:v>18.956197020677351</c:v>
                </c:pt>
                <c:pt idx="3">
                  <c:v>18.859271680453567</c:v>
                </c:pt>
                <c:pt idx="4">
                  <c:v>18.751617785207888</c:v>
                </c:pt>
                <c:pt idx="5">
                  <c:v>18.5135342146162</c:v>
                </c:pt>
                <c:pt idx="6">
                  <c:v>18.308859960676664</c:v>
                </c:pt>
                <c:pt idx="7">
                  <c:v>18.275894750147295</c:v>
                </c:pt>
                <c:pt idx="8">
                  <c:v>18.484704044456876</c:v>
                </c:pt>
                <c:pt idx="9">
                  <c:v>18.575308915087227</c:v>
                </c:pt>
                <c:pt idx="10">
                  <c:v>18.520058589237589</c:v>
                </c:pt>
                <c:pt idx="11">
                  <c:v>18.583079352988413</c:v>
                </c:pt>
                <c:pt idx="12">
                  <c:v>19.054017874683726</c:v>
                </c:pt>
                <c:pt idx="13">
                  <c:v>19.683612746884727</c:v>
                </c:pt>
                <c:pt idx="14">
                  <c:v>19.892029755598156</c:v>
                </c:pt>
                <c:pt idx="15">
                  <c:v>20.057621337346379</c:v>
                </c:pt>
                <c:pt idx="16">
                  <c:v>20.24462170223163</c:v>
                </c:pt>
                <c:pt idx="17">
                  <c:v>20.428694638405773</c:v>
                </c:pt>
                <c:pt idx="18">
                  <c:v>20.703251429531569</c:v>
                </c:pt>
                <c:pt idx="19">
                  <c:v>21.124177798139318</c:v>
                </c:pt>
                <c:pt idx="20">
                  <c:v>21.323639455740679</c:v>
                </c:pt>
                <c:pt idx="21">
                  <c:v>21.514037285160768</c:v>
                </c:pt>
                <c:pt idx="22">
                  <c:v>21.509341212511135</c:v>
                </c:pt>
                <c:pt idx="23">
                  <c:v>21.267984083491172</c:v>
                </c:pt>
                <c:pt idx="24">
                  <c:v>21.18461327751308</c:v>
                </c:pt>
                <c:pt idx="25">
                  <c:v>21.992897361095359</c:v>
                </c:pt>
                <c:pt idx="26">
                  <c:v>22.039570572827031</c:v>
                </c:pt>
                <c:pt idx="27">
                  <c:v>21.852167929417313</c:v>
                </c:pt>
                <c:pt idx="28">
                  <c:v>21.801845937304098</c:v>
                </c:pt>
                <c:pt idx="29">
                  <c:v>21.576600236293977</c:v>
                </c:pt>
                <c:pt idx="30">
                  <c:v>21.582454663456591</c:v>
                </c:pt>
                <c:pt idx="31">
                  <c:v>21.559345557704336</c:v>
                </c:pt>
                <c:pt idx="32">
                  <c:v>21.555381389385655</c:v>
                </c:pt>
                <c:pt idx="33">
                  <c:v>21.371616770659294</c:v>
                </c:pt>
                <c:pt idx="34">
                  <c:v>21.185009501117666</c:v>
                </c:pt>
                <c:pt idx="35">
                  <c:v>21.212456015289678</c:v>
                </c:pt>
              </c:numCache>
            </c:numRef>
          </c:val>
          <c:extLst>
            <c:ext xmlns:c16="http://schemas.microsoft.com/office/drawing/2014/chart" uri="{C3380CC4-5D6E-409C-BE32-E72D297353CC}">
              <c16:uniqueId val="{0000001F-BD46-4707-A75C-FED45E7B2D02}"/>
            </c:ext>
          </c:extLst>
        </c:ser>
        <c:dLbls>
          <c:showLegendKey val="0"/>
          <c:showVal val="0"/>
          <c:showCatName val="0"/>
          <c:showSerName val="0"/>
          <c:showPercent val="0"/>
          <c:showBubbleSize val="0"/>
        </c:dLbls>
        <c:gapWidth val="75"/>
        <c:overlap val="-50"/>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noMultiLvlLbl val="0"/>
      </c:catAx>
      <c:valAx>
        <c:axId val="183675904"/>
        <c:scaling>
          <c:orientation val="minMax"/>
          <c:max val="23.5"/>
          <c:min val="16.5"/>
        </c:scaling>
        <c:delete val="1"/>
        <c:axPos val="l"/>
        <c:numFmt formatCode="General"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'F39'!$B$9</c:f>
              <c:strCache>
                <c:ptCount val="1"/>
                <c:pt idx="0">
                  <c:v>Regular</c:v>
                </c:pt>
              </c:strCache>
            </c:strRef>
          </c:tx>
          <c:spPr>
            <a:solidFill>
              <a:srgbClr val="AFB7BC"/>
            </a:solidFill>
          </c:spPr>
          <c:invertIfNegative val="0"/>
          <c:dPt>
            <c:idx val="1"/>
            <c:invertIfNegative val="0"/>
            <c:bubble3D val="0"/>
            <c:extLst>
              <c:ext xmlns:c16="http://schemas.microsoft.com/office/drawing/2014/chart" uri="{C3380CC4-5D6E-409C-BE32-E72D297353CC}">
                <c16:uniqueId val="{00000000-F3D7-40F9-BD02-68CEB10D56A5}"/>
              </c:ext>
            </c:extLst>
          </c:dPt>
          <c:dPt>
            <c:idx val="6"/>
            <c:invertIfNegative val="0"/>
            <c:bubble3D val="0"/>
            <c:extLst>
              <c:ext xmlns:c16="http://schemas.microsoft.com/office/drawing/2014/chart" uri="{C3380CC4-5D6E-409C-BE32-E72D297353CC}">
                <c16:uniqueId val="{00000001-F3D7-40F9-BD02-68CEB10D56A5}"/>
              </c:ext>
            </c:extLst>
          </c:dPt>
          <c:dPt>
            <c:idx val="7"/>
            <c:invertIfNegative val="0"/>
            <c:bubble3D val="0"/>
            <c:extLst>
              <c:ext xmlns:c16="http://schemas.microsoft.com/office/drawing/2014/chart" uri="{C3380CC4-5D6E-409C-BE32-E72D297353CC}">
                <c16:uniqueId val="{00000002-F3D7-40F9-BD02-68CEB10D56A5}"/>
              </c:ext>
            </c:extLst>
          </c:dPt>
          <c:dPt>
            <c:idx val="10"/>
            <c:invertIfNegative val="0"/>
            <c:bubble3D val="0"/>
            <c:spPr>
              <a:solidFill>
                <a:srgbClr val="595959"/>
              </a:solidFill>
            </c:spPr>
            <c:extLst>
              <c:ext xmlns:c16="http://schemas.microsoft.com/office/drawing/2014/chart" uri="{C3380CC4-5D6E-409C-BE32-E72D297353CC}">
                <c16:uniqueId val="{00000004-F3D7-40F9-BD02-68CEB10D56A5}"/>
              </c:ext>
            </c:extLst>
          </c:dPt>
          <c:dPt>
            <c:idx val="11"/>
            <c:invertIfNegative val="0"/>
            <c:bubble3D val="0"/>
            <c:extLst>
              <c:ext xmlns:c16="http://schemas.microsoft.com/office/drawing/2014/chart" uri="{C3380CC4-5D6E-409C-BE32-E72D297353CC}">
                <c16:uniqueId val="{00000005-F3D7-40F9-BD02-68CEB10D56A5}"/>
              </c:ext>
            </c:extLst>
          </c:dPt>
          <c:dPt>
            <c:idx val="12"/>
            <c:invertIfNegative val="0"/>
            <c:bubble3D val="0"/>
            <c:extLst>
              <c:ext xmlns:c16="http://schemas.microsoft.com/office/drawing/2014/chart" uri="{C3380CC4-5D6E-409C-BE32-E72D297353CC}">
                <c16:uniqueId val="{00000006-F3D7-40F9-BD02-68CEB10D56A5}"/>
              </c:ext>
            </c:extLst>
          </c:dPt>
          <c:dPt>
            <c:idx val="17"/>
            <c:invertIfNegative val="0"/>
            <c:bubble3D val="0"/>
            <c:extLst>
              <c:ext xmlns:c16="http://schemas.microsoft.com/office/drawing/2014/chart" uri="{C3380CC4-5D6E-409C-BE32-E72D297353CC}">
                <c16:uniqueId val="{00000007-F3D7-40F9-BD02-68CEB10D56A5}"/>
              </c:ext>
            </c:extLst>
          </c:dPt>
          <c:dPt>
            <c:idx val="19"/>
            <c:invertIfNegative val="0"/>
            <c:bubble3D val="0"/>
            <c:extLst>
              <c:ext xmlns:c16="http://schemas.microsoft.com/office/drawing/2014/chart" uri="{C3380CC4-5D6E-409C-BE32-E72D297353CC}">
                <c16:uniqueId val="{00000008-F3D7-40F9-BD02-68CEB10D56A5}"/>
              </c:ext>
            </c:extLst>
          </c:dPt>
          <c:dPt>
            <c:idx val="24"/>
            <c:invertIfNegative val="0"/>
            <c:bubble3D val="0"/>
            <c:extLst>
              <c:ext xmlns:c16="http://schemas.microsoft.com/office/drawing/2014/chart" uri="{C3380CC4-5D6E-409C-BE32-E72D297353CC}">
                <c16:uniqueId val="{00000009-F3D7-40F9-BD02-68CEB10D56A5}"/>
              </c:ext>
            </c:extLst>
          </c:dPt>
          <c:dPt>
            <c:idx val="26"/>
            <c:invertIfNegative val="0"/>
            <c:bubble3D val="0"/>
            <c:extLst>
              <c:ext xmlns:c16="http://schemas.microsoft.com/office/drawing/2014/chart" uri="{C3380CC4-5D6E-409C-BE32-E72D297353CC}">
                <c16:uniqueId val="{0000000A-F3D7-40F9-BD02-68CEB10D56A5}"/>
              </c:ext>
            </c:extLst>
          </c:dPt>
          <c:dPt>
            <c:idx val="28"/>
            <c:invertIfNegative val="0"/>
            <c:bubble3D val="0"/>
            <c:extLst>
              <c:ext xmlns:c16="http://schemas.microsoft.com/office/drawing/2014/chart" uri="{C3380CC4-5D6E-409C-BE32-E72D297353CC}">
                <c16:uniqueId val="{0000000B-F3D7-40F9-BD02-68CEB10D56A5}"/>
              </c:ext>
            </c:extLst>
          </c:dPt>
          <c:dPt>
            <c:idx val="31"/>
            <c:invertIfNegative val="0"/>
            <c:bubble3D val="0"/>
            <c:spPr>
              <a:solidFill>
                <a:srgbClr val="595959"/>
              </a:solidFill>
            </c:spPr>
            <c:extLst>
              <c:ext xmlns:c16="http://schemas.microsoft.com/office/drawing/2014/chart" uri="{C3380CC4-5D6E-409C-BE32-E72D297353CC}">
                <c16:uniqueId val="{0000000D-F3D7-40F9-BD02-68CEB10D56A5}"/>
              </c:ext>
            </c:extLst>
          </c:dPt>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D7-40F9-BD02-68CEB10D56A5}"/>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D7-40F9-BD02-68CEB10D56A5}"/>
                </c:ext>
              </c:extLst>
            </c:dLbl>
            <c:dLbl>
              <c:idx val="10"/>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D7-40F9-BD02-68CEB10D56A5}"/>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D7-40F9-BD02-68CEB10D56A5}"/>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D7-40F9-BD02-68CEB10D56A5}"/>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D7-40F9-BD02-68CEB10D56A5}"/>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D7-40F9-BD02-68CEB10D56A5}"/>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D7-40F9-BD02-68CEB10D56A5}"/>
                </c:ext>
              </c:extLst>
            </c:dLbl>
            <c:dLbl>
              <c:idx val="2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3D7-40F9-BD02-68CEB10D56A5}"/>
                </c:ext>
              </c:extLst>
            </c:dLbl>
            <c:dLbl>
              <c:idx val="31"/>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3D7-40F9-BD02-68CEB10D56A5}"/>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'F39'!$A$10:$A$42</c:f>
              <c:strCache>
                <c:ptCount val="33"/>
                <c:pt idx="0">
                  <c:v>Tamaulipas</c:v>
                </c:pt>
                <c:pt idx="1">
                  <c:v>Chihuahua</c:v>
                </c:pt>
                <c:pt idx="2">
                  <c:v>Baja California</c:v>
                </c:pt>
                <c:pt idx="3">
                  <c:v>Tabasco</c:v>
                </c:pt>
                <c:pt idx="4">
                  <c:v>Sonora</c:v>
                </c:pt>
                <c:pt idx="5">
                  <c:v>Veracruz</c:v>
                </c:pt>
                <c:pt idx="6">
                  <c:v>Hidalgo</c:v>
                </c:pt>
                <c:pt idx="7">
                  <c:v>Chiapas</c:v>
                </c:pt>
                <c:pt idx="8">
                  <c:v>Puebla</c:v>
                </c:pt>
                <c:pt idx="9">
                  <c:v>Tlaxcala</c:v>
                </c:pt>
                <c:pt idx="10">
                  <c:v>Nacional</c:v>
                </c:pt>
                <c:pt idx="11">
                  <c:v>Yucatán</c:v>
                </c:pt>
                <c:pt idx="12">
                  <c:v>Morelos</c:v>
                </c:pt>
                <c:pt idx="13">
                  <c:v>Coahuila</c:v>
                </c:pt>
                <c:pt idx="14">
                  <c:v>San Luis Potosí</c:v>
                </c:pt>
                <c:pt idx="15">
                  <c:v>Campeche</c:v>
                </c:pt>
                <c:pt idx="16">
                  <c:v>Colima</c:v>
                </c:pt>
                <c:pt idx="17">
                  <c:v>Querétaro</c:v>
                </c:pt>
                <c:pt idx="18">
                  <c:v>Quintana Roo</c:v>
                </c:pt>
                <c:pt idx="19">
                  <c:v>Sinaloa</c:v>
                </c:pt>
                <c:pt idx="20">
                  <c:v>Nuevo León</c:v>
                </c:pt>
                <c:pt idx="21">
                  <c:v>Zacatecas</c:v>
                </c:pt>
                <c:pt idx="22">
                  <c:v>Aguascalientes</c:v>
                </c:pt>
                <c:pt idx="23">
                  <c:v>Estado de México</c:v>
                </c:pt>
                <c:pt idx="24">
                  <c:v>Guerrero</c:v>
                </c:pt>
                <c:pt idx="25">
                  <c:v>Durango</c:v>
                </c:pt>
                <c:pt idx="26">
                  <c:v>Michoacán</c:v>
                </c:pt>
                <c:pt idx="27">
                  <c:v>Oaxaca</c:v>
                </c:pt>
                <c:pt idx="28">
                  <c:v>Guanajuato</c:v>
                </c:pt>
                <c:pt idx="29">
                  <c:v>Nayarit</c:v>
                </c:pt>
                <c:pt idx="30">
                  <c:v>CDMX</c:v>
                </c:pt>
                <c:pt idx="31">
                  <c:v>Jalisco</c:v>
                </c:pt>
                <c:pt idx="32">
                  <c:v>Baja California Sur</c:v>
                </c:pt>
              </c:strCache>
            </c:strRef>
          </c:cat>
          <c:val>
            <c:numRef>
              <c:f>'F39'!$B$10:$B$42</c:f>
              <c:numCache>
                <c:formatCode>General</c:formatCode>
                <c:ptCount val="33"/>
                <c:pt idx="0">
                  <c:v>16.517903414738601</c:v>
                </c:pt>
                <c:pt idx="1">
                  <c:v>17.276115850513211</c:v>
                </c:pt>
                <c:pt idx="2">
                  <c:v>17.995601737427481</c:v>
                </c:pt>
                <c:pt idx="3">
                  <c:v>18.49707719388633</c:v>
                </c:pt>
                <c:pt idx="4">
                  <c:v>18.995560039579331</c:v>
                </c:pt>
                <c:pt idx="5">
                  <c:v>19.001952077442908</c:v>
                </c:pt>
                <c:pt idx="6">
                  <c:v>19.08649664594267</c:v>
                </c:pt>
                <c:pt idx="7">
                  <c:v>19.271429742476801</c:v>
                </c:pt>
                <c:pt idx="8">
                  <c:v>19.347570321701951</c:v>
                </c:pt>
                <c:pt idx="9">
                  <c:v>19.396263254030909</c:v>
                </c:pt>
                <c:pt idx="10">
                  <c:v>19.4418210937631</c:v>
                </c:pt>
                <c:pt idx="11">
                  <c:v>19.4474912833731</c:v>
                </c:pt>
                <c:pt idx="12">
                  <c:v>19.466371733118351</c:v>
                </c:pt>
                <c:pt idx="13">
                  <c:v>19.47682392735317</c:v>
                </c:pt>
                <c:pt idx="14">
                  <c:v>19.503132248914572</c:v>
                </c:pt>
                <c:pt idx="15">
                  <c:v>19.61298108245099</c:v>
                </c:pt>
                <c:pt idx="16">
                  <c:v>19.638488195823669</c:v>
                </c:pt>
                <c:pt idx="17">
                  <c:v>19.792185259569251</c:v>
                </c:pt>
                <c:pt idx="18">
                  <c:v>19.860098764639819</c:v>
                </c:pt>
                <c:pt idx="19">
                  <c:v>19.879634866174051</c:v>
                </c:pt>
                <c:pt idx="20">
                  <c:v>19.881727362372569</c:v>
                </c:pt>
                <c:pt idx="21">
                  <c:v>19.887546557394959</c:v>
                </c:pt>
                <c:pt idx="22">
                  <c:v>19.92095320718062</c:v>
                </c:pt>
                <c:pt idx="23">
                  <c:v>19.92609415211431</c:v>
                </c:pt>
                <c:pt idx="24">
                  <c:v>20.02828446417433</c:v>
                </c:pt>
                <c:pt idx="25">
                  <c:v>20.0390460201818</c:v>
                </c:pt>
                <c:pt idx="26">
                  <c:v>20.05851463769433</c:v>
                </c:pt>
                <c:pt idx="27">
                  <c:v>20.144493499556329</c:v>
                </c:pt>
                <c:pt idx="28">
                  <c:v>20.211672714496959</c:v>
                </c:pt>
                <c:pt idx="29">
                  <c:v>20.289962426117981</c:v>
                </c:pt>
                <c:pt idx="30">
                  <c:v>20.448177024400469</c:v>
                </c:pt>
                <c:pt idx="31">
                  <c:v>20.47344981360699</c:v>
                </c:pt>
                <c:pt idx="32">
                  <c:v>20.679481720341961</c:v>
                </c:pt>
              </c:numCache>
            </c:numRef>
          </c:val>
          <c:extLst>
            <c:ext xmlns:c16="http://schemas.microsoft.com/office/drawing/2014/chart" uri="{C3380CC4-5D6E-409C-BE32-E72D297353CC}">
              <c16:uniqueId val="{0000000E-F3D7-40F9-BD02-68CEB10D56A5}"/>
            </c:ext>
          </c:extLst>
        </c:ser>
        <c:ser>
          <c:idx val="1"/>
          <c:order val="1"/>
          <c:tx>
            <c:strRef>
              <c:f>'F39'!$C$9</c:f>
              <c:strCache>
                <c:ptCount val="1"/>
                <c:pt idx="0">
                  <c:v>Premium</c:v>
                </c:pt>
              </c:strCache>
            </c:strRef>
          </c:tx>
          <c:spPr>
            <a:solidFill>
              <a:srgbClr val="FFE699"/>
            </a:solidFill>
          </c:spPr>
          <c:invertIfNegative val="0"/>
          <c:dPt>
            <c:idx val="1"/>
            <c:invertIfNegative val="0"/>
            <c:bubble3D val="0"/>
            <c:extLst>
              <c:ext xmlns:c16="http://schemas.microsoft.com/office/drawing/2014/chart" uri="{C3380CC4-5D6E-409C-BE32-E72D297353CC}">
                <c16:uniqueId val="{0000000F-F3D7-40F9-BD02-68CEB10D56A5}"/>
              </c:ext>
            </c:extLst>
          </c:dPt>
          <c:dPt>
            <c:idx val="6"/>
            <c:invertIfNegative val="0"/>
            <c:bubble3D val="0"/>
            <c:extLst>
              <c:ext xmlns:c16="http://schemas.microsoft.com/office/drawing/2014/chart" uri="{C3380CC4-5D6E-409C-BE32-E72D297353CC}">
                <c16:uniqueId val="{00000010-F3D7-40F9-BD02-68CEB10D56A5}"/>
              </c:ext>
            </c:extLst>
          </c:dPt>
          <c:dPt>
            <c:idx val="7"/>
            <c:invertIfNegative val="0"/>
            <c:bubble3D val="0"/>
            <c:extLst>
              <c:ext xmlns:c16="http://schemas.microsoft.com/office/drawing/2014/chart" uri="{C3380CC4-5D6E-409C-BE32-E72D297353CC}">
                <c16:uniqueId val="{00000011-F3D7-40F9-BD02-68CEB10D56A5}"/>
              </c:ext>
            </c:extLst>
          </c:dPt>
          <c:dPt>
            <c:idx val="10"/>
            <c:invertIfNegative val="0"/>
            <c:bubble3D val="0"/>
            <c:spPr>
              <a:solidFill>
                <a:srgbClr val="BF9000"/>
              </a:solidFill>
            </c:spPr>
            <c:extLst>
              <c:ext xmlns:c16="http://schemas.microsoft.com/office/drawing/2014/chart" uri="{C3380CC4-5D6E-409C-BE32-E72D297353CC}">
                <c16:uniqueId val="{00000013-F3D7-40F9-BD02-68CEB10D56A5}"/>
              </c:ext>
            </c:extLst>
          </c:dPt>
          <c:dPt>
            <c:idx val="11"/>
            <c:invertIfNegative val="0"/>
            <c:bubble3D val="0"/>
            <c:extLst>
              <c:ext xmlns:c16="http://schemas.microsoft.com/office/drawing/2014/chart" uri="{C3380CC4-5D6E-409C-BE32-E72D297353CC}">
                <c16:uniqueId val="{00000014-F3D7-40F9-BD02-68CEB10D56A5}"/>
              </c:ext>
            </c:extLst>
          </c:dPt>
          <c:dPt>
            <c:idx val="12"/>
            <c:invertIfNegative val="0"/>
            <c:bubble3D val="0"/>
            <c:extLst>
              <c:ext xmlns:c16="http://schemas.microsoft.com/office/drawing/2014/chart" uri="{C3380CC4-5D6E-409C-BE32-E72D297353CC}">
                <c16:uniqueId val="{00000015-F3D7-40F9-BD02-68CEB10D56A5}"/>
              </c:ext>
            </c:extLst>
          </c:dPt>
          <c:dPt>
            <c:idx val="17"/>
            <c:invertIfNegative val="0"/>
            <c:bubble3D val="0"/>
            <c:extLst>
              <c:ext xmlns:c16="http://schemas.microsoft.com/office/drawing/2014/chart" uri="{C3380CC4-5D6E-409C-BE32-E72D297353CC}">
                <c16:uniqueId val="{00000016-F3D7-40F9-BD02-68CEB10D56A5}"/>
              </c:ext>
            </c:extLst>
          </c:dPt>
          <c:dPt>
            <c:idx val="19"/>
            <c:invertIfNegative val="0"/>
            <c:bubble3D val="0"/>
            <c:extLst>
              <c:ext xmlns:c16="http://schemas.microsoft.com/office/drawing/2014/chart" uri="{C3380CC4-5D6E-409C-BE32-E72D297353CC}">
                <c16:uniqueId val="{00000017-F3D7-40F9-BD02-68CEB10D56A5}"/>
              </c:ext>
            </c:extLst>
          </c:dPt>
          <c:dPt>
            <c:idx val="24"/>
            <c:invertIfNegative val="0"/>
            <c:bubble3D val="0"/>
            <c:extLst>
              <c:ext xmlns:c16="http://schemas.microsoft.com/office/drawing/2014/chart" uri="{C3380CC4-5D6E-409C-BE32-E72D297353CC}">
                <c16:uniqueId val="{00000018-F3D7-40F9-BD02-68CEB10D56A5}"/>
              </c:ext>
            </c:extLst>
          </c:dPt>
          <c:dPt>
            <c:idx val="26"/>
            <c:invertIfNegative val="0"/>
            <c:bubble3D val="0"/>
            <c:extLst>
              <c:ext xmlns:c16="http://schemas.microsoft.com/office/drawing/2014/chart" uri="{C3380CC4-5D6E-409C-BE32-E72D297353CC}">
                <c16:uniqueId val="{00000019-F3D7-40F9-BD02-68CEB10D56A5}"/>
              </c:ext>
            </c:extLst>
          </c:dPt>
          <c:dPt>
            <c:idx val="27"/>
            <c:invertIfNegative val="0"/>
            <c:bubble3D val="0"/>
            <c:extLst>
              <c:ext xmlns:c16="http://schemas.microsoft.com/office/drawing/2014/chart" uri="{C3380CC4-5D6E-409C-BE32-E72D297353CC}">
                <c16:uniqueId val="{0000001A-F3D7-40F9-BD02-68CEB10D56A5}"/>
              </c:ext>
            </c:extLst>
          </c:dPt>
          <c:dPt>
            <c:idx val="28"/>
            <c:invertIfNegative val="0"/>
            <c:bubble3D val="0"/>
            <c:extLst>
              <c:ext xmlns:c16="http://schemas.microsoft.com/office/drawing/2014/chart" uri="{C3380CC4-5D6E-409C-BE32-E72D297353CC}">
                <c16:uniqueId val="{0000001B-F3D7-40F9-BD02-68CEB10D56A5}"/>
              </c:ext>
            </c:extLst>
          </c:dPt>
          <c:dPt>
            <c:idx val="31"/>
            <c:invertIfNegative val="0"/>
            <c:bubble3D val="0"/>
            <c:spPr>
              <a:solidFill>
                <a:srgbClr val="BF9000"/>
              </a:solidFill>
            </c:spPr>
            <c:extLst>
              <c:ext xmlns:c16="http://schemas.microsoft.com/office/drawing/2014/chart" uri="{C3380CC4-5D6E-409C-BE32-E72D297353CC}">
                <c16:uniqueId val="{0000001D-F3D7-40F9-BD02-68CEB10D56A5}"/>
              </c:ext>
            </c:extLst>
          </c:dPt>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3D7-40F9-BD02-68CEB10D56A5}"/>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3D7-40F9-BD02-68CEB10D56A5}"/>
                </c:ext>
              </c:extLst>
            </c:dLbl>
            <c:dLbl>
              <c:idx val="10"/>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3D7-40F9-BD02-68CEB10D56A5}"/>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3D7-40F9-BD02-68CEB10D56A5}"/>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3D7-40F9-BD02-68CEB10D56A5}"/>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3D7-40F9-BD02-68CEB10D56A5}"/>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3D7-40F9-BD02-68CEB10D56A5}"/>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3D7-40F9-BD02-68CEB10D56A5}"/>
                </c:ext>
              </c:extLst>
            </c:dLbl>
            <c:dLbl>
              <c:idx val="2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3D7-40F9-BD02-68CEB10D56A5}"/>
                </c:ext>
              </c:extLst>
            </c:dLbl>
            <c:dLbl>
              <c:idx val="31"/>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3D7-40F9-BD02-68CEB10D56A5}"/>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'F39'!$A$10:$A$42</c:f>
              <c:strCache>
                <c:ptCount val="33"/>
                <c:pt idx="0">
                  <c:v>Tamaulipas</c:v>
                </c:pt>
                <c:pt idx="1">
                  <c:v>Chihuahua</c:v>
                </c:pt>
                <c:pt idx="2">
                  <c:v>Baja California</c:v>
                </c:pt>
                <c:pt idx="3">
                  <c:v>Tabasco</c:v>
                </c:pt>
                <c:pt idx="4">
                  <c:v>Sonora</c:v>
                </c:pt>
                <c:pt idx="5">
                  <c:v>Veracruz</c:v>
                </c:pt>
                <c:pt idx="6">
                  <c:v>Hidalgo</c:v>
                </c:pt>
                <c:pt idx="7">
                  <c:v>Chiapas</c:v>
                </c:pt>
                <c:pt idx="8">
                  <c:v>Puebla</c:v>
                </c:pt>
                <c:pt idx="9">
                  <c:v>Tlaxcala</c:v>
                </c:pt>
                <c:pt idx="10">
                  <c:v>Nacional</c:v>
                </c:pt>
                <c:pt idx="11">
                  <c:v>Yucatán</c:v>
                </c:pt>
                <c:pt idx="12">
                  <c:v>Morelos</c:v>
                </c:pt>
                <c:pt idx="13">
                  <c:v>Coahuila</c:v>
                </c:pt>
                <c:pt idx="14">
                  <c:v>San Luis Potosí</c:v>
                </c:pt>
                <c:pt idx="15">
                  <c:v>Campeche</c:v>
                </c:pt>
                <c:pt idx="16">
                  <c:v>Colima</c:v>
                </c:pt>
                <c:pt idx="17">
                  <c:v>Querétaro</c:v>
                </c:pt>
                <c:pt idx="18">
                  <c:v>Quintana Roo</c:v>
                </c:pt>
                <c:pt idx="19">
                  <c:v>Sinaloa</c:v>
                </c:pt>
                <c:pt idx="20">
                  <c:v>Nuevo León</c:v>
                </c:pt>
                <c:pt idx="21">
                  <c:v>Zacatecas</c:v>
                </c:pt>
                <c:pt idx="22">
                  <c:v>Aguascalientes</c:v>
                </c:pt>
                <c:pt idx="23">
                  <c:v>Estado de México</c:v>
                </c:pt>
                <c:pt idx="24">
                  <c:v>Guerrero</c:v>
                </c:pt>
                <c:pt idx="25">
                  <c:v>Durango</c:v>
                </c:pt>
                <c:pt idx="26">
                  <c:v>Michoacán</c:v>
                </c:pt>
                <c:pt idx="27">
                  <c:v>Oaxaca</c:v>
                </c:pt>
                <c:pt idx="28">
                  <c:v>Guanajuato</c:v>
                </c:pt>
                <c:pt idx="29">
                  <c:v>Nayarit</c:v>
                </c:pt>
                <c:pt idx="30">
                  <c:v>CDMX</c:v>
                </c:pt>
                <c:pt idx="31">
                  <c:v>Jalisco</c:v>
                </c:pt>
                <c:pt idx="32">
                  <c:v>Baja California Sur</c:v>
                </c:pt>
              </c:strCache>
            </c:strRef>
          </c:cat>
          <c:val>
            <c:numRef>
              <c:f>'F39'!$C$10:$C$42</c:f>
              <c:numCache>
                <c:formatCode>General</c:formatCode>
                <c:ptCount val="33"/>
                <c:pt idx="0">
                  <c:v>18.190075578997281</c:v>
                </c:pt>
                <c:pt idx="1">
                  <c:v>18.515825476481702</c:v>
                </c:pt>
                <c:pt idx="2">
                  <c:v>19.885693772309491</c:v>
                </c:pt>
                <c:pt idx="3">
                  <c:v>19.749894041360712</c:v>
                </c:pt>
                <c:pt idx="4">
                  <c:v>20.53059785722515</c:v>
                </c:pt>
                <c:pt idx="5">
                  <c:v>20.10302524411804</c:v>
                </c:pt>
                <c:pt idx="6">
                  <c:v>20.234786429563119</c:v>
                </c:pt>
                <c:pt idx="7">
                  <c:v>20.323328069828559</c:v>
                </c:pt>
                <c:pt idx="8">
                  <c:v>20.41679905184845</c:v>
                </c:pt>
                <c:pt idx="9">
                  <c:v>20.329379519036411</c:v>
                </c:pt>
                <c:pt idx="10">
                  <c:v>20.776717092973531</c:v>
                </c:pt>
                <c:pt idx="11">
                  <c:v>20.317571768092321</c:v>
                </c:pt>
                <c:pt idx="12">
                  <c:v>20.626748639256551</c:v>
                </c:pt>
                <c:pt idx="13">
                  <c:v>20.793407827932629</c:v>
                </c:pt>
                <c:pt idx="14">
                  <c:v>20.690772953261039</c:v>
                </c:pt>
                <c:pt idx="15">
                  <c:v>20.834942719228131</c:v>
                </c:pt>
                <c:pt idx="16">
                  <c:v>20.804893269100901</c:v>
                </c:pt>
                <c:pt idx="17">
                  <c:v>21.101898851561</c:v>
                </c:pt>
                <c:pt idx="18">
                  <c:v>20.705227956776859</c:v>
                </c:pt>
                <c:pt idx="19">
                  <c:v>21.656740193227758</c:v>
                </c:pt>
                <c:pt idx="20">
                  <c:v>21.474926828732539</c:v>
                </c:pt>
                <c:pt idx="21">
                  <c:v>20.995579538269499</c:v>
                </c:pt>
                <c:pt idx="22">
                  <c:v>21.25351174235422</c:v>
                </c:pt>
                <c:pt idx="23">
                  <c:v>21.16109494631462</c:v>
                </c:pt>
                <c:pt idx="24">
                  <c:v>21.059197951460789</c:v>
                </c:pt>
                <c:pt idx="25">
                  <c:v>21.02326145087498</c:v>
                </c:pt>
                <c:pt idx="26">
                  <c:v>21.14672097785752</c:v>
                </c:pt>
                <c:pt idx="27">
                  <c:v>21.258143176555109</c:v>
                </c:pt>
                <c:pt idx="28">
                  <c:v>21.468623253734801</c:v>
                </c:pt>
                <c:pt idx="29">
                  <c:v>21.450518663533611</c:v>
                </c:pt>
                <c:pt idx="30">
                  <c:v>21.59520138565582</c:v>
                </c:pt>
                <c:pt idx="31">
                  <c:v>21.761232892709739</c:v>
                </c:pt>
                <c:pt idx="32">
                  <c:v>21.937723565377631</c:v>
                </c:pt>
              </c:numCache>
            </c:numRef>
          </c:val>
          <c:extLst>
            <c:ext xmlns:c16="http://schemas.microsoft.com/office/drawing/2014/chart" uri="{C3380CC4-5D6E-409C-BE32-E72D297353CC}">
              <c16:uniqueId val="{0000001E-F3D7-40F9-BD02-68CEB10D56A5}"/>
            </c:ext>
          </c:extLst>
        </c:ser>
        <c:ser>
          <c:idx val="2"/>
          <c:order val="2"/>
          <c:tx>
            <c:strRef>
              <c:f>'F39'!$D$9</c:f>
              <c:strCache>
                <c:ptCount val="1"/>
                <c:pt idx="0">
                  <c:v>Diesel</c:v>
                </c:pt>
              </c:strCache>
            </c:strRef>
          </c:tx>
          <c:spPr>
            <a:solidFill>
              <a:srgbClr val="F8CBAD"/>
            </a:solidFill>
          </c:spPr>
          <c:invertIfNegative val="0"/>
          <c:dPt>
            <c:idx val="0"/>
            <c:invertIfNegative val="0"/>
            <c:bubble3D val="0"/>
            <c:extLst>
              <c:ext xmlns:c16="http://schemas.microsoft.com/office/drawing/2014/chart" uri="{C3380CC4-5D6E-409C-BE32-E72D297353CC}">
                <c16:uniqueId val="{0000001F-F3D7-40F9-BD02-68CEB10D56A5}"/>
              </c:ext>
            </c:extLst>
          </c:dPt>
          <c:dPt>
            <c:idx val="1"/>
            <c:invertIfNegative val="0"/>
            <c:bubble3D val="0"/>
            <c:extLst>
              <c:ext xmlns:c16="http://schemas.microsoft.com/office/drawing/2014/chart" uri="{C3380CC4-5D6E-409C-BE32-E72D297353CC}">
                <c16:uniqueId val="{00000020-F3D7-40F9-BD02-68CEB10D56A5}"/>
              </c:ext>
            </c:extLst>
          </c:dPt>
          <c:dPt>
            <c:idx val="6"/>
            <c:invertIfNegative val="0"/>
            <c:bubble3D val="0"/>
            <c:extLst>
              <c:ext xmlns:c16="http://schemas.microsoft.com/office/drawing/2014/chart" uri="{C3380CC4-5D6E-409C-BE32-E72D297353CC}">
                <c16:uniqueId val="{00000021-F3D7-40F9-BD02-68CEB10D56A5}"/>
              </c:ext>
            </c:extLst>
          </c:dPt>
          <c:dPt>
            <c:idx val="7"/>
            <c:invertIfNegative val="0"/>
            <c:bubble3D val="0"/>
            <c:extLst>
              <c:ext xmlns:c16="http://schemas.microsoft.com/office/drawing/2014/chart" uri="{C3380CC4-5D6E-409C-BE32-E72D297353CC}">
                <c16:uniqueId val="{00000022-F3D7-40F9-BD02-68CEB10D56A5}"/>
              </c:ext>
            </c:extLst>
          </c:dPt>
          <c:dPt>
            <c:idx val="10"/>
            <c:invertIfNegative val="0"/>
            <c:bubble3D val="0"/>
            <c:spPr>
              <a:solidFill>
                <a:srgbClr val="C55A11"/>
              </a:solidFill>
            </c:spPr>
            <c:extLst>
              <c:ext xmlns:c16="http://schemas.microsoft.com/office/drawing/2014/chart" uri="{C3380CC4-5D6E-409C-BE32-E72D297353CC}">
                <c16:uniqueId val="{00000024-F3D7-40F9-BD02-68CEB10D56A5}"/>
              </c:ext>
            </c:extLst>
          </c:dPt>
          <c:dPt>
            <c:idx val="11"/>
            <c:invertIfNegative val="0"/>
            <c:bubble3D val="0"/>
            <c:extLst>
              <c:ext xmlns:c16="http://schemas.microsoft.com/office/drawing/2014/chart" uri="{C3380CC4-5D6E-409C-BE32-E72D297353CC}">
                <c16:uniqueId val="{00000025-F3D7-40F9-BD02-68CEB10D56A5}"/>
              </c:ext>
            </c:extLst>
          </c:dPt>
          <c:dPt>
            <c:idx val="12"/>
            <c:invertIfNegative val="0"/>
            <c:bubble3D val="0"/>
            <c:extLst>
              <c:ext xmlns:c16="http://schemas.microsoft.com/office/drawing/2014/chart" uri="{C3380CC4-5D6E-409C-BE32-E72D297353CC}">
                <c16:uniqueId val="{00000026-F3D7-40F9-BD02-68CEB10D56A5}"/>
              </c:ext>
            </c:extLst>
          </c:dPt>
          <c:dPt>
            <c:idx val="17"/>
            <c:invertIfNegative val="0"/>
            <c:bubble3D val="0"/>
            <c:extLst>
              <c:ext xmlns:c16="http://schemas.microsoft.com/office/drawing/2014/chart" uri="{C3380CC4-5D6E-409C-BE32-E72D297353CC}">
                <c16:uniqueId val="{00000027-F3D7-40F9-BD02-68CEB10D56A5}"/>
              </c:ext>
            </c:extLst>
          </c:dPt>
          <c:dPt>
            <c:idx val="19"/>
            <c:invertIfNegative val="0"/>
            <c:bubble3D val="0"/>
            <c:extLst>
              <c:ext xmlns:c16="http://schemas.microsoft.com/office/drawing/2014/chart" uri="{C3380CC4-5D6E-409C-BE32-E72D297353CC}">
                <c16:uniqueId val="{00000028-F3D7-40F9-BD02-68CEB10D56A5}"/>
              </c:ext>
            </c:extLst>
          </c:dPt>
          <c:dPt>
            <c:idx val="24"/>
            <c:invertIfNegative val="0"/>
            <c:bubble3D val="0"/>
            <c:extLst>
              <c:ext xmlns:c16="http://schemas.microsoft.com/office/drawing/2014/chart" uri="{C3380CC4-5D6E-409C-BE32-E72D297353CC}">
                <c16:uniqueId val="{00000029-F3D7-40F9-BD02-68CEB10D56A5}"/>
              </c:ext>
            </c:extLst>
          </c:dPt>
          <c:dPt>
            <c:idx val="26"/>
            <c:invertIfNegative val="0"/>
            <c:bubble3D val="0"/>
            <c:extLst>
              <c:ext xmlns:c16="http://schemas.microsoft.com/office/drawing/2014/chart" uri="{C3380CC4-5D6E-409C-BE32-E72D297353CC}">
                <c16:uniqueId val="{0000002A-F3D7-40F9-BD02-68CEB10D56A5}"/>
              </c:ext>
            </c:extLst>
          </c:dPt>
          <c:dPt>
            <c:idx val="28"/>
            <c:invertIfNegative val="0"/>
            <c:bubble3D val="0"/>
            <c:extLst>
              <c:ext xmlns:c16="http://schemas.microsoft.com/office/drawing/2014/chart" uri="{C3380CC4-5D6E-409C-BE32-E72D297353CC}">
                <c16:uniqueId val="{0000002B-F3D7-40F9-BD02-68CEB10D56A5}"/>
              </c:ext>
            </c:extLst>
          </c:dPt>
          <c:dPt>
            <c:idx val="31"/>
            <c:invertIfNegative val="0"/>
            <c:bubble3D val="0"/>
            <c:spPr>
              <a:solidFill>
                <a:srgbClr val="C55A11"/>
              </a:solidFill>
            </c:spPr>
            <c:extLst>
              <c:ext xmlns:c16="http://schemas.microsoft.com/office/drawing/2014/chart" uri="{C3380CC4-5D6E-409C-BE32-E72D297353CC}">
                <c16:uniqueId val="{0000002D-F3D7-40F9-BD02-68CEB10D56A5}"/>
              </c:ext>
            </c:extLst>
          </c:dPt>
          <c:dLbls>
            <c:dLbl>
              <c:idx val="10"/>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24-F3D7-40F9-BD02-68CEB10D56A5}"/>
                </c:ext>
              </c:extLst>
            </c:dLbl>
            <c:dLbl>
              <c:idx val="31"/>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2D-F3D7-40F9-BD02-68CEB10D56A5}"/>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'F39'!$A$10:$A$42</c:f>
              <c:strCache>
                <c:ptCount val="33"/>
                <c:pt idx="0">
                  <c:v>Tamaulipas</c:v>
                </c:pt>
                <c:pt idx="1">
                  <c:v>Chihuahua</c:v>
                </c:pt>
                <c:pt idx="2">
                  <c:v>Baja California</c:v>
                </c:pt>
                <c:pt idx="3">
                  <c:v>Tabasco</c:v>
                </c:pt>
                <c:pt idx="4">
                  <c:v>Sonora</c:v>
                </c:pt>
                <c:pt idx="5">
                  <c:v>Veracruz</c:v>
                </c:pt>
                <c:pt idx="6">
                  <c:v>Hidalgo</c:v>
                </c:pt>
                <c:pt idx="7">
                  <c:v>Chiapas</c:v>
                </c:pt>
                <c:pt idx="8">
                  <c:v>Puebla</c:v>
                </c:pt>
                <c:pt idx="9">
                  <c:v>Tlaxcala</c:v>
                </c:pt>
                <c:pt idx="10">
                  <c:v>Nacional</c:v>
                </c:pt>
                <c:pt idx="11">
                  <c:v>Yucatán</c:v>
                </c:pt>
                <c:pt idx="12">
                  <c:v>Morelos</c:v>
                </c:pt>
                <c:pt idx="13">
                  <c:v>Coahuila</c:v>
                </c:pt>
                <c:pt idx="14">
                  <c:v>San Luis Potosí</c:v>
                </c:pt>
                <c:pt idx="15">
                  <c:v>Campeche</c:v>
                </c:pt>
                <c:pt idx="16">
                  <c:v>Colima</c:v>
                </c:pt>
                <c:pt idx="17">
                  <c:v>Querétaro</c:v>
                </c:pt>
                <c:pt idx="18">
                  <c:v>Quintana Roo</c:v>
                </c:pt>
                <c:pt idx="19">
                  <c:v>Sinaloa</c:v>
                </c:pt>
                <c:pt idx="20">
                  <c:v>Nuevo León</c:v>
                </c:pt>
                <c:pt idx="21">
                  <c:v>Zacatecas</c:v>
                </c:pt>
                <c:pt idx="22">
                  <c:v>Aguascalientes</c:v>
                </c:pt>
                <c:pt idx="23">
                  <c:v>Estado de México</c:v>
                </c:pt>
                <c:pt idx="24">
                  <c:v>Guerrero</c:v>
                </c:pt>
                <c:pt idx="25">
                  <c:v>Durango</c:v>
                </c:pt>
                <c:pt idx="26">
                  <c:v>Michoacán</c:v>
                </c:pt>
                <c:pt idx="27">
                  <c:v>Oaxaca</c:v>
                </c:pt>
                <c:pt idx="28">
                  <c:v>Guanajuato</c:v>
                </c:pt>
                <c:pt idx="29">
                  <c:v>Nayarit</c:v>
                </c:pt>
                <c:pt idx="30">
                  <c:v>CDMX</c:v>
                </c:pt>
                <c:pt idx="31">
                  <c:v>Jalisco</c:v>
                </c:pt>
                <c:pt idx="32">
                  <c:v>Baja California Sur</c:v>
                </c:pt>
              </c:strCache>
            </c:strRef>
          </c:cat>
          <c:val>
            <c:numRef>
              <c:f>'F39'!$D$10:$D$42</c:f>
              <c:numCache>
                <c:formatCode>General</c:formatCode>
                <c:ptCount val="33"/>
                <c:pt idx="0">
                  <c:v>20.62502010068458</c:v>
                </c:pt>
                <c:pt idx="1">
                  <c:v>20.5369523361468</c:v>
                </c:pt>
                <c:pt idx="2">
                  <c:v>20.206605535594829</c:v>
                </c:pt>
                <c:pt idx="3">
                  <c:v>20.181216477756461</c:v>
                </c:pt>
                <c:pt idx="4">
                  <c:v>21.332888716807211</c:v>
                </c:pt>
                <c:pt idx="5">
                  <c:v>20.673530608947651</c:v>
                </c:pt>
                <c:pt idx="6">
                  <c:v>20.76433664879454</c:v>
                </c:pt>
                <c:pt idx="7">
                  <c:v>21.063571106030398</c:v>
                </c:pt>
                <c:pt idx="8">
                  <c:v>20.946347920259061</c:v>
                </c:pt>
                <c:pt idx="9">
                  <c:v>20.981797149686191</c:v>
                </c:pt>
                <c:pt idx="10">
                  <c:v>21.212456015289678</c:v>
                </c:pt>
                <c:pt idx="11">
                  <c:v>21.136926766550989</c:v>
                </c:pt>
                <c:pt idx="12">
                  <c:v>21.16446721015598</c:v>
                </c:pt>
                <c:pt idx="13">
                  <c:v>21.38253748724626</c:v>
                </c:pt>
                <c:pt idx="14">
                  <c:v>21.01313993881633</c:v>
                </c:pt>
                <c:pt idx="15">
                  <c:v>21.34506123732125</c:v>
                </c:pt>
                <c:pt idx="16">
                  <c:v>21.429901595189129</c:v>
                </c:pt>
                <c:pt idx="17">
                  <c:v>21.367155914247022</c:v>
                </c:pt>
                <c:pt idx="18">
                  <c:v>21.409146026806791</c:v>
                </c:pt>
                <c:pt idx="19">
                  <c:v>21.853001721416749</c:v>
                </c:pt>
                <c:pt idx="20">
                  <c:v>21.65487228947427</c:v>
                </c:pt>
                <c:pt idx="21">
                  <c:v>21.440874492110598</c:v>
                </c:pt>
                <c:pt idx="22">
                  <c:v>21.59801891172258</c:v>
                </c:pt>
                <c:pt idx="23">
                  <c:v>21.083191491948391</c:v>
                </c:pt>
                <c:pt idx="24">
                  <c:v>21.65551668224003</c:v>
                </c:pt>
                <c:pt idx="25">
                  <c:v>21.658067349454459</c:v>
                </c:pt>
                <c:pt idx="26">
                  <c:v>21.684632046657139</c:v>
                </c:pt>
                <c:pt idx="27">
                  <c:v>21.759114719792869</c:v>
                </c:pt>
                <c:pt idx="28">
                  <c:v>21.540408982083679</c:v>
                </c:pt>
                <c:pt idx="29">
                  <c:v>21.67278081963148</c:v>
                </c:pt>
                <c:pt idx="30">
                  <c:v>21.28630639531621</c:v>
                </c:pt>
                <c:pt idx="31">
                  <c:v>21.43809503480027</c:v>
                </c:pt>
                <c:pt idx="32">
                  <c:v>21.930615341510268</c:v>
                </c:pt>
              </c:numCache>
            </c:numRef>
          </c:val>
          <c:extLst>
            <c:ext xmlns:c16="http://schemas.microsoft.com/office/drawing/2014/chart" uri="{C3380CC4-5D6E-409C-BE32-E72D297353CC}">
              <c16:uniqueId val="{0000002E-F3D7-40F9-BD02-68CEB10D56A5}"/>
            </c:ext>
          </c:extLst>
        </c:ser>
        <c:dLbls>
          <c:showLegendKey val="0"/>
          <c:showVal val="0"/>
          <c:showCatName val="0"/>
          <c:showSerName val="0"/>
          <c:showPercent val="0"/>
          <c:showBubbleSize val="0"/>
        </c:dLbls>
        <c:gapWidth val="5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General"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'F40'!$D$7</c:f>
              <c:strCache>
                <c:ptCount val="1"/>
                <c:pt idx="0">
                  <c:v>Variación mensual absoluta</c:v>
                </c:pt>
              </c:strCache>
            </c:strRef>
          </c:tx>
          <c:spPr>
            <a:solidFill>
              <a:schemeClr val="tx1">
                <a:lumMod val="65000"/>
                <a:lumOff val="35000"/>
              </a:schemeClr>
            </a:solidFill>
            <a:ln>
              <a:noFill/>
            </a:ln>
            <a:effectLst/>
          </c:spPr>
          <c:invertIfNegative val="0"/>
          <c:dPt>
            <c:idx val="20"/>
            <c:invertIfNegative val="0"/>
            <c:bubble3D val="0"/>
            <c:spPr>
              <a:solidFill>
                <a:srgbClr val="595959"/>
              </a:solidFill>
              <a:ln>
                <a:noFill/>
              </a:ln>
              <a:effectLst/>
            </c:spPr>
            <c:extLst>
              <c:ext xmlns:c16="http://schemas.microsoft.com/office/drawing/2014/chart" uri="{C3380CC4-5D6E-409C-BE32-E72D297353CC}">
                <c16:uniqueId val="{00000001-F6C5-4DDE-BDB9-D56904C374CC}"/>
              </c:ext>
            </c:extLst>
          </c:dPt>
          <c:dPt>
            <c:idx val="21"/>
            <c:invertIfNegative val="0"/>
            <c:bubble3D val="0"/>
            <c:spPr>
              <a:solidFill>
                <a:srgbClr val="FFC000"/>
              </a:solidFill>
              <a:ln>
                <a:noFill/>
              </a:ln>
              <a:effectLst/>
            </c:spPr>
            <c:extLst xmlns:c15="http://schemas.microsoft.com/office/drawing/2012/chart">
              <c:ext xmlns:c16="http://schemas.microsoft.com/office/drawing/2014/chart" uri="{C3380CC4-5D6E-409C-BE32-E72D297353CC}">
                <c16:uniqueId val="{00000003-F6C5-4DDE-BDB9-D56904C374CC}"/>
              </c:ext>
            </c:extLst>
          </c:dPt>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8B-452B-AB02-C516B4FF871D}"/>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C5-4DDE-BDB9-D56904C374CC}"/>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C5-4DDE-BDB9-D56904C374CC}"/>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C5-4DDE-BDB9-D56904C374C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'F40'!$A$9:$A$30</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'F40'!$D$9:$D$30</c:f>
              <c:numCache>
                <c:formatCode>General</c:formatCode>
                <c:ptCount val="22"/>
                <c:pt idx="0">
                  <c:v>-7494</c:v>
                </c:pt>
                <c:pt idx="1">
                  <c:v>-11032</c:v>
                </c:pt>
                <c:pt idx="2">
                  <c:v>-20131</c:v>
                </c:pt>
                <c:pt idx="3">
                  <c:v>-16758</c:v>
                </c:pt>
                <c:pt idx="4">
                  <c:v>-17147</c:v>
                </c:pt>
                <c:pt idx="5">
                  <c:v>-5992</c:v>
                </c:pt>
                <c:pt idx="6">
                  <c:v>-12628</c:v>
                </c:pt>
                <c:pt idx="7">
                  <c:v>-17493</c:v>
                </c:pt>
                <c:pt idx="8">
                  <c:v>-21228</c:v>
                </c:pt>
                <c:pt idx="9">
                  <c:v>-25228</c:v>
                </c:pt>
                <c:pt idx="10">
                  <c:v>-20748</c:v>
                </c:pt>
                <c:pt idx="11">
                  <c:v>-13888</c:v>
                </c:pt>
                <c:pt idx="12">
                  <c:v>-13827</c:v>
                </c:pt>
                <c:pt idx="13">
                  <c:v>-17302</c:v>
                </c:pt>
                <c:pt idx="14">
                  <c:v>-8913</c:v>
                </c:pt>
                <c:pt idx="15">
                  <c:v>-12870</c:v>
                </c:pt>
                <c:pt idx="16">
                  <c:v>-13832</c:v>
                </c:pt>
                <c:pt idx="17">
                  <c:v>-13566</c:v>
                </c:pt>
                <c:pt idx="18">
                  <c:v>-19108</c:v>
                </c:pt>
                <c:pt idx="19">
                  <c:v>-22145</c:v>
                </c:pt>
                <c:pt idx="20">
                  <c:v>-31036</c:v>
                </c:pt>
                <c:pt idx="21">
                  <c:v>-27451</c:v>
                </c:pt>
              </c:numCache>
            </c:numRef>
          </c:val>
          <c:extLst xmlns:c15="http://schemas.microsoft.com/office/drawing/2012/chart">
            <c:ext xmlns:c16="http://schemas.microsoft.com/office/drawing/2014/chart" uri="{C3380CC4-5D6E-409C-BE32-E72D297353CC}">
              <c16:uniqueId val="{00000005-F6C5-4DDE-BDB9-D56904C374CC}"/>
            </c:ext>
          </c:extLst>
        </c:ser>
        <c:dLbls>
          <c:showLegendKey val="0"/>
          <c:showVal val="0"/>
          <c:showCatName val="0"/>
          <c:showSerName val="0"/>
          <c:showPercent val="0"/>
          <c:showBubbleSize val="0"/>
        </c:dLbls>
        <c:gapWidth val="100"/>
        <c:overlap val="-27"/>
        <c:axId val="214105472"/>
        <c:axId val="214111360"/>
        <c:extLst/>
      </c:barChart>
      <c:catAx>
        <c:axId val="2141054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214111360"/>
        <c:crosses val="autoZero"/>
        <c:auto val="1"/>
        <c:lblAlgn val="ctr"/>
        <c:lblOffset val="100"/>
        <c:noMultiLvlLbl val="0"/>
      </c:catAx>
      <c:valAx>
        <c:axId val="2141113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2141054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CC4F-4455-B3CF-8FA4A795A7D7}"/>
              </c:ext>
            </c:extLst>
          </c:dPt>
          <c:dPt>
            <c:idx val="2"/>
            <c:invertIfNegative val="0"/>
            <c:bubble3D val="0"/>
            <c:extLst>
              <c:ext xmlns:c16="http://schemas.microsoft.com/office/drawing/2014/chart" uri="{C3380CC4-5D6E-409C-BE32-E72D297353CC}">
                <c16:uniqueId val="{00000002-CC4F-4455-B3CF-8FA4A795A7D7}"/>
              </c:ext>
            </c:extLst>
          </c:dPt>
          <c:dPt>
            <c:idx val="3"/>
            <c:invertIfNegative val="0"/>
            <c:bubble3D val="0"/>
            <c:extLst>
              <c:ext xmlns:c16="http://schemas.microsoft.com/office/drawing/2014/chart" uri="{C3380CC4-5D6E-409C-BE32-E72D297353CC}">
                <c16:uniqueId val="{00000003-CC4F-4455-B3CF-8FA4A795A7D7}"/>
              </c:ext>
            </c:extLst>
          </c:dPt>
          <c:dPt>
            <c:idx val="4"/>
            <c:invertIfNegative val="0"/>
            <c:bubble3D val="0"/>
            <c:extLst>
              <c:ext xmlns:c16="http://schemas.microsoft.com/office/drawing/2014/chart" uri="{C3380CC4-5D6E-409C-BE32-E72D297353CC}">
                <c16:uniqueId val="{00000004-CC4F-4455-B3CF-8FA4A795A7D7}"/>
              </c:ext>
            </c:extLst>
          </c:dPt>
          <c:dPt>
            <c:idx val="5"/>
            <c:invertIfNegative val="0"/>
            <c:bubble3D val="0"/>
            <c:extLst>
              <c:ext xmlns:c16="http://schemas.microsoft.com/office/drawing/2014/chart" uri="{C3380CC4-5D6E-409C-BE32-E72D297353CC}">
                <c16:uniqueId val="{00000005-CC4F-4455-B3CF-8FA4A795A7D7}"/>
              </c:ext>
            </c:extLst>
          </c:dPt>
          <c:dPt>
            <c:idx val="6"/>
            <c:invertIfNegative val="0"/>
            <c:bubble3D val="0"/>
            <c:extLst>
              <c:ext xmlns:c16="http://schemas.microsoft.com/office/drawing/2014/chart" uri="{C3380CC4-5D6E-409C-BE32-E72D297353CC}">
                <c16:uniqueId val="{00000006-CC4F-4455-B3CF-8FA4A795A7D7}"/>
              </c:ext>
            </c:extLst>
          </c:dPt>
          <c:dPt>
            <c:idx val="7"/>
            <c:invertIfNegative val="0"/>
            <c:bubble3D val="0"/>
            <c:extLst>
              <c:ext xmlns:c16="http://schemas.microsoft.com/office/drawing/2014/chart" uri="{C3380CC4-5D6E-409C-BE32-E72D297353CC}">
                <c16:uniqueId val="{00000007-CC4F-4455-B3CF-8FA4A795A7D7}"/>
              </c:ext>
            </c:extLst>
          </c:dPt>
          <c:dPt>
            <c:idx val="13"/>
            <c:invertIfNegative val="0"/>
            <c:bubble3D val="0"/>
            <c:extLst>
              <c:ext xmlns:c16="http://schemas.microsoft.com/office/drawing/2014/chart" uri="{C3380CC4-5D6E-409C-BE32-E72D297353CC}">
                <c16:uniqueId val="{0000000D-CC4F-4455-B3CF-8FA4A795A7D7}"/>
              </c:ext>
            </c:extLst>
          </c:dPt>
          <c:dPt>
            <c:idx val="14"/>
            <c:invertIfNegative val="0"/>
            <c:bubble3D val="0"/>
            <c:extLst>
              <c:ext xmlns:c16="http://schemas.microsoft.com/office/drawing/2014/chart" uri="{C3380CC4-5D6E-409C-BE32-E72D297353CC}">
                <c16:uniqueId val="{0000000E-CC4F-4455-B3CF-8FA4A795A7D7}"/>
              </c:ext>
            </c:extLst>
          </c:dPt>
          <c:dPt>
            <c:idx val="15"/>
            <c:invertIfNegative val="0"/>
            <c:bubble3D val="0"/>
            <c:extLst>
              <c:ext xmlns:c16="http://schemas.microsoft.com/office/drawing/2014/chart" uri="{C3380CC4-5D6E-409C-BE32-E72D297353CC}">
                <c16:uniqueId val="{0000000F-CC4F-4455-B3CF-8FA4A795A7D7}"/>
              </c:ext>
            </c:extLst>
          </c:dPt>
          <c:dPt>
            <c:idx val="17"/>
            <c:invertIfNegative val="0"/>
            <c:bubble3D val="0"/>
            <c:extLst>
              <c:ext xmlns:c16="http://schemas.microsoft.com/office/drawing/2014/chart" uri="{C3380CC4-5D6E-409C-BE32-E72D297353CC}">
                <c16:uniqueId val="{00000011-CC4F-4455-B3CF-8FA4A795A7D7}"/>
              </c:ext>
            </c:extLst>
          </c:dPt>
          <c:dPt>
            <c:idx val="18"/>
            <c:invertIfNegative val="0"/>
            <c:bubble3D val="0"/>
            <c:spPr>
              <a:solidFill>
                <a:srgbClr val="FFC000"/>
              </a:solidFill>
              <a:ln>
                <a:noFill/>
              </a:ln>
              <a:effectLst/>
            </c:spPr>
            <c:extLst>
              <c:ext xmlns:c16="http://schemas.microsoft.com/office/drawing/2014/chart" uri="{C3380CC4-5D6E-409C-BE32-E72D297353CC}">
                <c16:uniqueId val="{0000000C-4BAD-4441-9B9A-E17A778D35CF}"/>
              </c:ext>
            </c:extLst>
          </c:dPt>
          <c:dPt>
            <c:idx val="19"/>
            <c:invertIfNegative val="0"/>
            <c:bubble3D val="0"/>
            <c:extLst>
              <c:ext xmlns:c16="http://schemas.microsoft.com/office/drawing/2014/chart" uri="{C3380CC4-5D6E-409C-BE32-E72D297353CC}">
                <c16:uniqueId val="{00000012-CC4F-4455-B3CF-8FA4A795A7D7}"/>
              </c:ext>
            </c:extLst>
          </c:dPt>
          <c:dPt>
            <c:idx val="21"/>
            <c:invertIfNegative val="0"/>
            <c:bubble3D val="0"/>
            <c:extLst>
              <c:ext xmlns:c16="http://schemas.microsoft.com/office/drawing/2014/chart" uri="{C3380CC4-5D6E-409C-BE32-E72D297353CC}">
                <c16:uniqueId val="{0000000E-4BAD-4441-9B9A-E17A778D35CF}"/>
              </c:ext>
            </c:extLst>
          </c:dPt>
          <c:dPt>
            <c:idx val="23"/>
            <c:invertIfNegative val="0"/>
            <c:bubble3D val="0"/>
            <c:extLst>
              <c:ext xmlns:c16="http://schemas.microsoft.com/office/drawing/2014/chart" uri="{C3380CC4-5D6E-409C-BE32-E72D297353CC}">
                <c16:uniqueId val="{0000000F-4BAD-4441-9B9A-E17A778D35CF}"/>
              </c:ext>
            </c:extLst>
          </c:dPt>
          <c:dPt>
            <c:idx val="24"/>
            <c:invertIfNegative val="0"/>
            <c:bubble3D val="0"/>
            <c:extLst>
              <c:ext xmlns:c16="http://schemas.microsoft.com/office/drawing/2014/chart" uri="{C3380CC4-5D6E-409C-BE32-E72D297353CC}">
                <c16:uniqueId val="{00000010-4BAD-4441-9B9A-E17A778D35CF}"/>
              </c:ext>
            </c:extLst>
          </c:dPt>
          <c:dPt>
            <c:idx val="25"/>
            <c:invertIfNegative val="0"/>
            <c:bubble3D val="0"/>
            <c:extLst>
              <c:ext xmlns:c16="http://schemas.microsoft.com/office/drawing/2014/chart" uri="{C3380CC4-5D6E-409C-BE32-E72D297353CC}">
                <c16:uniqueId val="{00000011-4BAD-4441-9B9A-E17A778D35CF}"/>
              </c:ext>
            </c:extLst>
          </c:dPt>
          <c:dPt>
            <c:idx val="26"/>
            <c:invertIfNegative val="0"/>
            <c:bubble3D val="0"/>
            <c:extLst>
              <c:ext xmlns:c16="http://schemas.microsoft.com/office/drawing/2014/chart" uri="{C3380CC4-5D6E-409C-BE32-E72D297353CC}">
                <c16:uniqueId val="{00000012-4BAD-4441-9B9A-E17A778D35CF}"/>
              </c:ext>
            </c:extLst>
          </c:dPt>
          <c:dPt>
            <c:idx val="27"/>
            <c:invertIfNegative val="0"/>
            <c:bubble3D val="0"/>
            <c:extLst>
              <c:ext xmlns:c16="http://schemas.microsoft.com/office/drawing/2014/chart" uri="{C3380CC4-5D6E-409C-BE32-E72D297353CC}">
                <c16:uniqueId val="{00000013-4BAD-4441-9B9A-E17A778D35CF}"/>
              </c:ext>
            </c:extLst>
          </c:dPt>
          <c:dPt>
            <c:idx val="28"/>
            <c:invertIfNegative val="0"/>
            <c:bubble3D val="0"/>
            <c:extLst>
              <c:ext xmlns:c16="http://schemas.microsoft.com/office/drawing/2014/chart" uri="{C3380CC4-5D6E-409C-BE32-E72D297353CC}">
                <c16:uniqueId val="{00000014-4BAD-4441-9B9A-E17A778D35CF}"/>
              </c:ext>
            </c:extLst>
          </c:dPt>
          <c:dPt>
            <c:idx val="29"/>
            <c:invertIfNegative val="0"/>
            <c:bubble3D val="0"/>
            <c:extLst>
              <c:ext xmlns:c16="http://schemas.microsoft.com/office/drawing/2014/chart" uri="{C3380CC4-5D6E-409C-BE32-E72D297353CC}">
                <c16:uniqueId val="{00000013-3CB6-4F6B-BFD2-992C8AD28471}"/>
              </c:ext>
            </c:extLst>
          </c:dPt>
          <c:dPt>
            <c:idx val="30"/>
            <c:invertIfNegative val="0"/>
            <c:bubble3D val="0"/>
            <c:extLst>
              <c:ext xmlns:c16="http://schemas.microsoft.com/office/drawing/2014/chart" uri="{C3380CC4-5D6E-409C-BE32-E72D297353CC}">
                <c16:uniqueId val="{00000015-CC4F-4455-B3CF-8FA4A795A7D7}"/>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'F41'!$A$7:$A$38</c:f>
              <c:strCache>
                <c:ptCount val="32"/>
                <c:pt idx="0">
                  <c:v>CDMX</c:v>
                </c:pt>
                <c:pt idx="1">
                  <c:v>Nuevo León</c:v>
                </c:pt>
                <c:pt idx="2">
                  <c:v>México</c:v>
                </c:pt>
                <c:pt idx="3">
                  <c:v>Jalisco</c:v>
                </c:pt>
                <c:pt idx="4">
                  <c:v>Baja California</c:v>
                </c:pt>
                <c:pt idx="5">
                  <c:v>Guanajuato</c:v>
                </c:pt>
                <c:pt idx="6">
                  <c:v>Coahuila</c:v>
                </c:pt>
                <c:pt idx="7">
                  <c:v>Chihuahua</c:v>
                </c:pt>
                <c:pt idx="8">
                  <c:v>Tamaulipas</c:v>
                </c:pt>
                <c:pt idx="9">
                  <c:v>Sonora</c:v>
                </c:pt>
                <c:pt idx="10">
                  <c:v>Quintana Roo</c:v>
                </c:pt>
                <c:pt idx="11">
                  <c:v>Querétaro</c:v>
                </c:pt>
                <c:pt idx="12">
                  <c:v>Puebla</c:v>
                </c:pt>
                <c:pt idx="13">
                  <c:v>Hidalgo</c:v>
                </c:pt>
                <c:pt idx="14">
                  <c:v>Aguascalientes</c:v>
                </c:pt>
                <c:pt idx="15">
                  <c:v>Baja California Sur</c:v>
                </c:pt>
                <c:pt idx="16">
                  <c:v>San Luis Potosí</c:v>
                </c:pt>
                <c:pt idx="17">
                  <c:v>Durango</c:v>
                </c:pt>
                <c:pt idx="18">
                  <c:v>Yucatán</c:v>
                </c:pt>
                <c:pt idx="19">
                  <c:v>Michoacán</c:v>
                </c:pt>
                <c:pt idx="20">
                  <c:v>Tabasco</c:v>
                </c:pt>
                <c:pt idx="21">
                  <c:v>Nayarit</c:v>
                </c:pt>
                <c:pt idx="22">
                  <c:v>Tlaxcala</c:v>
                </c:pt>
                <c:pt idx="23">
                  <c:v>Veracruz</c:v>
                </c:pt>
                <c:pt idx="24">
                  <c:v>Campeche</c:v>
                </c:pt>
                <c:pt idx="25">
                  <c:v>Zacatecas</c:v>
                </c:pt>
                <c:pt idx="26">
                  <c:v>Chiapas</c:v>
                </c:pt>
                <c:pt idx="27">
                  <c:v>Oaxaca</c:v>
                </c:pt>
                <c:pt idx="28">
                  <c:v>Colima</c:v>
                </c:pt>
                <c:pt idx="29">
                  <c:v>Morelos</c:v>
                </c:pt>
                <c:pt idx="30">
                  <c:v>Guerrero</c:v>
                </c:pt>
                <c:pt idx="31">
                  <c:v>Sinaloa</c:v>
                </c:pt>
              </c:strCache>
            </c:strRef>
          </c:cat>
          <c:val>
            <c:numRef>
              <c:f>'F41'!$D$7:$D$38</c:f>
              <c:numCache>
                <c:formatCode>General</c:formatCode>
                <c:ptCount val="32"/>
                <c:pt idx="0">
                  <c:v>-70765</c:v>
                </c:pt>
                <c:pt idx="1">
                  <c:v>-38916</c:v>
                </c:pt>
                <c:pt idx="2">
                  <c:v>-37438</c:v>
                </c:pt>
                <c:pt idx="3">
                  <c:v>-27451</c:v>
                </c:pt>
                <c:pt idx="4">
                  <c:v>-26103</c:v>
                </c:pt>
                <c:pt idx="5">
                  <c:v>-21451</c:v>
                </c:pt>
                <c:pt idx="6">
                  <c:v>-16781</c:v>
                </c:pt>
                <c:pt idx="7">
                  <c:v>-16504</c:v>
                </c:pt>
                <c:pt idx="8">
                  <c:v>-15171</c:v>
                </c:pt>
                <c:pt idx="9">
                  <c:v>-14693</c:v>
                </c:pt>
                <c:pt idx="10">
                  <c:v>-14292</c:v>
                </c:pt>
                <c:pt idx="11">
                  <c:v>-13963</c:v>
                </c:pt>
                <c:pt idx="12">
                  <c:v>-11120</c:v>
                </c:pt>
                <c:pt idx="13">
                  <c:v>-9946</c:v>
                </c:pt>
                <c:pt idx="14">
                  <c:v>-9862</c:v>
                </c:pt>
                <c:pt idx="15">
                  <c:v>-9710</c:v>
                </c:pt>
                <c:pt idx="16">
                  <c:v>-5553</c:v>
                </c:pt>
                <c:pt idx="17">
                  <c:v>-5031</c:v>
                </c:pt>
                <c:pt idx="18">
                  <c:v>-4363</c:v>
                </c:pt>
                <c:pt idx="19">
                  <c:v>-3008</c:v>
                </c:pt>
                <c:pt idx="20">
                  <c:v>-2777</c:v>
                </c:pt>
                <c:pt idx="21">
                  <c:v>-2705</c:v>
                </c:pt>
                <c:pt idx="22">
                  <c:v>-2630</c:v>
                </c:pt>
                <c:pt idx="23">
                  <c:v>-1735</c:v>
                </c:pt>
                <c:pt idx="24">
                  <c:v>-1666</c:v>
                </c:pt>
                <c:pt idx="25">
                  <c:v>-1589</c:v>
                </c:pt>
                <c:pt idx="26">
                  <c:v>-1273</c:v>
                </c:pt>
                <c:pt idx="27">
                  <c:v>-1268</c:v>
                </c:pt>
                <c:pt idx="28">
                  <c:v>-215</c:v>
                </c:pt>
                <c:pt idx="29">
                  <c:v>-112</c:v>
                </c:pt>
                <c:pt idx="30">
                  <c:v>800</c:v>
                </c:pt>
                <c:pt idx="31">
                  <c:v>5081</c:v>
                </c:pt>
              </c:numCache>
            </c:numRef>
          </c:val>
          <c:extLst>
            <c:ext xmlns:c16="http://schemas.microsoft.com/office/drawing/2014/chart" uri="{C3380CC4-5D6E-409C-BE32-E72D297353CC}">
              <c16:uniqueId val="{00000017-CC4F-4455-B3CF-8FA4A795A7D7}"/>
            </c:ext>
          </c:extLst>
        </c:ser>
        <c:dLbls>
          <c:showLegendKey val="0"/>
          <c:showVal val="0"/>
          <c:showCatName val="0"/>
          <c:showSerName val="0"/>
          <c:showPercent val="0"/>
          <c:showBubbleSize val="0"/>
        </c:dLbls>
        <c:gapWidth val="75"/>
        <c:axId val="214256256"/>
        <c:axId val="214299008"/>
      </c:barChart>
      <c:catAx>
        <c:axId val="21425625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14299008"/>
        <c:crosses val="autoZero"/>
        <c:auto val="1"/>
        <c:lblAlgn val="ctr"/>
        <c:lblOffset val="100"/>
        <c:noMultiLvlLbl val="0"/>
      </c:catAx>
      <c:valAx>
        <c:axId val="214299008"/>
        <c:scaling>
          <c:orientation val="minMax"/>
        </c:scaling>
        <c:delete val="1"/>
        <c:axPos val="b"/>
        <c:numFmt formatCode="General" sourceLinked="1"/>
        <c:majorTickMark val="none"/>
        <c:minorTickMark val="none"/>
        <c:tickLblPos val="nextTo"/>
        <c:crossAx val="214256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405028609576747"/>
          <c:y val="2.4250440917107582E-2"/>
          <c:w val="0.78681584057047405"/>
          <c:h val="0.95149911816578481"/>
        </c:manualLayout>
      </c:layout>
      <c:barChart>
        <c:barDir val="bar"/>
        <c:grouping val="clustered"/>
        <c:varyColors val="0"/>
        <c:ser>
          <c:idx val="0"/>
          <c:order val="0"/>
          <c:spPr>
            <a:solidFill>
              <a:srgbClr val="595959"/>
            </a:solidFill>
            <a:ln>
              <a:noFill/>
            </a:ln>
            <a:effectLst/>
          </c:spPr>
          <c:invertIfNegative val="0"/>
          <c:dPt>
            <c:idx val="0"/>
            <c:invertIfNegative val="0"/>
            <c:bubble3D val="0"/>
            <c:extLst>
              <c:ext xmlns:c16="http://schemas.microsoft.com/office/drawing/2014/chart" uri="{C3380CC4-5D6E-409C-BE32-E72D297353CC}">
                <c16:uniqueId val="{00000000-F760-4022-A83E-E58618CCB64A}"/>
              </c:ext>
            </c:extLst>
          </c:dPt>
          <c:dPt>
            <c:idx val="1"/>
            <c:invertIfNegative val="0"/>
            <c:bubble3D val="0"/>
            <c:extLst>
              <c:ext xmlns:c16="http://schemas.microsoft.com/office/drawing/2014/chart" uri="{C3380CC4-5D6E-409C-BE32-E72D297353CC}">
                <c16:uniqueId val="{00000001-F760-4022-A83E-E58618CCB64A}"/>
              </c:ext>
            </c:extLst>
          </c:dPt>
          <c:dPt>
            <c:idx val="2"/>
            <c:invertIfNegative val="0"/>
            <c:bubble3D val="0"/>
            <c:extLst>
              <c:ext xmlns:c16="http://schemas.microsoft.com/office/drawing/2014/chart" uri="{C3380CC4-5D6E-409C-BE32-E72D297353CC}">
                <c16:uniqueId val="{00000002-A477-4200-94B7-1FDD87A7CEB4}"/>
              </c:ext>
            </c:extLst>
          </c:dPt>
          <c:dPt>
            <c:idx val="3"/>
            <c:invertIfNegative val="0"/>
            <c:bubble3D val="0"/>
            <c:extLst>
              <c:ext xmlns:c16="http://schemas.microsoft.com/office/drawing/2014/chart" uri="{C3380CC4-5D6E-409C-BE32-E72D297353CC}">
                <c16:uniqueId val="{00000003-F760-4022-A83E-E58618CCB64A}"/>
              </c:ext>
            </c:extLst>
          </c:dPt>
          <c:dPt>
            <c:idx val="4"/>
            <c:invertIfNegative val="0"/>
            <c:bubble3D val="0"/>
            <c:extLst>
              <c:ext xmlns:c16="http://schemas.microsoft.com/office/drawing/2014/chart" uri="{C3380CC4-5D6E-409C-BE32-E72D297353CC}">
                <c16:uniqueId val="{00000003-144A-4989-A151-C54506226BA1}"/>
              </c:ext>
            </c:extLst>
          </c:dPt>
          <c:dPt>
            <c:idx val="5"/>
            <c:invertIfNegative val="0"/>
            <c:bubble3D val="0"/>
            <c:extLst>
              <c:ext xmlns:c16="http://schemas.microsoft.com/office/drawing/2014/chart" uri="{C3380CC4-5D6E-409C-BE32-E72D297353CC}">
                <c16:uniqueId val="{00000005-A477-4200-94B7-1FDD87A7CEB4}"/>
              </c:ext>
            </c:extLst>
          </c:dPt>
          <c:dPt>
            <c:idx val="6"/>
            <c:invertIfNegative val="0"/>
            <c:bubble3D val="0"/>
            <c:extLst>
              <c:ext xmlns:c16="http://schemas.microsoft.com/office/drawing/2014/chart" uri="{C3380CC4-5D6E-409C-BE32-E72D297353CC}">
                <c16:uniqueId val="{00000006-A477-4200-94B7-1FDD87A7CEB4}"/>
              </c:ext>
            </c:extLst>
          </c:dPt>
          <c:dPt>
            <c:idx val="7"/>
            <c:invertIfNegative val="0"/>
            <c:bubble3D val="0"/>
            <c:extLst>
              <c:ext xmlns:c16="http://schemas.microsoft.com/office/drawing/2014/chart" uri="{C3380CC4-5D6E-409C-BE32-E72D297353CC}">
                <c16:uniqueId val="{00000007-F760-4022-A83E-E58618CCB64A}"/>
              </c:ext>
            </c:extLst>
          </c:dPt>
          <c:dPt>
            <c:idx val="9"/>
            <c:invertIfNegative val="0"/>
            <c:bubble3D val="0"/>
            <c:extLst>
              <c:ext xmlns:c16="http://schemas.microsoft.com/office/drawing/2014/chart" uri="{C3380CC4-5D6E-409C-BE32-E72D297353CC}">
                <c16:uniqueId val="{00000009-F760-4022-A83E-E58618CCB64A}"/>
              </c:ext>
            </c:extLst>
          </c:dPt>
          <c:dPt>
            <c:idx val="10"/>
            <c:invertIfNegative val="0"/>
            <c:bubble3D val="0"/>
            <c:extLst>
              <c:ext xmlns:c16="http://schemas.microsoft.com/office/drawing/2014/chart" uri="{C3380CC4-5D6E-409C-BE32-E72D297353CC}">
                <c16:uniqueId val="{0000000A-F760-4022-A83E-E58618CCB64A}"/>
              </c:ext>
            </c:extLst>
          </c:dPt>
          <c:dPt>
            <c:idx val="14"/>
            <c:invertIfNegative val="0"/>
            <c:bubble3D val="0"/>
            <c:extLst>
              <c:ext xmlns:c16="http://schemas.microsoft.com/office/drawing/2014/chart" uri="{C3380CC4-5D6E-409C-BE32-E72D297353CC}">
                <c16:uniqueId val="{0000000E-F760-4022-A83E-E58618CCB64A}"/>
              </c:ext>
            </c:extLst>
          </c:dPt>
          <c:dPt>
            <c:idx val="15"/>
            <c:invertIfNegative val="0"/>
            <c:bubble3D val="0"/>
            <c:spPr>
              <a:solidFill>
                <a:srgbClr val="FBBB27"/>
              </a:solidFill>
              <a:ln>
                <a:noFill/>
              </a:ln>
              <a:effectLst/>
            </c:spPr>
            <c:extLst>
              <c:ext xmlns:c16="http://schemas.microsoft.com/office/drawing/2014/chart" uri="{C3380CC4-5D6E-409C-BE32-E72D297353CC}">
                <c16:uniqueId val="{0000000D-144A-4989-A151-C54506226BA1}"/>
              </c:ext>
            </c:extLst>
          </c:dPt>
          <c:dPt>
            <c:idx val="16"/>
            <c:invertIfNegative val="0"/>
            <c:bubble3D val="0"/>
            <c:extLst>
              <c:ext xmlns:c16="http://schemas.microsoft.com/office/drawing/2014/chart" uri="{C3380CC4-5D6E-409C-BE32-E72D297353CC}">
                <c16:uniqueId val="{0000000D-A477-4200-94B7-1FDD87A7CEB4}"/>
              </c:ext>
            </c:extLst>
          </c:dPt>
          <c:dPt>
            <c:idx val="18"/>
            <c:invertIfNegative val="0"/>
            <c:bubble3D val="0"/>
            <c:extLst>
              <c:ext xmlns:c16="http://schemas.microsoft.com/office/drawing/2014/chart" uri="{C3380CC4-5D6E-409C-BE32-E72D297353CC}">
                <c16:uniqueId val="{0000000E-144A-4989-A151-C54506226BA1}"/>
              </c:ext>
            </c:extLst>
          </c:dPt>
          <c:dPt>
            <c:idx val="19"/>
            <c:invertIfNegative val="0"/>
            <c:bubble3D val="0"/>
            <c:extLst>
              <c:ext xmlns:c16="http://schemas.microsoft.com/office/drawing/2014/chart" uri="{C3380CC4-5D6E-409C-BE32-E72D297353CC}">
                <c16:uniqueId val="{00000014-F760-4022-A83E-E58618CCB64A}"/>
              </c:ext>
            </c:extLst>
          </c:dPt>
          <c:dPt>
            <c:idx val="20"/>
            <c:invertIfNegative val="0"/>
            <c:bubble3D val="0"/>
            <c:spPr>
              <a:solidFill>
                <a:srgbClr val="FBBB27"/>
              </a:solidFill>
              <a:ln>
                <a:noFill/>
              </a:ln>
              <a:effectLst/>
            </c:spPr>
            <c:extLst>
              <c:ext xmlns:c16="http://schemas.microsoft.com/office/drawing/2014/chart" uri="{C3380CC4-5D6E-409C-BE32-E72D297353CC}">
                <c16:uniqueId val="{00000010-190C-4EA5-9CC8-8DA6D640C76E}"/>
              </c:ext>
            </c:extLst>
          </c:dPt>
          <c:dPt>
            <c:idx val="21"/>
            <c:invertIfNegative val="0"/>
            <c:bubble3D val="0"/>
            <c:extLst>
              <c:ext xmlns:c16="http://schemas.microsoft.com/office/drawing/2014/chart" uri="{C3380CC4-5D6E-409C-BE32-E72D297353CC}">
                <c16:uniqueId val="{00000012-A477-4200-94B7-1FDD87A7CEB4}"/>
              </c:ext>
            </c:extLst>
          </c:dPt>
          <c:dPt>
            <c:idx val="23"/>
            <c:invertIfNegative val="0"/>
            <c:bubble3D val="0"/>
            <c:extLst>
              <c:ext xmlns:c16="http://schemas.microsoft.com/office/drawing/2014/chart" uri="{C3380CC4-5D6E-409C-BE32-E72D297353CC}">
                <c16:uniqueId val="{00000013-A477-4200-94B7-1FDD87A7CEB4}"/>
              </c:ext>
            </c:extLst>
          </c:dPt>
          <c:dPt>
            <c:idx val="25"/>
            <c:invertIfNegative val="0"/>
            <c:bubble3D val="0"/>
            <c:extLst>
              <c:ext xmlns:c16="http://schemas.microsoft.com/office/drawing/2014/chart" uri="{C3380CC4-5D6E-409C-BE32-E72D297353CC}">
                <c16:uniqueId val="{00000014-A477-4200-94B7-1FDD87A7CEB4}"/>
              </c:ext>
            </c:extLst>
          </c:dPt>
          <c:dPt>
            <c:idx val="26"/>
            <c:invertIfNegative val="0"/>
            <c:bubble3D val="0"/>
            <c:extLst>
              <c:ext xmlns:c16="http://schemas.microsoft.com/office/drawing/2014/chart" uri="{C3380CC4-5D6E-409C-BE32-E72D297353CC}">
                <c16:uniqueId val="{00000014-190C-4EA5-9CC8-8DA6D640C76E}"/>
              </c:ext>
            </c:extLst>
          </c:dPt>
          <c:dPt>
            <c:idx val="27"/>
            <c:invertIfNegative val="0"/>
            <c:bubble3D val="0"/>
            <c:extLst>
              <c:ext xmlns:c16="http://schemas.microsoft.com/office/drawing/2014/chart" uri="{C3380CC4-5D6E-409C-BE32-E72D297353CC}">
                <c16:uniqueId val="{00000015-190C-4EA5-9CC8-8DA6D640C76E}"/>
              </c:ext>
            </c:extLst>
          </c:dPt>
          <c:dPt>
            <c:idx val="29"/>
            <c:invertIfNegative val="0"/>
            <c:bubble3D val="0"/>
            <c:extLst>
              <c:ext xmlns:c16="http://schemas.microsoft.com/office/drawing/2014/chart" uri="{C3380CC4-5D6E-409C-BE32-E72D297353CC}">
                <c16:uniqueId val="{00000017-A477-4200-94B7-1FDD87A7CEB4}"/>
              </c:ext>
            </c:extLst>
          </c:dPt>
          <c:dPt>
            <c:idx val="31"/>
            <c:invertIfNegative val="0"/>
            <c:bubble3D val="0"/>
            <c:extLst>
              <c:ext xmlns:c16="http://schemas.microsoft.com/office/drawing/2014/chart" uri="{C3380CC4-5D6E-409C-BE32-E72D297353CC}">
                <c16:uniqueId val="{00000018-A477-4200-94B7-1FDD87A7CEB4}"/>
              </c:ext>
            </c:extLst>
          </c:dPt>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'F42'!$A$8:$A$40</c:f>
              <c:strCache>
                <c:ptCount val="33"/>
                <c:pt idx="0">
                  <c:v>Baja California Sur</c:v>
                </c:pt>
                <c:pt idx="1">
                  <c:v>Hidalgo</c:v>
                </c:pt>
                <c:pt idx="2">
                  <c:v>Quintana Roo</c:v>
                </c:pt>
                <c:pt idx="3">
                  <c:v>Aguascalientes</c:v>
                </c:pt>
                <c:pt idx="4">
                  <c:v>Baja California</c:v>
                </c:pt>
                <c:pt idx="5">
                  <c:v>Tlaxcala</c:v>
                </c:pt>
                <c:pt idx="6">
                  <c:v>Sonora</c:v>
                </c:pt>
                <c:pt idx="7">
                  <c:v>Nuevo León</c:v>
                </c:pt>
                <c:pt idx="8">
                  <c:v>Estado de México</c:v>
                </c:pt>
                <c:pt idx="9">
                  <c:v>Querétaro</c:v>
                </c:pt>
                <c:pt idx="10">
                  <c:v>Tamaulipas</c:v>
                </c:pt>
                <c:pt idx="11">
                  <c:v>Coahuila</c:v>
                </c:pt>
                <c:pt idx="12">
                  <c:v>Guanajuato</c:v>
                </c:pt>
                <c:pt idx="13">
                  <c:v>Durango</c:v>
                </c:pt>
                <c:pt idx="14">
                  <c:v>CDMX</c:v>
                </c:pt>
                <c:pt idx="15">
                  <c:v>Nacional</c:v>
                </c:pt>
                <c:pt idx="16">
                  <c:v>Chihuahua</c:v>
                </c:pt>
                <c:pt idx="17">
                  <c:v>Nayarit</c:v>
                </c:pt>
                <c:pt idx="18">
                  <c:v>Puebla</c:v>
                </c:pt>
                <c:pt idx="19">
                  <c:v>Tabasco</c:v>
                </c:pt>
                <c:pt idx="20">
                  <c:v>Jalisco</c:v>
                </c:pt>
                <c:pt idx="21">
                  <c:v>Campeche</c:v>
                </c:pt>
                <c:pt idx="22">
                  <c:v>San Luis Potosí</c:v>
                </c:pt>
                <c:pt idx="23">
                  <c:v>Yucatán</c:v>
                </c:pt>
                <c:pt idx="24">
                  <c:v>Zacatecas</c:v>
                </c:pt>
                <c:pt idx="25">
                  <c:v>Michoacán</c:v>
                </c:pt>
                <c:pt idx="26">
                  <c:v>Oaxaca</c:v>
                </c:pt>
                <c:pt idx="27">
                  <c:v>Chiapas</c:v>
                </c:pt>
                <c:pt idx="28">
                  <c:v>Veracruz</c:v>
                </c:pt>
                <c:pt idx="29">
                  <c:v>Colima</c:v>
                </c:pt>
                <c:pt idx="30">
                  <c:v>Morelos</c:v>
                </c:pt>
                <c:pt idx="31">
                  <c:v>Guerrero</c:v>
                </c:pt>
                <c:pt idx="32">
                  <c:v>Sinaloa</c:v>
                </c:pt>
              </c:strCache>
            </c:strRef>
          </c:cat>
          <c:val>
            <c:numRef>
              <c:f>'F42'!$F$8:$F$40</c:f>
              <c:numCache>
                <c:formatCode>General</c:formatCode>
                <c:ptCount val="33"/>
                <c:pt idx="0">
                  <c:v>-5.0014164670735828E-2</c:v>
                </c:pt>
                <c:pt idx="1">
                  <c:v>-4.1855865334034736E-2</c:v>
                </c:pt>
                <c:pt idx="2">
                  <c:v>-2.9933648336181728E-2</c:v>
                </c:pt>
                <c:pt idx="3">
                  <c:v>-2.9164313195506164E-2</c:v>
                </c:pt>
                <c:pt idx="4">
                  <c:v>-2.7615179620858576E-2</c:v>
                </c:pt>
                <c:pt idx="5">
                  <c:v>-2.5070779672649923E-2</c:v>
                </c:pt>
                <c:pt idx="6">
                  <c:v>-2.4436649818966205E-2</c:v>
                </c:pt>
                <c:pt idx="7">
                  <c:v>-2.327730534505934E-2</c:v>
                </c:pt>
                <c:pt idx="8">
                  <c:v>-2.2503950724294453E-2</c:v>
                </c:pt>
                <c:pt idx="9">
                  <c:v>-2.2452812591456262E-2</c:v>
                </c:pt>
                <c:pt idx="10">
                  <c:v>-2.1437928076747492E-2</c:v>
                </c:pt>
                <c:pt idx="11">
                  <c:v>-2.1153196488627346E-2</c:v>
                </c:pt>
                <c:pt idx="12">
                  <c:v>-2.0842138604934113E-2</c:v>
                </c:pt>
                <c:pt idx="13">
                  <c:v>-2.031299207829651E-2</c:v>
                </c:pt>
                <c:pt idx="14">
                  <c:v>-1.9985523098791202E-2</c:v>
                </c:pt>
                <c:pt idx="15">
                  <c:v>-1.8372255025223438E-2</c:v>
                </c:pt>
                <c:pt idx="16">
                  <c:v>-1.8148169733330555E-2</c:v>
                </c:pt>
                <c:pt idx="17">
                  <c:v>-1.7449136251628805E-2</c:v>
                </c:pt>
                <c:pt idx="18">
                  <c:v>-1.7360867169070149E-2</c:v>
                </c:pt>
                <c:pt idx="19">
                  <c:v>-1.5960045288137104E-2</c:v>
                </c:pt>
                <c:pt idx="20">
                  <c:v>-1.4917805613672841E-2</c:v>
                </c:pt>
                <c:pt idx="21">
                  <c:v>-1.2309647483024322E-2</c:v>
                </c:pt>
                <c:pt idx="22">
                  <c:v>-1.2261011837076286E-2</c:v>
                </c:pt>
                <c:pt idx="23">
                  <c:v>-1.1225807779590258E-2</c:v>
                </c:pt>
                <c:pt idx="24">
                  <c:v>-8.3297512083119196E-3</c:v>
                </c:pt>
                <c:pt idx="25">
                  <c:v>-6.4465523375181188E-3</c:v>
                </c:pt>
                <c:pt idx="26">
                  <c:v>-5.9237942182273073E-3</c:v>
                </c:pt>
                <c:pt idx="27">
                  <c:v>-5.5643462221017792E-3</c:v>
                </c:pt>
                <c:pt idx="28">
                  <c:v>-2.3099915455641051E-3</c:v>
                </c:pt>
                <c:pt idx="29">
                  <c:v>-1.546706952987309E-3</c:v>
                </c:pt>
                <c:pt idx="30">
                  <c:v>-5.2968105633532936E-4</c:v>
                </c:pt>
                <c:pt idx="31">
                  <c:v>5.0394018230035531E-3</c:v>
                </c:pt>
                <c:pt idx="32">
                  <c:v>8.8772645236137038E-3</c:v>
                </c:pt>
              </c:numCache>
            </c:numRef>
          </c:val>
          <c:extLst>
            <c:ext xmlns:c16="http://schemas.microsoft.com/office/drawing/2014/chart" uri="{C3380CC4-5D6E-409C-BE32-E72D297353CC}">
              <c16:uniqueId val="{00000019-F760-4022-A83E-E58618CCB64A}"/>
            </c:ext>
          </c:extLst>
        </c:ser>
        <c:dLbls>
          <c:showLegendKey val="0"/>
          <c:showVal val="0"/>
          <c:showCatName val="0"/>
          <c:showSerName val="0"/>
          <c:showPercent val="0"/>
          <c:showBubbleSize val="0"/>
        </c:dLbls>
        <c:gapWidth val="75"/>
        <c:axId val="214612608"/>
        <c:axId val="214626688"/>
      </c:barChart>
      <c:catAx>
        <c:axId val="21461260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14626688"/>
        <c:crosses val="autoZero"/>
        <c:auto val="1"/>
        <c:lblAlgn val="ctr"/>
        <c:lblOffset val="100"/>
        <c:noMultiLvlLbl val="0"/>
      </c:catAx>
      <c:valAx>
        <c:axId val="214626688"/>
        <c:scaling>
          <c:orientation val="minMax"/>
        </c:scaling>
        <c:delete val="1"/>
        <c:axPos val="b"/>
        <c:numFmt formatCode="General" sourceLinked="1"/>
        <c:majorTickMark val="none"/>
        <c:minorTickMark val="none"/>
        <c:tickLblPos val="nextTo"/>
        <c:crossAx val="214612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7459706289186"/>
          <c:y val="1.7725006596397672E-2"/>
          <c:w val="0.87613955775140329"/>
          <c:h val="0.84850060409115524"/>
        </c:manualLayout>
      </c:layout>
      <c:barChart>
        <c:barDir val="col"/>
        <c:grouping val="clustered"/>
        <c:varyColors val="0"/>
        <c:ser>
          <c:idx val="0"/>
          <c:order val="0"/>
          <c:spPr>
            <a:solidFill>
              <a:schemeClr val="tx1">
                <a:lumMod val="65000"/>
                <a:lumOff val="35000"/>
              </a:schemeClr>
            </a:solidFill>
            <a:ln>
              <a:noFill/>
            </a:ln>
            <a:effectLst/>
          </c:spPr>
          <c:invertIfNegative val="0"/>
          <c:dPt>
            <c:idx val="19"/>
            <c:invertIfNegative val="0"/>
            <c:bubble3D val="0"/>
            <c:spPr>
              <a:solidFill>
                <a:srgbClr val="595959"/>
              </a:solidFill>
              <a:ln>
                <a:noFill/>
              </a:ln>
              <a:effectLst/>
            </c:spPr>
            <c:extLst>
              <c:ext xmlns:c16="http://schemas.microsoft.com/office/drawing/2014/chart" uri="{C3380CC4-5D6E-409C-BE32-E72D297353CC}">
                <c16:uniqueId val="{00000019-164F-48B7-B94A-8DB49A8C62FF}"/>
              </c:ext>
            </c:extLst>
          </c:dPt>
          <c:dPt>
            <c:idx val="20"/>
            <c:invertIfNegative val="0"/>
            <c:bubble3D val="0"/>
            <c:spPr>
              <a:solidFill>
                <a:srgbClr val="595959"/>
              </a:solidFill>
              <a:ln>
                <a:noFill/>
              </a:ln>
              <a:effectLst/>
            </c:spPr>
            <c:extLst>
              <c:ext xmlns:c16="http://schemas.microsoft.com/office/drawing/2014/chart" uri="{C3380CC4-5D6E-409C-BE32-E72D297353CC}">
                <c16:uniqueId val="{00000001-164F-48B7-B94A-8DB49A8C62FF}"/>
              </c:ext>
            </c:extLst>
          </c:dPt>
          <c:dPt>
            <c:idx val="21"/>
            <c:invertIfNegative val="0"/>
            <c:bubble3D val="0"/>
            <c:spPr>
              <a:solidFill>
                <a:srgbClr val="FBBB27"/>
              </a:solidFill>
              <a:ln>
                <a:noFill/>
              </a:ln>
              <a:effectLst/>
            </c:spPr>
            <c:extLst xmlns:c15="http://schemas.microsoft.com/office/drawing/2012/chart">
              <c:ext xmlns:c16="http://schemas.microsoft.com/office/drawing/2014/chart" uri="{C3380CC4-5D6E-409C-BE32-E72D297353CC}">
                <c16:uniqueId val="{00000003-164F-48B7-B94A-8DB49A8C62FF}"/>
              </c:ext>
            </c:extLst>
          </c:dPt>
          <c:dLbls>
            <c:dLbl>
              <c:idx val="0"/>
              <c:delete val="1"/>
              <c:extLst>
                <c:ext xmlns:c15="http://schemas.microsoft.com/office/drawing/2012/chart" uri="{CE6537A1-D6FC-4f65-9D91-7224C49458BB}"/>
                <c:ext xmlns:c16="http://schemas.microsoft.com/office/drawing/2014/chart" uri="{C3380CC4-5D6E-409C-BE32-E72D297353CC}">
                  <c16:uniqueId val="{00000006-164F-48B7-B94A-8DB49A8C62FF}"/>
                </c:ext>
              </c:extLst>
            </c:dLbl>
            <c:dLbl>
              <c:idx val="1"/>
              <c:delete val="1"/>
              <c:extLst>
                <c:ext xmlns:c15="http://schemas.microsoft.com/office/drawing/2012/chart" uri="{CE6537A1-D6FC-4f65-9D91-7224C49458BB}"/>
                <c:ext xmlns:c16="http://schemas.microsoft.com/office/drawing/2014/chart" uri="{C3380CC4-5D6E-409C-BE32-E72D297353CC}">
                  <c16:uniqueId val="{00000007-164F-48B7-B94A-8DB49A8C62FF}"/>
                </c:ext>
              </c:extLst>
            </c:dLbl>
            <c:dLbl>
              <c:idx val="2"/>
              <c:delete val="1"/>
              <c:extLst>
                <c:ext xmlns:c15="http://schemas.microsoft.com/office/drawing/2012/chart" uri="{CE6537A1-D6FC-4f65-9D91-7224C49458BB}"/>
                <c:ext xmlns:c16="http://schemas.microsoft.com/office/drawing/2014/chart" uri="{C3380CC4-5D6E-409C-BE32-E72D297353CC}">
                  <c16:uniqueId val="{00000008-164F-48B7-B94A-8DB49A8C62FF}"/>
                </c:ext>
              </c:extLst>
            </c:dLbl>
            <c:dLbl>
              <c:idx val="3"/>
              <c:delete val="1"/>
              <c:extLst>
                <c:ext xmlns:c15="http://schemas.microsoft.com/office/drawing/2012/chart" uri="{CE6537A1-D6FC-4f65-9D91-7224C49458BB}"/>
                <c:ext xmlns:c16="http://schemas.microsoft.com/office/drawing/2014/chart" uri="{C3380CC4-5D6E-409C-BE32-E72D297353CC}">
                  <c16:uniqueId val="{00000009-164F-48B7-B94A-8DB49A8C62FF}"/>
                </c:ext>
              </c:extLst>
            </c:dLbl>
            <c:dLbl>
              <c:idx val="4"/>
              <c:delete val="1"/>
              <c:extLst>
                <c:ext xmlns:c15="http://schemas.microsoft.com/office/drawing/2012/chart" uri="{CE6537A1-D6FC-4f65-9D91-7224C49458BB}"/>
                <c:ext xmlns:c16="http://schemas.microsoft.com/office/drawing/2014/chart" uri="{C3380CC4-5D6E-409C-BE32-E72D297353CC}">
                  <c16:uniqueId val="{0000000A-164F-48B7-B94A-8DB49A8C62FF}"/>
                </c:ext>
              </c:extLst>
            </c:dLbl>
            <c:dLbl>
              <c:idx val="5"/>
              <c:delete val="1"/>
              <c:extLst>
                <c:ext xmlns:c15="http://schemas.microsoft.com/office/drawing/2012/chart" uri="{CE6537A1-D6FC-4f65-9D91-7224C49458BB}"/>
                <c:ext xmlns:c16="http://schemas.microsoft.com/office/drawing/2014/chart" uri="{C3380CC4-5D6E-409C-BE32-E72D297353CC}">
                  <c16:uniqueId val="{0000000B-164F-48B7-B94A-8DB49A8C62FF}"/>
                </c:ext>
              </c:extLst>
            </c:dLbl>
            <c:dLbl>
              <c:idx val="6"/>
              <c:delete val="1"/>
              <c:extLst>
                <c:ext xmlns:c15="http://schemas.microsoft.com/office/drawing/2012/chart" uri="{CE6537A1-D6FC-4f65-9D91-7224C49458BB}"/>
                <c:ext xmlns:c16="http://schemas.microsoft.com/office/drawing/2014/chart" uri="{C3380CC4-5D6E-409C-BE32-E72D297353CC}">
                  <c16:uniqueId val="{0000000C-164F-48B7-B94A-8DB49A8C62FF}"/>
                </c:ext>
              </c:extLst>
            </c:dLbl>
            <c:dLbl>
              <c:idx val="7"/>
              <c:delete val="1"/>
              <c:extLst>
                <c:ext xmlns:c15="http://schemas.microsoft.com/office/drawing/2012/chart" uri="{CE6537A1-D6FC-4f65-9D91-7224C49458BB}"/>
                <c:ext xmlns:c16="http://schemas.microsoft.com/office/drawing/2014/chart" uri="{C3380CC4-5D6E-409C-BE32-E72D297353CC}">
                  <c16:uniqueId val="{0000000D-164F-48B7-B94A-8DB49A8C62FF}"/>
                </c:ext>
              </c:extLst>
            </c:dLbl>
            <c:dLbl>
              <c:idx val="8"/>
              <c:delete val="1"/>
              <c:extLst>
                <c:ext xmlns:c15="http://schemas.microsoft.com/office/drawing/2012/chart" uri="{CE6537A1-D6FC-4f65-9D91-7224C49458BB}"/>
                <c:ext xmlns:c16="http://schemas.microsoft.com/office/drawing/2014/chart" uri="{C3380CC4-5D6E-409C-BE32-E72D297353CC}">
                  <c16:uniqueId val="{0000000E-164F-48B7-B94A-8DB49A8C62FF}"/>
                </c:ext>
              </c:extLst>
            </c:dLbl>
            <c:dLbl>
              <c:idx val="9"/>
              <c:delete val="1"/>
              <c:extLst>
                <c:ext xmlns:c15="http://schemas.microsoft.com/office/drawing/2012/chart" uri="{CE6537A1-D6FC-4f65-9D91-7224C49458BB}"/>
                <c:ext xmlns:c16="http://schemas.microsoft.com/office/drawing/2014/chart" uri="{C3380CC4-5D6E-409C-BE32-E72D297353CC}">
                  <c16:uniqueId val="{0000000F-164F-48B7-B94A-8DB49A8C62FF}"/>
                </c:ext>
              </c:extLst>
            </c:dLbl>
            <c:dLbl>
              <c:idx val="10"/>
              <c:delete val="1"/>
              <c:extLst>
                <c:ext xmlns:c15="http://schemas.microsoft.com/office/drawing/2012/chart" uri="{CE6537A1-D6FC-4f65-9D91-7224C49458BB}"/>
                <c:ext xmlns:c16="http://schemas.microsoft.com/office/drawing/2014/chart" uri="{C3380CC4-5D6E-409C-BE32-E72D297353CC}">
                  <c16:uniqueId val="{00000010-164F-48B7-B94A-8DB49A8C62FF}"/>
                </c:ext>
              </c:extLst>
            </c:dLbl>
            <c:dLbl>
              <c:idx val="11"/>
              <c:delete val="1"/>
              <c:extLst>
                <c:ext xmlns:c15="http://schemas.microsoft.com/office/drawing/2012/chart" uri="{CE6537A1-D6FC-4f65-9D91-7224C49458BB}"/>
                <c:ext xmlns:c16="http://schemas.microsoft.com/office/drawing/2014/chart" uri="{C3380CC4-5D6E-409C-BE32-E72D297353CC}">
                  <c16:uniqueId val="{00000011-164F-48B7-B94A-8DB49A8C62FF}"/>
                </c:ext>
              </c:extLst>
            </c:dLbl>
            <c:dLbl>
              <c:idx val="12"/>
              <c:delete val="1"/>
              <c:extLst>
                <c:ext xmlns:c15="http://schemas.microsoft.com/office/drawing/2012/chart" uri="{CE6537A1-D6FC-4f65-9D91-7224C49458BB}"/>
                <c:ext xmlns:c16="http://schemas.microsoft.com/office/drawing/2014/chart" uri="{C3380CC4-5D6E-409C-BE32-E72D297353CC}">
                  <c16:uniqueId val="{00000012-164F-48B7-B94A-8DB49A8C62FF}"/>
                </c:ext>
              </c:extLst>
            </c:dLbl>
            <c:dLbl>
              <c:idx val="13"/>
              <c:delete val="1"/>
              <c:extLst>
                <c:ext xmlns:c15="http://schemas.microsoft.com/office/drawing/2012/chart" uri="{CE6537A1-D6FC-4f65-9D91-7224C49458BB}"/>
                <c:ext xmlns:c16="http://schemas.microsoft.com/office/drawing/2014/chart" uri="{C3380CC4-5D6E-409C-BE32-E72D297353CC}">
                  <c16:uniqueId val="{00000013-164F-48B7-B94A-8DB49A8C62FF}"/>
                </c:ext>
              </c:extLst>
            </c:dLbl>
            <c:dLbl>
              <c:idx val="14"/>
              <c:delete val="1"/>
              <c:extLst>
                <c:ext xmlns:c15="http://schemas.microsoft.com/office/drawing/2012/chart" uri="{CE6537A1-D6FC-4f65-9D91-7224C49458BB}"/>
                <c:ext xmlns:c16="http://schemas.microsoft.com/office/drawing/2014/chart" uri="{C3380CC4-5D6E-409C-BE32-E72D297353CC}">
                  <c16:uniqueId val="{00000014-164F-48B7-B94A-8DB49A8C62FF}"/>
                </c:ext>
              </c:extLst>
            </c:dLbl>
            <c:dLbl>
              <c:idx val="15"/>
              <c:delete val="1"/>
              <c:extLst>
                <c:ext xmlns:c15="http://schemas.microsoft.com/office/drawing/2012/chart" uri="{CE6537A1-D6FC-4f65-9D91-7224C49458BB}"/>
                <c:ext xmlns:c16="http://schemas.microsoft.com/office/drawing/2014/chart" uri="{C3380CC4-5D6E-409C-BE32-E72D297353CC}">
                  <c16:uniqueId val="{00000015-164F-48B7-B94A-8DB49A8C62FF}"/>
                </c:ext>
              </c:extLst>
            </c:dLbl>
            <c:dLbl>
              <c:idx val="16"/>
              <c:delete val="1"/>
              <c:extLst>
                <c:ext xmlns:c15="http://schemas.microsoft.com/office/drawing/2012/chart" uri="{CE6537A1-D6FC-4f65-9D91-7224C49458BB}"/>
                <c:ext xmlns:c16="http://schemas.microsoft.com/office/drawing/2014/chart" uri="{C3380CC4-5D6E-409C-BE32-E72D297353CC}">
                  <c16:uniqueId val="{00000016-164F-48B7-B94A-8DB49A8C62FF}"/>
                </c:ext>
              </c:extLst>
            </c:dLbl>
            <c:dLbl>
              <c:idx val="17"/>
              <c:delete val="1"/>
              <c:extLst>
                <c:ext xmlns:c15="http://schemas.microsoft.com/office/drawing/2012/chart" uri="{CE6537A1-D6FC-4f65-9D91-7224C49458BB}"/>
                <c:ext xmlns:c16="http://schemas.microsoft.com/office/drawing/2014/chart" uri="{C3380CC4-5D6E-409C-BE32-E72D297353CC}">
                  <c16:uniqueId val="{00000017-164F-48B7-B94A-8DB49A8C62FF}"/>
                </c:ext>
              </c:extLst>
            </c:dLbl>
            <c:dLbl>
              <c:idx val="18"/>
              <c:delete val="1"/>
              <c:extLst>
                <c:ext xmlns:c15="http://schemas.microsoft.com/office/drawing/2012/chart" uri="{CE6537A1-D6FC-4f65-9D91-7224C49458BB}"/>
                <c:ext xmlns:c16="http://schemas.microsoft.com/office/drawing/2014/chart" uri="{C3380CC4-5D6E-409C-BE32-E72D297353CC}">
                  <c16:uniqueId val="{00000018-164F-48B7-B94A-8DB49A8C62FF}"/>
                </c:ext>
              </c:extLst>
            </c:dLbl>
            <c:dLbl>
              <c:idx val="20"/>
              <c:delete val="1"/>
              <c:extLst>
                <c:ext xmlns:c15="http://schemas.microsoft.com/office/drawing/2012/chart" uri="{CE6537A1-D6FC-4f65-9D91-7224C49458BB}"/>
                <c:ext xmlns:c16="http://schemas.microsoft.com/office/drawing/2014/chart" uri="{C3380CC4-5D6E-409C-BE32-E72D297353CC}">
                  <c16:uniqueId val="{00000001-164F-48B7-B94A-8DB49A8C62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'F43'!$A$7:$A$28</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'F43'!$H$7:$H$28</c:f>
              <c:numCache>
                <c:formatCode>General</c:formatCode>
                <c:ptCount val="22"/>
                <c:pt idx="0">
                  <c:v>63811</c:v>
                </c:pt>
                <c:pt idx="1">
                  <c:v>59831</c:v>
                </c:pt>
                <c:pt idx="2">
                  <c:v>48094</c:v>
                </c:pt>
                <c:pt idx="3">
                  <c:v>-22492</c:v>
                </c:pt>
                <c:pt idx="4">
                  <c:v>17968</c:v>
                </c:pt>
                <c:pt idx="5">
                  <c:v>11590</c:v>
                </c:pt>
                <c:pt idx="6">
                  <c:v>21614</c:v>
                </c:pt>
                <c:pt idx="7">
                  <c:v>32851</c:v>
                </c:pt>
                <c:pt idx="8">
                  <c:v>51397</c:v>
                </c:pt>
                <c:pt idx="9">
                  <c:v>47243</c:v>
                </c:pt>
                <c:pt idx="10">
                  <c:v>10204</c:v>
                </c:pt>
                <c:pt idx="11">
                  <c:v>3429</c:v>
                </c:pt>
                <c:pt idx="12">
                  <c:v>55468</c:v>
                </c:pt>
                <c:pt idx="13">
                  <c:v>44795</c:v>
                </c:pt>
                <c:pt idx="14">
                  <c:v>41375</c:v>
                </c:pt>
                <c:pt idx="15">
                  <c:v>47591</c:v>
                </c:pt>
                <c:pt idx="16">
                  <c:v>66092</c:v>
                </c:pt>
                <c:pt idx="17">
                  <c:v>71915</c:v>
                </c:pt>
                <c:pt idx="18">
                  <c:v>88982</c:v>
                </c:pt>
                <c:pt idx="19">
                  <c:v>93631</c:v>
                </c:pt>
                <c:pt idx="20">
                  <c:v>43132</c:v>
                </c:pt>
                <c:pt idx="21">
                  <c:v>51699</c:v>
                </c:pt>
              </c:numCache>
            </c:numRef>
          </c:val>
          <c:extLst xmlns:c15="http://schemas.microsoft.com/office/drawing/2012/chart">
            <c:ext xmlns:c16="http://schemas.microsoft.com/office/drawing/2014/chart" uri="{C3380CC4-5D6E-409C-BE32-E72D297353CC}">
              <c16:uniqueId val="{0000001A-164F-48B7-B94A-8DB49A8C62FF}"/>
            </c:ext>
          </c:extLst>
        </c:ser>
        <c:dLbls>
          <c:showLegendKey val="0"/>
          <c:showVal val="0"/>
          <c:showCatName val="0"/>
          <c:showSerName val="0"/>
          <c:showPercent val="0"/>
          <c:showBubbleSize val="0"/>
        </c:dLbls>
        <c:gapWidth val="100"/>
        <c:overlap val="-27"/>
        <c:axId val="214402560"/>
        <c:axId val="214404096"/>
        <c:extLst/>
      </c:barChart>
      <c:catAx>
        <c:axId val="2144025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214404096"/>
        <c:crosses val="autoZero"/>
        <c:auto val="1"/>
        <c:lblAlgn val="ctr"/>
        <c:lblOffset val="100"/>
        <c:noMultiLvlLbl val="0"/>
      </c:catAx>
      <c:valAx>
        <c:axId val="214404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2144025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405028609576747"/>
          <c:y val="2.4250440917107582E-2"/>
          <c:w val="0.78681584057047405"/>
          <c:h val="0.95149911816578481"/>
        </c:manualLayout>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080E-4087-B0A6-26D0C5107012}"/>
              </c:ext>
            </c:extLst>
          </c:dPt>
          <c:dPt>
            <c:idx val="2"/>
            <c:invertIfNegative val="0"/>
            <c:bubble3D val="0"/>
            <c:extLst>
              <c:ext xmlns:c16="http://schemas.microsoft.com/office/drawing/2014/chart" uri="{C3380CC4-5D6E-409C-BE32-E72D297353CC}">
                <c16:uniqueId val="{00000002-080E-4087-B0A6-26D0C5107012}"/>
              </c:ext>
            </c:extLst>
          </c:dPt>
          <c:dPt>
            <c:idx val="3"/>
            <c:invertIfNegative val="0"/>
            <c:bubble3D val="0"/>
            <c:extLst>
              <c:ext xmlns:c16="http://schemas.microsoft.com/office/drawing/2014/chart" uri="{C3380CC4-5D6E-409C-BE32-E72D297353CC}">
                <c16:uniqueId val="{00000003-080E-4087-B0A6-26D0C5107012}"/>
              </c:ext>
            </c:extLst>
          </c:dPt>
          <c:dPt>
            <c:idx val="4"/>
            <c:invertIfNegative val="0"/>
            <c:bubble3D val="0"/>
            <c:extLst>
              <c:ext xmlns:c16="http://schemas.microsoft.com/office/drawing/2014/chart" uri="{C3380CC4-5D6E-409C-BE32-E72D297353CC}">
                <c16:uniqueId val="{00000004-080E-4087-B0A6-26D0C5107012}"/>
              </c:ext>
            </c:extLst>
          </c:dPt>
          <c:dPt>
            <c:idx val="5"/>
            <c:invertIfNegative val="0"/>
            <c:bubble3D val="0"/>
            <c:extLst>
              <c:ext xmlns:c16="http://schemas.microsoft.com/office/drawing/2014/chart" uri="{C3380CC4-5D6E-409C-BE32-E72D297353CC}">
                <c16:uniqueId val="{00000005-080E-4087-B0A6-26D0C5107012}"/>
              </c:ext>
            </c:extLst>
          </c:dPt>
          <c:dPt>
            <c:idx val="7"/>
            <c:invertIfNegative val="0"/>
            <c:bubble3D val="0"/>
            <c:extLst>
              <c:ext xmlns:c16="http://schemas.microsoft.com/office/drawing/2014/chart" uri="{C3380CC4-5D6E-409C-BE32-E72D297353CC}">
                <c16:uniqueId val="{00000007-080E-4087-B0A6-26D0C5107012}"/>
              </c:ext>
            </c:extLst>
          </c:dPt>
          <c:dPt>
            <c:idx val="8"/>
            <c:invertIfNegative val="0"/>
            <c:bubble3D val="0"/>
            <c:extLst>
              <c:ext xmlns:c16="http://schemas.microsoft.com/office/drawing/2014/chart" uri="{C3380CC4-5D6E-409C-BE32-E72D297353CC}">
                <c16:uniqueId val="{00000008-080E-4087-B0A6-26D0C5107012}"/>
              </c:ext>
            </c:extLst>
          </c:dPt>
          <c:dPt>
            <c:idx val="9"/>
            <c:invertIfNegative val="0"/>
            <c:bubble3D val="0"/>
            <c:extLst>
              <c:ext xmlns:c16="http://schemas.microsoft.com/office/drawing/2014/chart" uri="{C3380CC4-5D6E-409C-BE32-E72D297353CC}">
                <c16:uniqueId val="{00000009-080E-4087-B0A6-26D0C5107012}"/>
              </c:ext>
            </c:extLst>
          </c:dPt>
          <c:dPt>
            <c:idx val="10"/>
            <c:invertIfNegative val="0"/>
            <c:bubble3D val="0"/>
            <c:extLst>
              <c:ext xmlns:c16="http://schemas.microsoft.com/office/drawing/2014/chart" uri="{C3380CC4-5D6E-409C-BE32-E72D297353CC}">
                <c16:uniqueId val="{0000000A-080E-4087-B0A6-26D0C5107012}"/>
              </c:ext>
            </c:extLst>
          </c:dPt>
          <c:dPt>
            <c:idx val="11"/>
            <c:invertIfNegative val="0"/>
            <c:bubble3D val="0"/>
            <c:extLst>
              <c:ext xmlns:c16="http://schemas.microsoft.com/office/drawing/2014/chart" uri="{C3380CC4-5D6E-409C-BE32-E72D297353CC}">
                <c16:uniqueId val="{0000000B-080E-4087-B0A6-26D0C5107012}"/>
              </c:ext>
            </c:extLst>
          </c:dPt>
          <c:dPt>
            <c:idx val="12"/>
            <c:invertIfNegative val="0"/>
            <c:bubble3D val="0"/>
            <c:extLst>
              <c:ext xmlns:c16="http://schemas.microsoft.com/office/drawing/2014/chart" uri="{C3380CC4-5D6E-409C-BE32-E72D297353CC}">
                <c16:uniqueId val="{0000000C-080E-4087-B0A6-26D0C5107012}"/>
              </c:ext>
            </c:extLst>
          </c:dPt>
          <c:dPt>
            <c:idx val="13"/>
            <c:invertIfNegative val="0"/>
            <c:bubble3D val="0"/>
            <c:extLst>
              <c:ext xmlns:c16="http://schemas.microsoft.com/office/drawing/2014/chart" uri="{C3380CC4-5D6E-409C-BE32-E72D297353CC}">
                <c16:uniqueId val="{0000000D-080E-4087-B0A6-26D0C5107012}"/>
              </c:ext>
            </c:extLst>
          </c:dPt>
          <c:dPt>
            <c:idx val="14"/>
            <c:invertIfNegative val="0"/>
            <c:bubble3D val="0"/>
            <c:extLst>
              <c:ext xmlns:c16="http://schemas.microsoft.com/office/drawing/2014/chart" uri="{C3380CC4-5D6E-409C-BE32-E72D297353CC}">
                <c16:uniqueId val="{0000000E-080E-4087-B0A6-26D0C5107012}"/>
              </c:ext>
            </c:extLst>
          </c:dPt>
          <c:dPt>
            <c:idx val="15"/>
            <c:invertIfNegative val="0"/>
            <c:bubble3D val="0"/>
            <c:extLst>
              <c:ext xmlns:c16="http://schemas.microsoft.com/office/drawing/2014/chart" uri="{C3380CC4-5D6E-409C-BE32-E72D297353CC}">
                <c16:uniqueId val="{0000000F-080E-4087-B0A6-26D0C5107012}"/>
              </c:ext>
            </c:extLst>
          </c:dPt>
          <c:dPt>
            <c:idx val="17"/>
            <c:invertIfNegative val="0"/>
            <c:bubble3D val="0"/>
            <c:extLst>
              <c:ext xmlns:c16="http://schemas.microsoft.com/office/drawing/2014/chart" uri="{C3380CC4-5D6E-409C-BE32-E72D297353CC}">
                <c16:uniqueId val="{00000011-080E-4087-B0A6-26D0C5107012}"/>
              </c:ext>
            </c:extLst>
          </c:dPt>
          <c:dPt>
            <c:idx val="18"/>
            <c:invertIfNegative val="0"/>
            <c:bubble3D val="0"/>
            <c:extLst>
              <c:ext xmlns:c16="http://schemas.microsoft.com/office/drawing/2014/chart" uri="{C3380CC4-5D6E-409C-BE32-E72D297353CC}">
                <c16:uniqueId val="{0000000F-B705-4FD7-8DE9-AD49B84820AF}"/>
              </c:ext>
            </c:extLst>
          </c:dPt>
          <c:dPt>
            <c:idx val="20"/>
            <c:invertIfNegative val="0"/>
            <c:bubble3D val="0"/>
            <c:extLst>
              <c:ext xmlns:c16="http://schemas.microsoft.com/office/drawing/2014/chart" uri="{C3380CC4-5D6E-409C-BE32-E72D297353CC}">
                <c16:uniqueId val="{00000012-04D0-4050-B2D6-D294943E9470}"/>
              </c:ext>
            </c:extLst>
          </c:dPt>
          <c:dPt>
            <c:idx val="21"/>
            <c:invertIfNegative val="0"/>
            <c:bubble3D val="0"/>
            <c:extLst>
              <c:ext xmlns:c16="http://schemas.microsoft.com/office/drawing/2014/chart" uri="{C3380CC4-5D6E-409C-BE32-E72D297353CC}">
                <c16:uniqueId val="{00000011-B705-4FD7-8DE9-AD49B84820AF}"/>
              </c:ext>
            </c:extLst>
          </c:dPt>
          <c:dPt>
            <c:idx val="25"/>
            <c:invertIfNegative val="0"/>
            <c:bubble3D val="0"/>
            <c:extLst>
              <c:ext xmlns:c16="http://schemas.microsoft.com/office/drawing/2014/chart" uri="{C3380CC4-5D6E-409C-BE32-E72D297353CC}">
                <c16:uniqueId val="{00000012-B705-4FD7-8DE9-AD49B84820AF}"/>
              </c:ext>
            </c:extLst>
          </c:dPt>
          <c:dPt>
            <c:idx val="28"/>
            <c:invertIfNegative val="0"/>
            <c:bubble3D val="0"/>
            <c:extLst>
              <c:ext xmlns:c16="http://schemas.microsoft.com/office/drawing/2014/chart" uri="{C3380CC4-5D6E-409C-BE32-E72D297353CC}">
                <c16:uniqueId val="{00000013-080E-4087-B0A6-26D0C5107012}"/>
              </c:ext>
            </c:extLst>
          </c:dPt>
          <c:dPt>
            <c:idx val="29"/>
            <c:invertIfNegative val="0"/>
            <c:bubble3D val="0"/>
            <c:extLst>
              <c:ext xmlns:c16="http://schemas.microsoft.com/office/drawing/2014/chart" uri="{C3380CC4-5D6E-409C-BE32-E72D297353CC}">
                <c16:uniqueId val="{00000014-080E-4087-B0A6-26D0C5107012}"/>
              </c:ext>
            </c:extLst>
          </c:dPt>
          <c:dPt>
            <c:idx val="30"/>
            <c:invertIfNegative val="0"/>
            <c:bubble3D val="0"/>
            <c:spPr>
              <a:solidFill>
                <a:srgbClr val="FFC000"/>
              </a:solidFill>
              <a:ln>
                <a:noFill/>
              </a:ln>
              <a:effectLst/>
            </c:spPr>
            <c:extLst>
              <c:ext xmlns:c16="http://schemas.microsoft.com/office/drawing/2014/chart" uri="{C3380CC4-5D6E-409C-BE32-E72D297353CC}">
                <c16:uniqueId val="{00000016-080E-4087-B0A6-26D0C5107012}"/>
              </c:ext>
            </c:extLst>
          </c:dPt>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'F44'!$A$9:$A$40</c:f>
              <c:strCache>
                <c:ptCount val="32"/>
                <c:pt idx="0">
                  <c:v>Coahuila</c:v>
                </c:pt>
                <c:pt idx="1">
                  <c:v>Estado de México</c:v>
                </c:pt>
                <c:pt idx="2">
                  <c:v>Durango</c:v>
                </c:pt>
                <c:pt idx="3">
                  <c:v>Morelos</c:v>
                </c:pt>
                <c:pt idx="4">
                  <c:v>Hidalgo</c:v>
                </c:pt>
                <c:pt idx="5">
                  <c:v>Tlaxcala</c:v>
                </c:pt>
                <c:pt idx="6">
                  <c:v>Tamaulipas</c:v>
                </c:pt>
                <c:pt idx="7">
                  <c:v>Guerrero</c:v>
                </c:pt>
                <c:pt idx="8">
                  <c:v>Chiapas</c:v>
                </c:pt>
                <c:pt idx="9">
                  <c:v>Baja California Sur</c:v>
                </c:pt>
                <c:pt idx="10">
                  <c:v>Oaxaca</c:v>
                </c:pt>
                <c:pt idx="11">
                  <c:v>Zacatecas</c:v>
                </c:pt>
                <c:pt idx="12">
                  <c:v>Colima</c:v>
                </c:pt>
                <c:pt idx="13">
                  <c:v>Tabasco</c:v>
                </c:pt>
                <c:pt idx="14">
                  <c:v>Aguascalientes</c:v>
                </c:pt>
                <c:pt idx="15">
                  <c:v>San Luis Potosí</c:v>
                </c:pt>
                <c:pt idx="16">
                  <c:v>Sonora</c:v>
                </c:pt>
                <c:pt idx="17">
                  <c:v>Veracruz</c:v>
                </c:pt>
                <c:pt idx="18">
                  <c:v>Campeche</c:v>
                </c:pt>
                <c:pt idx="19">
                  <c:v>Puebla</c:v>
                </c:pt>
                <c:pt idx="20">
                  <c:v>Michoacán</c:v>
                </c:pt>
                <c:pt idx="21">
                  <c:v>Yucatán</c:v>
                </c:pt>
                <c:pt idx="22">
                  <c:v>Chihuahua</c:v>
                </c:pt>
                <c:pt idx="23">
                  <c:v>Nayarit</c:v>
                </c:pt>
                <c:pt idx="24">
                  <c:v>Baja California </c:v>
                </c:pt>
                <c:pt idx="25">
                  <c:v>Sinaloa</c:v>
                </c:pt>
                <c:pt idx="26">
                  <c:v>Quintana Roo</c:v>
                </c:pt>
                <c:pt idx="27">
                  <c:v>Guanajuato</c:v>
                </c:pt>
                <c:pt idx="28">
                  <c:v>Nuevo León</c:v>
                </c:pt>
                <c:pt idx="29">
                  <c:v>Querétaro</c:v>
                </c:pt>
                <c:pt idx="30">
                  <c:v>Jalisco</c:v>
                </c:pt>
                <c:pt idx="31">
                  <c:v>CDMX</c:v>
                </c:pt>
              </c:strCache>
            </c:strRef>
          </c:cat>
          <c:val>
            <c:numRef>
              <c:f>'F44'!$D$9:$D$40</c:f>
              <c:numCache>
                <c:formatCode>General</c:formatCode>
                <c:ptCount val="32"/>
                <c:pt idx="0">
                  <c:v>-3017</c:v>
                </c:pt>
                <c:pt idx="1">
                  <c:v>-1015</c:v>
                </c:pt>
                <c:pt idx="2">
                  <c:v>-1008</c:v>
                </c:pt>
                <c:pt idx="3">
                  <c:v>-776</c:v>
                </c:pt>
                <c:pt idx="4">
                  <c:v>750</c:v>
                </c:pt>
                <c:pt idx="5">
                  <c:v>1294</c:v>
                </c:pt>
                <c:pt idx="6">
                  <c:v>1582</c:v>
                </c:pt>
                <c:pt idx="7">
                  <c:v>1756</c:v>
                </c:pt>
                <c:pt idx="8">
                  <c:v>1838</c:v>
                </c:pt>
                <c:pt idx="9">
                  <c:v>2336</c:v>
                </c:pt>
                <c:pt idx="10">
                  <c:v>2562</c:v>
                </c:pt>
                <c:pt idx="11">
                  <c:v>3929</c:v>
                </c:pt>
                <c:pt idx="12">
                  <c:v>4018</c:v>
                </c:pt>
                <c:pt idx="13">
                  <c:v>5644</c:v>
                </c:pt>
                <c:pt idx="14">
                  <c:v>6993</c:v>
                </c:pt>
                <c:pt idx="15">
                  <c:v>7530</c:v>
                </c:pt>
                <c:pt idx="16">
                  <c:v>7806</c:v>
                </c:pt>
                <c:pt idx="17">
                  <c:v>8076</c:v>
                </c:pt>
                <c:pt idx="18">
                  <c:v>8395</c:v>
                </c:pt>
                <c:pt idx="19">
                  <c:v>9213</c:v>
                </c:pt>
                <c:pt idx="20">
                  <c:v>9517</c:v>
                </c:pt>
                <c:pt idx="21">
                  <c:v>9863</c:v>
                </c:pt>
                <c:pt idx="22">
                  <c:v>10031</c:v>
                </c:pt>
                <c:pt idx="23">
                  <c:v>13509</c:v>
                </c:pt>
                <c:pt idx="24">
                  <c:v>13824</c:v>
                </c:pt>
                <c:pt idx="25">
                  <c:v>15243</c:v>
                </c:pt>
                <c:pt idx="26">
                  <c:v>15816</c:v>
                </c:pt>
                <c:pt idx="27">
                  <c:v>19700</c:v>
                </c:pt>
                <c:pt idx="28">
                  <c:v>24701</c:v>
                </c:pt>
                <c:pt idx="29">
                  <c:v>31061</c:v>
                </c:pt>
                <c:pt idx="30">
                  <c:v>51699</c:v>
                </c:pt>
                <c:pt idx="31">
                  <c:v>59207</c:v>
                </c:pt>
              </c:numCache>
            </c:numRef>
          </c:val>
          <c:extLst>
            <c:ext xmlns:c16="http://schemas.microsoft.com/office/drawing/2014/chart" uri="{C3380CC4-5D6E-409C-BE32-E72D297353CC}">
              <c16:uniqueId val="{00000017-080E-4087-B0A6-26D0C5107012}"/>
            </c:ext>
          </c:extLst>
        </c:ser>
        <c:dLbls>
          <c:showLegendKey val="0"/>
          <c:showVal val="0"/>
          <c:showCatName val="0"/>
          <c:showSerName val="0"/>
          <c:showPercent val="0"/>
          <c:showBubbleSize val="0"/>
        </c:dLbls>
        <c:gapWidth val="75"/>
        <c:axId val="214487808"/>
        <c:axId val="214489344"/>
      </c:barChart>
      <c:catAx>
        <c:axId val="21448780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14489344"/>
        <c:crosses val="autoZero"/>
        <c:auto val="1"/>
        <c:lblAlgn val="ctr"/>
        <c:lblOffset val="100"/>
        <c:noMultiLvlLbl val="0"/>
      </c:catAx>
      <c:valAx>
        <c:axId val="214489344"/>
        <c:scaling>
          <c:orientation val="minMax"/>
        </c:scaling>
        <c:delete val="1"/>
        <c:axPos val="b"/>
        <c:numFmt formatCode="General" sourceLinked="1"/>
        <c:majorTickMark val="none"/>
        <c:minorTickMark val="none"/>
        <c:tickLblPos val="nextTo"/>
        <c:crossAx val="214487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617627202174062"/>
          <c:y val="2.4250440917107582E-2"/>
          <c:w val="0.78681584057047405"/>
          <c:h val="0.95149911816578481"/>
        </c:manualLayout>
      </c:layout>
      <c:barChart>
        <c:barDir val="bar"/>
        <c:grouping val="clustered"/>
        <c:varyColors val="0"/>
        <c:ser>
          <c:idx val="0"/>
          <c:order val="0"/>
          <c:spPr>
            <a:solidFill>
              <a:srgbClr val="595959"/>
            </a:solidFill>
            <a:ln>
              <a:noFill/>
            </a:ln>
            <a:effectLst/>
          </c:spPr>
          <c:invertIfNegative val="0"/>
          <c:dPt>
            <c:idx val="0"/>
            <c:invertIfNegative val="0"/>
            <c:bubble3D val="0"/>
            <c:extLst>
              <c:ext xmlns:c16="http://schemas.microsoft.com/office/drawing/2014/chart" uri="{C3380CC4-5D6E-409C-BE32-E72D297353CC}">
                <c16:uniqueId val="{00000000-B858-471F-AA2A-891C9DA12F0E}"/>
              </c:ext>
            </c:extLst>
          </c:dPt>
          <c:dPt>
            <c:idx val="2"/>
            <c:invertIfNegative val="0"/>
            <c:bubble3D val="0"/>
            <c:extLst>
              <c:ext xmlns:c16="http://schemas.microsoft.com/office/drawing/2014/chart" uri="{C3380CC4-5D6E-409C-BE32-E72D297353CC}">
                <c16:uniqueId val="{00000002-89F3-465C-A3F2-4BD6DD2F5E03}"/>
              </c:ext>
            </c:extLst>
          </c:dPt>
          <c:dPt>
            <c:idx val="5"/>
            <c:invertIfNegative val="0"/>
            <c:bubble3D val="0"/>
            <c:extLst>
              <c:ext xmlns:c16="http://schemas.microsoft.com/office/drawing/2014/chart" uri="{C3380CC4-5D6E-409C-BE32-E72D297353CC}">
                <c16:uniqueId val="{00000002-B858-471F-AA2A-891C9DA12F0E}"/>
              </c:ext>
            </c:extLst>
          </c:dPt>
          <c:dPt>
            <c:idx val="7"/>
            <c:invertIfNegative val="0"/>
            <c:bubble3D val="0"/>
            <c:extLst>
              <c:ext xmlns:c16="http://schemas.microsoft.com/office/drawing/2014/chart" uri="{C3380CC4-5D6E-409C-BE32-E72D297353CC}">
                <c16:uniqueId val="{00000007-89F3-465C-A3F2-4BD6DD2F5E03}"/>
              </c:ext>
            </c:extLst>
          </c:dPt>
          <c:dPt>
            <c:idx val="8"/>
            <c:invertIfNegative val="0"/>
            <c:bubble3D val="0"/>
            <c:extLst>
              <c:ext xmlns:c16="http://schemas.microsoft.com/office/drawing/2014/chart" uri="{C3380CC4-5D6E-409C-BE32-E72D297353CC}">
                <c16:uniqueId val="{00000004-B858-471F-AA2A-891C9DA12F0E}"/>
              </c:ext>
            </c:extLst>
          </c:dPt>
          <c:dPt>
            <c:idx val="9"/>
            <c:invertIfNegative val="0"/>
            <c:bubble3D val="0"/>
            <c:extLst>
              <c:ext xmlns:c16="http://schemas.microsoft.com/office/drawing/2014/chart" uri="{C3380CC4-5D6E-409C-BE32-E72D297353CC}">
                <c16:uniqueId val="{00000009-89F3-465C-A3F2-4BD6DD2F5E03}"/>
              </c:ext>
            </c:extLst>
          </c:dPt>
          <c:dPt>
            <c:idx val="10"/>
            <c:invertIfNegative val="0"/>
            <c:bubble3D val="0"/>
            <c:extLst>
              <c:ext xmlns:c16="http://schemas.microsoft.com/office/drawing/2014/chart" uri="{C3380CC4-5D6E-409C-BE32-E72D297353CC}">
                <c16:uniqueId val="{0000000A-89F3-465C-A3F2-4BD6DD2F5E03}"/>
              </c:ext>
            </c:extLst>
          </c:dPt>
          <c:dPt>
            <c:idx val="12"/>
            <c:invertIfNegative val="0"/>
            <c:bubble3D val="0"/>
            <c:extLst>
              <c:ext xmlns:c16="http://schemas.microsoft.com/office/drawing/2014/chart" uri="{C3380CC4-5D6E-409C-BE32-E72D297353CC}">
                <c16:uniqueId val="{0000000C-89F3-465C-A3F2-4BD6DD2F5E03}"/>
              </c:ext>
            </c:extLst>
          </c:dPt>
          <c:dPt>
            <c:idx val="13"/>
            <c:invertIfNegative val="0"/>
            <c:bubble3D val="0"/>
            <c:extLst>
              <c:ext xmlns:c16="http://schemas.microsoft.com/office/drawing/2014/chart" uri="{C3380CC4-5D6E-409C-BE32-E72D297353CC}">
                <c16:uniqueId val="{0000000D-89F3-465C-A3F2-4BD6DD2F5E03}"/>
              </c:ext>
            </c:extLst>
          </c:dPt>
          <c:dPt>
            <c:idx val="14"/>
            <c:invertIfNegative val="0"/>
            <c:bubble3D val="0"/>
            <c:extLst>
              <c:ext xmlns:c16="http://schemas.microsoft.com/office/drawing/2014/chart" uri="{C3380CC4-5D6E-409C-BE32-E72D297353CC}">
                <c16:uniqueId val="{0000000E-89F3-465C-A3F2-4BD6DD2F5E03}"/>
              </c:ext>
            </c:extLst>
          </c:dPt>
          <c:dPt>
            <c:idx val="15"/>
            <c:invertIfNegative val="0"/>
            <c:bubble3D val="0"/>
            <c:extLst>
              <c:ext xmlns:c16="http://schemas.microsoft.com/office/drawing/2014/chart" uri="{C3380CC4-5D6E-409C-BE32-E72D297353CC}">
                <c16:uniqueId val="{0000000A-B858-471F-AA2A-891C9DA12F0E}"/>
              </c:ext>
            </c:extLst>
          </c:dPt>
          <c:dPt>
            <c:idx val="16"/>
            <c:invertIfNegative val="0"/>
            <c:bubble3D val="0"/>
            <c:extLst>
              <c:ext xmlns:c16="http://schemas.microsoft.com/office/drawing/2014/chart" uri="{C3380CC4-5D6E-409C-BE32-E72D297353CC}">
                <c16:uniqueId val="{00000010-89F3-465C-A3F2-4BD6DD2F5E03}"/>
              </c:ext>
            </c:extLst>
          </c:dPt>
          <c:dPt>
            <c:idx val="17"/>
            <c:invertIfNegative val="0"/>
            <c:bubble3D val="0"/>
            <c:spPr>
              <a:solidFill>
                <a:srgbClr val="FBBB27"/>
              </a:solidFill>
              <a:ln>
                <a:noFill/>
              </a:ln>
              <a:effectLst/>
            </c:spPr>
            <c:extLst>
              <c:ext xmlns:c16="http://schemas.microsoft.com/office/drawing/2014/chart" uri="{C3380CC4-5D6E-409C-BE32-E72D297353CC}">
                <c16:uniqueId val="{00000011-89F3-465C-A3F2-4BD6DD2F5E03}"/>
              </c:ext>
            </c:extLst>
          </c:dPt>
          <c:dPt>
            <c:idx val="19"/>
            <c:invertIfNegative val="0"/>
            <c:bubble3D val="0"/>
            <c:extLst>
              <c:ext xmlns:c16="http://schemas.microsoft.com/office/drawing/2014/chart" uri="{C3380CC4-5D6E-409C-BE32-E72D297353CC}">
                <c16:uniqueId val="{00000014-89F3-465C-A3F2-4BD6DD2F5E03}"/>
              </c:ext>
            </c:extLst>
          </c:dPt>
          <c:dPt>
            <c:idx val="20"/>
            <c:invertIfNegative val="0"/>
            <c:bubble3D val="0"/>
            <c:extLst>
              <c:ext xmlns:c16="http://schemas.microsoft.com/office/drawing/2014/chart" uri="{C3380CC4-5D6E-409C-BE32-E72D297353CC}">
                <c16:uniqueId val="{00000015-89F3-465C-A3F2-4BD6DD2F5E03}"/>
              </c:ext>
            </c:extLst>
          </c:dPt>
          <c:dPt>
            <c:idx val="21"/>
            <c:invertIfNegative val="0"/>
            <c:bubble3D val="0"/>
            <c:extLst>
              <c:ext xmlns:c16="http://schemas.microsoft.com/office/drawing/2014/chart" uri="{C3380CC4-5D6E-409C-BE32-E72D297353CC}">
                <c16:uniqueId val="{00000011-9B4A-4B64-9D78-8403A76CD164}"/>
              </c:ext>
            </c:extLst>
          </c:dPt>
          <c:dPt>
            <c:idx val="22"/>
            <c:invertIfNegative val="0"/>
            <c:bubble3D val="0"/>
            <c:extLst>
              <c:ext xmlns:c16="http://schemas.microsoft.com/office/drawing/2014/chart" uri="{C3380CC4-5D6E-409C-BE32-E72D297353CC}">
                <c16:uniqueId val="{00000017-89F3-465C-A3F2-4BD6DD2F5E03}"/>
              </c:ext>
            </c:extLst>
          </c:dPt>
          <c:dPt>
            <c:idx val="23"/>
            <c:invertIfNegative val="0"/>
            <c:bubble3D val="0"/>
            <c:extLst>
              <c:ext xmlns:c16="http://schemas.microsoft.com/office/drawing/2014/chart" uri="{C3380CC4-5D6E-409C-BE32-E72D297353CC}">
                <c16:uniqueId val="{00000012-B858-471F-AA2A-891C9DA12F0E}"/>
              </c:ext>
            </c:extLst>
          </c:dPt>
          <c:dPt>
            <c:idx val="24"/>
            <c:invertIfNegative val="0"/>
            <c:bubble3D val="0"/>
            <c:extLst>
              <c:ext xmlns:c16="http://schemas.microsoft.com/office/drawing/2014/chart" uri="{C3380CC4-5D6E-409C-BE32-E72D297353CC}">
                <c16:uniqueId val="{00000014-9B4A-4B64-9D78-8403A76CD164}"/>
              </c:ext>
            </c:extLst>
          </c:dPt>
          <c:dPt>
            <c:idx val="26"/>
            <c:invertIfNegative val="0"/>
            <c:bubble3D val="0"/>
            <c:spPr>
              <a:solidFill>
                <a:srgbClr val="FBBB27"/>
              </a:solidFill>
              <a:ln>
                <a:noFill/>
              </a:ln>
              <a:effectLst/>
            </c:spPr>
            <c:extLst>
              <c:ext xmlns:c16="http://schemas.microsoft.com/office/drawing/2014/chart" uri="{C3380CC4-5D6E-409C-BE32-E72D297353CC}">
                <c16:uniqueId val="{00000015-9B4A-4B64-9D78-8403A76CD164}"/>
              </c:ext>
            </c:extLst>
          </c:dPt>
          <c:dPt>
            <c:idx val="27"/>
            <c:invertIfNegative val="0"/>
            <c:bubble3D val="0"/>
            <c:extLst>
              <c:ext xmlns:c16="http://schemas.microsoft.com/office/drawing/2014/chart" uri="{C3380CC4-5D6E-409C-BE32-E72D297353CC}">
                <c16:uniqueId val="{00000016-9B4A-4B64-9D78-8403A76CD164}"/>
              </c:ext>
            </c:extLst>
          </c:dPt>
          <c:dPt>
            <c:idx val="28"/>
            <c:invertIfNegative val="0"/>
            <c:bubble3D val="0"/>
            <c:extLst>
              <c:ext xmlns:c16="http://schemas.microsoft.com/office/drawing/2014/chart" uri="{C3380CC4-5D6E-409C-BE32-E72D297353CC}">
                <c16:uniqueId val="{00000018-89F3-465C-A3F2-4BD6DD2F5E03}"/>
              </c:ext>
            </c:extLst>
          </c:dPt>
          <c:dPt>
            <c:idx val="29"/>
            <c:invertIfNegative val="0"/>
            <c:bubble3D val="0"/>
            <c:extLst>
              <c:ext xmlns:c16="http://schemas.microsoft.com/office/drawing/2014/chart" uri="{C3380CC4-5D6E-409C-BE32-E72D297353CC}">
                <c16:uniqueId val="{00000018-9B4A-4B64-9D78-8403A76CD164}"/>
              </c:ext>
            </c:extLst>
          </c:dPt>
          <c:dPt>
            <c:idx val="30"/>
            <c:invertIfNegative val="0"/>
            <c:bubble3D val="0"/>
            <c:extLst>
              <c:ext xmlns:c16="http://schemas.microsoft.com/office/drawing/2014/chart" uri="{C3380CC4-5D6E-409C-BE32-E72D297353CC}">
                <c16:uniqueId val="{00000019-B858-471F-AA2A-891C9DA12F0E}"/>
              </c:ext>
            </c:extLst>
          </c:dPt>
          <c:dLbls>
            <c:dLbl>
              <c:idx val="23"/>
              <c:layout>
                <c:manualLayout>
                  <c:x val="-8.50377630342606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58-471F-AA2A-891C9DA12F0E}"/>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'F45'!$A$7:$A$39</c:f>
              <c:strCache>
                <c:ptCount val="33"/>
                <c:pt idx="0">
                  <c:v>Durango</c:v>
                </c:pt>
                <c:pt idx="1">
                  <c:v>Coahuila</c:v>
                </c:pt>
                <c:pt idx="2">
                  <c:v>Morelos</c:v>
                </c:pt>
                <c:pt idx="3">
                  <c:v>Estado de México</c:v>
                </c:pt>
                <c:pt idx="4">
                  <c:v>Tamaulipas</c:v>
                </c:pt>
                <c:pt idx="5">
                  <c:v>Hidalgo</c:v>
                </c:pt>
                <c:pt idx="6">
                  <c:v>Chiapas</c:v>
                </c:pt>
                <c:pt idx="7">
                  <c:v>Veracruz</c:v>
                </c:pt>
                <c:pt idx="8">
                  <c:v>Guerrero</c:v>
                </c:pt>
                <c:pt idx="9">
                  <c:v>Chihuahua</c:v>
                </c:pt>
                <c:pt idx="10">
                  <c:v>Oaxaca</c:v>
                </c:pt>
                <c:pt idx="11">
                  <c:v>Tlaxcala</c:v>
                </c:pt>
                <c:pt idx="12">
                  <c:v>Baja California Sur</c:v>
                </c:pt>
                <c:pt idx="13">
                  <c:v>Sonora</c:v>
                </c:pt>
                <c:pt idx="14">
                  <c:v>Puebla</c:v>
                </c:pt>
                <c:pt idx="15">
                  <c:v>Baja California </c:v>
                </c:pt>
                <c:pt idx="16">
                  <c:v>Nuevo León</c:v>
                </c:pt>
                <c:pt idx="17">
                  <c:v>Nacional</c:v>
                </c:pt>
                <c:pt idx="18">
                  <c:v>San Luis Potosí</c:v>
                </c:pt>
                <c:pt idx="19">
                  <c:v>CDMX</c:v>
                </c:pt>
                <c:pt idx="20">
                  <c:v>Guanajuato</c:v>
                </c:pt>
                <c:pt idx="21">
                  <c:v>Michoacán</c:v>
                </c:pt>
                <c:pt idx="22">
                  <c:v>Zacatecas</c:v>
                </c:pt>
                <c:pt idx="23">
                  <c:v>Aguascalientes</c:v>
                </c:pt>
                <c:pt idx="24">
                  <c:v>Yucatán</c:v>
                </c:pt>
                <c:pt idx="25">
                  <c:v>Sinaloa</c:v>
                </c:pt>
                <c:pt idx="26">
                  <c:v>Jalisco</c:v>
                </c:pt>
                <c:pt idx="27">
                  <c:v>Colima</c:v>
                </c:pt>
                <c:pt idx="28">
                  <c:v>Tabasco</c:v>
                </c:pt>
                <c:pt idx="29">
                  <c:v>Quintana Roo</c:v>
                </c:pt>
                <c:pt idx="30">
                  <c:v>Querétaro</c:v>
                </c:pt>
                <c:pt idx="31">
                  <c:v>Campeche</c:v>
                </c:pt>
                <c:pt idx="32">
                  <c:v>Nayarit</c:v>
                </c:pt>
              </c:strCache>
            </c:strRef>
          </c:cat>
          <c:val>
            <c:numRef>
              <c:f>'F45'!$F$7:$F$39</c:f>
              <c:numCache>
                <c:formatCode>General</c:formatCode>
                <c:ptCount val="33"/>
                <c:pt idx="0">
                  <c:v>-4.1370649002056004E-3</c:v>
                </c:pt>
                <c:pt idx="1">
                  <c:v>-3.8702113030181229E-3</c:v>
                </c:pt>
                <c:pt idx="2">
                  <c:v>-3.6584445953081746E-3</c:v>
                </c:pt>
                <c:pt idx="3">
                  <c:v>-6.2377242815248035E-4</c:v>
                </c:pt>
                <c:pt idx="4">
                  <c:v>2.2897073169318993E-3</c:v>
                </c:pt>
                <c:pt idx="5">
                  <c:v>3.3049984797006715E-3</c:v>
                </c:pt>
                <c:pt idx="6">
                  <c:v>8.1447442470543585E-3</c:v>
                </c:pt>
                <c:pt idx="7">
                  <c:v>1.0894756864533228E-2</c:v>
                </c:pt>
                <c:pt idx="8">
                  <c:v>1.1128503799281431E-2</c:v>
                </c:pt>
                <c:pt idx="9">
                  <c:v>1.1361834385208214E-2</c:v>
                </c:pt>
                <c:pt idx="10">
                  <c:v>1.218711647686721E-2</c:v>
                </c:pt>
                <c:pt idx="11">
                  <c:v>1.2814545598589744E-2</c:v>
                </c:pt>
                <c:pt idx="12">
                  <c:v>1.2828186865386337E-2</c:v>
                </c:pt>
                <c:pt idx="13">
                  <c:v>1.3487222903744156E-2</c:v>
                </c:pt>
                <c:pt idx="14">
                  <c:v>1.4855172947557893E-2</c:v>
                </c:pt>
                <c:pt idx="15">
                  <c:v>1.5269840077586361E-2</c:v>
                </c:pt>
                <c:pt idx="16">
                  <c:v>1.5359159720089055E-2</c:v>
                </c:pt>
                <c:pt idx="17">
                  <c:v>1.703624591713937E-2</c:v>
                </c:pt>
                <c:pt idx="18">
                  <c:v>1.7120795969223446E-2</c:v>
                </c:pt>
                <c:pt idx="19">
                  <c:v>1.7358475519673844E-2</c:v>
                </c:pt>
                <c:pt idx="20">
                  <c:v>1.993802008376E-2</c:v>
                </c:pt>
                <c:pt idx="21">
                  <c:v>2.0958815717900592E-2</c:v>
                </c:pt>
                <c:pt idx="22">
                  <c:v>2.120986374727396E-2</c:v>
                </c:pt>
                <c:pt idx="23">
                  <c:v>2.1764841362224452E-2</c:v>
                </c:pt>
                <c:pt idx="24">
                  <c:v>2.6341231518673514E-2</c:v>
                </c:pt>
                <c:pt idx="25">
                  <c:v>2.7113175227988728E-2</c:v>
                </c:pt>
                <c:pt idx="26">
                  <c:v>2.9357751277683031E-2</c:v>
                </c:pt>
                <c:pt idx="27">
                  <c:v>2.9813314338289931E-2</c:v>
                </c:pt>
                <c:pt idx="28">
                  <c:v>3.4087065758322543E-2</c:v>
                </c:pt>
                <c:pt idx="29">
                  <c:v>3.5355025617640035E-2</c:v>
                </c:pt>
                <c:pt idx="30">
                  <c:v>5.3845140398503633E-2</c:v>
                </c:pt>
                <c:pt idx="31">
                  <c:v>6.7009897828863352E-2</c:v>
                </c:pt>
                <c:pt idx="32">
                  <c:v>9.7321480029969543E-2</c:v>
                </c:pt>
              </c:numCache>
            </c:numRef>
          </c:val>
          <c:extLst>
            <c:ext xmlns:c16="http://schemas.microsoft.com/office/drawing/2014/chart" uri="{C3380CC4-5D6E-409C-BE32-E72D297353CC}">
              <c16:uniqueId val="{00000019-89F3-465C-A3F2-4BD6DD2F5E03}"/>
            </c:ext>
          </c:extLst>
        </c:ser>
        <c:dLbls>
          <c:showLegendKey val="0"/>
          <c:showVal val="0"/>
          <c:showCatName val="0"/>
          <c:showSerName val="0"/>
          <c:showPercent val="0"/>
          <c:showBubbleSize val="0"/>
        </c:dLbls>
        <c:gapWidth val="75"/>
        <c:axId val="214537728"/>
        <c:axId val="214539264"/>
      </c:barChart>
      <c:catAx>
        <c:axId val="21453772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14539264"/>
        <c:crosses val="autoZero"/>
        <c:auto val="1"/>
        <c:lblAlgn val="ctr"/>
        <c:lblOffset val="100"/>
        <c:noMultiLvlLbl val="0"/>
      </c:catAx>
      <c:valAx>
        <c:axId val="214539264"/>
        <c:scaling>
          <c:orientation val="minMax"/>
        </c:scaling>
        <c:delete val="1"/>
        <c:axPos val="b"/>
        <c:numFmt formatCode="General" sourceLinked="1"/>
        <c:majorTickMark val="none"/>
        <c:minorTickMark val="none"/>
        <c:tickLblPos val="nextTo"/>
        <c:crossAx val="214537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'F46'!$H$6</c:f>
              <c:strCache>
                <c:ptCount val="1"/>
                <c:pt idx="0">
                  <c:v>Nuevos</c:v>
                </c:pt>
              </c:strCache>
            </c:strRef>
          </c:tx>
          <c:spPr>
            <a:solidFill>
              <a:srgbClr val="606868"/>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AD7F-4E8D-858D-05A293E0E227}"/>
              </c:ext>
            </c:extLst>
          </c:dPt>
          <c:dPt>
            <c:idx val="7"/>
            <c:invertIfNegative val="0"/>
            <c:bubble3D val="0"/>
            <c:extLst>
              <c:ext xmlns:c16="http://schemas.microsoft.com/office/drawing/2014/chart" uri="{C3380CC4-5D6E-409C-BE32-E72D297353CC}">
                <c16:uniqueId val="{00000002-AD7F-4E8D-858D-05A293E0E22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'F46'!$A$7:$A$38</c:f>
              <c:strCache>
                <c:ptCount val="32"/>
                <c:pt idx="0">
                  <c:v>CDMX</c:v>
                </c:pt>
                <c:pt idx="1">
                  <c:v>Nuevo León</c:v>
                </c:pt>
                <c:pt idx="2">
                  <c:v>Estado de México</c:v>
                </c:pt>
                <c:pt idx="3">
                  <c:v>Jalisco</c:v>
                </c:pt>
                <c:pt idx="4">
                  <c:v>Baja California</c:v>
                </c:pt>
                <c:pt idx="5">
                  <c:v>Guanajuato</c:v>
                </c:pt>
                <c:pt idx="6">
                  <c:v>Coahuila</c:v>
                </c:pt>
                <c:pt idx="7">
                  <c:v>Chihuahua</c:v>
                </c:pt>
                <c:pt idx="8">
                  <c:v>Tamaulipas</c:v>
                </c:pt>
                <c:pt idx="9">
                  <c:v>Sonora</c:v>
                </c:pt>
                <c:pt idx="10">
                  <c:v>Quintana Roo</c:v>
                </c:pt>
                <c:pt idx="11">
                  <c:v>Querétaro</c:v>
                </c:pt>
                <c:pt idx="12">
                  <c:v>Puebla</c:v>
                </c:pt>
                <c:pt idx="13">
                  <c:v>Hidalgo</c:v>
                </c:pt>
                <c:pt idx="14">
                  <c:v>Aguascalientes</c:v>
                </c:pt>
                <c:pt idx="15">
                  <c:v>Baja California Sur</c:v>
                </c:pt>
                <c:pt idx="16">
                  <c:v>San Luis Potosí</c:v>
                </c:pt>
                <c:pt idx="17">
                  <c:v>Durango</c:v>
                </c:pt>
                <c:pt idx="18">
                  <c:v>Yucatán</c:v>
                </c:pt>
                <c:pt idx="19">
                  <c:v>Tabasco</c:v>
                </c:pt>
                <c:pt idx="20">
                  <c:v>Nayarit</c:v>
                </c:pt>
                <c:pt idx="21">
                  <c:v>Veracruz</c:v>
                </c:pt>
                <c:pt idx="22">
                  <c:v>Tlaxcala</c:v>
                </c:pt>
                <c:pt idx="23">
                  <c:v>Campeche</c:v>
                </c:pt>
                <c:pt idx="24">
                  <c:v>Zacatecas</c:v>
                </c:pt>
                <c:pt idx="25">
                  <c:v>Chiapas</c:v>
                </c:pt>
                <c:pt idx="26">
                  <c:v>Michoacán</c:v>
                </c:pt>
                <c:pt idx="27">
                  <c:v>Colima</c:v>
                </c:pt>
                <c:pt idx="28">
                  <c:v>Morelos</c:v>
                </c:pt>
                <c:pt idx="29">
                  <c:v>Oaxaca</c:v>
                </c:pt>
                <c:pt idx="30">
                  <c:v>Guerrero</c:v>
                </c:pt>
                <c:pt idx="31">
                  <c:v>Sinaloa</c:v>
                </c:pt>
              </c:strCache>
            </c:strRef>
          </c:cat>
          <c:val>
            <c:numRef>
              <c:f>'F46'!$H$7:$H$38</c:f>
              <c:numCache>
                <c:formatCode>General</c:formatCode>
                <c:ptCount val="32"/>
                <c:pt idx="0">
                  <c:v>-70765</c:v>
                </c:pt>
                <c:pt idx="1">
                  <c:v>-38916</c:v>
                </c:pt>
                <c:pt idx="2">
                  <c:v>-37438</c:v>
                </c:pt>
                <c:pt idx="3">
                  <c:v>-27451</c:v>
                </c:pt>
                <c:pt idx="4">
                  <c:v>-26324</c:v>
                </c:pt>
                <c:pt idx="5">
                  <c:v>-23239</c:v>
                </c:pt>
                <c:pt idx="6">
                  <c:v>-16781</c:v>
                </c:pt>
                <c:pt idx="7">
                  <c:v>-16504</c:v>
                </c:pt>
                <c:pt idx="8">
                  <c:v>-15561</c:v>
                </c:pt>
                <c:pt idx="9">
                  <c:v>-14416</c:v>
                </c:pt>
                <c:pt idx="10">
                  <c:v>-14292</c:v>
                </c:pt>
                <c:pt idx="11">
                  <c:v>-13963</c:v>
                </c:pt>
                <c:pt idx="12">
                  <c:v>-11120</c:v>
                </c:pt>
                <c:pt idx="13">
                  <c:v>-9946</c:v>
                </c:pt>
                <c:pt idx="14">
                  <c:v>-9862</c:v>
                </c:pt>
                <c:pt idx="15">
                  <c:v>-9766</c:v>
                </c:pt>
                <c:pt idx="16">
                  <c:v>-5553</c:v>
                </c:pt>
                <c:pt idx="17">
                  <c:v>-5031</c:v>
                </c:pt>
                <c:pt idx="18">
                  <c:v>-4363</c:v>
                </c:pt>
                <c:pt idx="19">
                  <c:v>-2777</c:v>
                </c:pt>
                <c:pt idx="20">
                  <c:v>-2705</c:v>
                </c:pt>
                <c:pt idx="21">
                  <c:v>-2663</c:v>
                </c:pt>
                <c:pt idx="22">
                  <c:v>-2630</c:v>
                </c:pt>
                <c:pt idx="23">
                  <c:v>-1666</c:v>
                </c:pt>
                <c:pt idx="24">
                  <c:v>-1589</c:v>
                </c:pt>
                <c:pt idx="25">
                  <c:v>-1273</c:v>
                </c:pt>
                <c:pt idx="26">
                  <c:v>-1224</c:v>
                </c:pt>
                <c:pt idx="27">
                  <c:v>-211</c:v>
                </c:pt>
                <c:pt idx="28">
                  <c:v>-112</c:v>
                </c:pt>
                <c:pt idx="29">
                  <c:v>50</c:v>
                </c:pt>
                <c:pt idx="30">
                  <c:v>800</c:v>
                </c:pt>
                <c:pt idx="31">
                  <c:v>5081</c:v>
                </c:pt>
              </c:numCache>
            </c:numRef>
          </c:val>
          <c:extLst>
            <c:ext xmlns:c16="http://schemas.microsoft.com/office/drawing/2014/chart" uri="{C3380CC4-5D6E-409C-BE32-E72D297353CC}">
              <c16:uniqueId val="{00000003-AD7F-4E8D-858D-05A293E0E227}"/>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General"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'F46'!$I$6</c:f>
              <c:strCache>
                <c:ptCount val="1"/>
                <c:pt idx="0">
                  <c:v>Permanentes</c:v>
                </c:pt>
              </c:strCache>
            </c:strRef>
          </c:tx>
          <c:spPr>
            <a:solidFill>
              <a:srgbClr val="FFC000"/>
            </a:solidFill>
            <a:ln>
              <a:noFill/>
            </a:ln>
            <a:effectLst/>
          </c:spPr>
          <c:invertIfNegative val="0"/>
          <c:dLbls>
            <c:dLbl>
              <c:idx val="0"/>
              <c:layout>
                <c:manualLayout>
                  <c:x val="0.16755096237970254"/>
                  <c:y val="-2.09314495028780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7A-4061-935D-12B26C61F342}"/>
                </c:ext>
              </c:extLst>
            </c:dLbl>
            <c:dLbl>
              <c:idx val="1"/>
              <c:layout>
                <c:manualLayout>
                  <c:x val="0.13670056867891514"/>
                  <c:y val="-2.0931449502876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7A-4061-935D-12B26C61F342}"/>
                </c:ext>
              </c:extLst>
            </c:dLbl>
            <c:dLbl>
              <c:idx val="2"/>
              <c:layout>
                <c:manualLayout>
                  <c:x val="0.10862817147856507"/>
                  <c:y val="-2.09314495028780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7A-4061-935D-12B26C61F342}"/>
                </c:ext>
              </c:extLst>
            </c:dLbl>
            <c:dLbl>
              <c:idx val="3"/>
              <c:layout>
                <c:manualLayout>
                  <c:x val="0.10092519685039369"/>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7A-4061-935D-12B26C61F342}"/>
                </c:ext>
              </c:extLst>
            </c:dLbl>
            <c:dLbl>
              <c:idx val="4"/>
              <c:layout>
                <c:manualLayout>
                  <c:x val="9.7249781277340339E-2"/>
                  <c:y val="1.534955231610573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7A-4061-935D-12B26C61F342}"/>
                </c:ext>
              </c:extLst>
            </c:dLbl>
            <c:dLbl>
              <c:idx val="5"/>
              <c:layout>
                <c:manualLayout>
                  <c:x val="9.66675415573053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7A-4061-935D-12B26C61F342}"/>
                </c:ext>
              </c:extLst>
            </c:dLbl>
            <c:dLbl>
              <c:idx val="6"/>
              <c:layout>
                <c:manualLayout>
                  <c:x val="8.8553368328958881E-2"/>
                  <c:y val="1.6481456301478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7A-4061-935D-12B26C61F342}"/>
                </c:ext>
              </c:extLst>
            </c:dLbl>
            <c:dLbl>
              <c:idx val="7"/>
              <c:layout>
                <c:manualLayout>
                  <c:x val="8.464151356080490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7A-4061-935D-12B26C61F342}"/>
                </c:ext>
              </c:extLst>
            </c:dLbl>
            <c:dLbl>
              <c:idx val="8"/>
              <c:layout>
                <c:manualLayout>
                  <c:x val="8.3950568678915136E-2"/>
                  <c:y val="7.674776158052868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97A-4061-935D-12B26C61F342}"/>
                </c:ext>
              </c:extLst>
            </c:dLbl>
            <c:dLbl>
              <c:idx val="9"/>
              <c:layout>
                <c:manualLayout>
                  <c:x val="8.6143263342082138E-2"/>
                  <c:y val="-2.09314495028788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97A-4061-935D-12B26C61F342}"/>
                </c:ext>
              </c:extLst>
            </c:dLbl>
            <c:dLbl>
              <c:idx val="10"/>
              <c:layout>
                <c:manualLayout>
                  <c:x val="5.469400699912521E-2"/>
                  <c:y val="7.674776158052868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97A-4061-935D-12B26C61F342}"/>
                </c:ext>
              </c:extLst>
            </c:dLbl>
            <c:dLbl>
              <c:idx val="11"/>
              <c:layout>
                <c:manualLayout>
                  <c:x val="7.18589238845144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97A-4061-935D-12B26C61F342}"/>
                </c:ext>
              </c:extLst>
            </c:dLbl>
            <c:dLbl>
              <c:idx val="12"/>
              <c:layout>
                <c:manualLayout>
                  <c:x val="6.836745406824147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97A-4061-935D-12B26C61F342}"/>
                </c:ext>
              </c:extLst>
            </c:dLbl>
            <c:dLbl>
              <c:idx val="13"/>
              <c:layout>
                <c:manualLayout>
                  <c:x val="5.887226596675426E-2"/>
                  <c:y val="7.674776158052868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97A-4061-935D-12B26C61F342}"/>
                </c:ext>
              </c:extLst>
            </c:dLbl>
            <c:dLbl>
              <c:idx val="14"/>
              <c:layout>
                <c:manualLayout>
                  <c:x val="7.075787401574802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97A-4061-935D-12B26C61F342}"/>
                </c:ext>
              </c:extLst>
            </c:dLbl>
            <c:dLbl>
              <c:idx val="15"/>
              <c:layout>
                <c:manualLayout>
                  <c:x val="5.4134951881014977E-2"/>
                  <c:y val="7.674776158052868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97A-4061-935D-12B26C61F342}"/>
                </c:ext>
              </c:extLst>
            </c:dLbl>
            <c:dLbl>
              <c:idx val="16"/>
              <c:layout>
                <c:manualLayout>
                  <c:x val="5.3791994750656165E-2"/>
                  <c:y val="1.6481456301478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97A-4061-935D-12B26C61F342}"/>
                </c:ext>
              </c:extLst>
            </c:dLbl>
            <c:dLbl>
              <c:idx val="17"/>
              <c:layout>
                <c:manualLayout>
                  <c:x val="5.5438757655293089E-2"/>
                  <c:y val="7.674776158052868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97A-4061-935D-12B26C61F342}"/>
                </c:ext>
              </c:extLst>
            </c:dLbl>
            <c:dLbl>
              <c:idx val="18"/>
              <c:layout>
                <c:manualLayout>
                  <c:x val="5.48917322834645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97A-4061-935D-12B26C61F342}"/>
                </c:ext>
              </c:extLst>
            </c:dLbl>
            <c:dLbl>
              <c:idx val="19"/>
              <c:layout>
                <c:manualLayout>
                  <c:x val="5.1926946631670939E-2"/>
                  <c:y val="1.648145630915357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97A-4061-935D-12B26C61F342}"/>
                </c:ext>
              </c:extLst>
            </c:dLbl>
            <c:dLbl>
              <c:idx val="20"/>
              <c:layout>
                <c:manualLayout>
                  <c:x val="4.18066491688538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97A-4061-935D-12B26C61F342}"/>
                </c:ext>
              </c:extLst>
            </c:dLbl>
            <c:dLbl>
              <c:idx val="21"/>
              <c:layout>
                <c:manualLayout>
                  <c:x val="-6.230533683289588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97A-4061-935D-12B26C61F342}"/>
                </c:ext>
              </c:extLst>
            </c:dLbl>
            <c:dLbl>
              <c:idx val="22"/>
              <c:layout>
                <c:manualLayout>
                  <c:x val="3.8949475065616697E-2"/>
                  <c:y val="3.837388079026434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97A-4061-935D-12B26C61F342}"/>
                </c:ext>
              </c:extLst>
            </c:dLbl>
            <c:dLbl>
              <c:idx val="23"/>
              <c:layout>
                <c:manualLayout>
                  <c:x val="3.12180664916884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97A-4061-935D-12B26C61F342}"/>
                </c:ext>
              </c:extLst>
            </c:dLbl>
            <c:dLbl>
              <c:idx val="24"/>
              <c:layout>
                <c:manualLayout>
                  <c:x val="4.655971128608934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97A-4061-935D-12B26C61F342}"/>
                </c:ext>
              </c:extLst>
            </c:dLbl>
            <c:dLbl>
              <c:idx val="25"/>
              <c:layout>
                <c:manualLayout>
                  <c:x val="3.571587926509186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97A-4061-935D-12B26C61F342}"/>
                </c:ext>
              </c:extLst>
            </c:dLbl>
            <c:dLbl>
              <c:idx val="26"/>
              <c:layout>
                <c:manualLayout>
                  <c:x val="3.0870953630796047E-2"/>
                  <c:y val="-2.09314495028778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97A-4061-935D-12B26C61F342}"/>
                </c:ext>
              </c:extLst>
            </c:dLbl>
            <c:dLbl>
              <c:idx val="30"/>
              <c:layout>
                <c:manualLayout>
                  <c:x val="4.9980971128608824E-2"/>
                  <c:y val="-9.5934701975660859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97A-4061-935D-12B26C61F342}"/>
                </c:ext>
              </c:extLst>
            </c:dLbl>
            <c:dLbl>
              <c:idx val="31"/>
              <c:layout>
                <c:manualLayout>
                  <c:x val="-7.666010498687664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97A-4061-935D-12B26C61F34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'F46'!$A$7:$A$38</c:f>
              <c:strCache>
                <c:ptCount val="32"/>
                <c:pt idx="0">
                  <c:v>CDMX</c:v>
                </c:pt>
                <c:pt idx="1">
                  <c:v>Nuevo León</c:v>
                </c:pt>
                <c:pt idx="2">
                  <c:v>Estado de México</c:v>
                </c:pt>
                <c:pt idx="3">
                  <c:v>Jalisco</c:v>
                </c:pt>
                <c:pt idx="4">
                  <c:v>Baja California</c:v>
                </c:pt>
                <c:pt idx="5">
                  <c:v>Guanajuato</c:v>
                </c:pt>
                <c:pt idx="6">
                  <c:v>Coahuila</c:v>
                </c:pt>
                <c:pt idx="7">
                  <c:v>Chihuahua</c:v>
                </c:pt>
                <c:pt idx="8">
                  <c:v>Tamaulipas</c:v>
                </c:pt>
                <c:pt idx="9">
                  <c:v>Sonora</c:v>
                </c:pt>
                <c:pt idx="10">
                  <c:v>Quintana Roo</c:v>
                </c:pt>
                <c:pt idx="11">
                  <c:v>Querétaro</c:v>
                </c:pt>
                <c:pt idx="12">
                  <c:v>Puebla</c:v>
                </c:pt>
                <c:pt idx="13">
                  <c:v>Hidalgo</c:v>
                </c:pt>
                <c:pt idx="14">
                  <c:v>Aguascalientes</c:v>
                </c:pt>
                <c:pt idx="15">
                  <c:v>Baja California Sur</c:v>
                </c:pt>
                <c:pt idx="16">
                  <c:v>San Luis Potosí</c:v>
                </c:pt>
                <c:pt idx="17">
                  <c:v>Durango</c:v>
                </c:pt>
                <c:pt idx="18">
                  <c:v>Yucatán</c:v>
                </c:pt>
                <c:pt idx="19">
                  <c:v>Tabasco</c:v>
                </c:pt>
                <c:pt idx="20">
                  <c:v>Nayarit</c:v>
                </c:pt>
                <c:pt idx="21">
                  <c:v>Veracruz</c:v>
                </c:pt>
                <c:pt idx="22">
                  <c:v>Tlaxcala</c:v>
                </c:pt>
                <c:pt idx="23">
                  <c:v>Campeche</c:v>
                </c:pt>
                <c:pt idx="24">
                  <c:v>Zacatecas</c:v>
                </c:pt>
                <c:pt idx="25">
                  <c:v>Chiapas</c:v>
                </c:pt>
                <c:pt idx="26">
                  <c:v>Michoacán</c:v>
                </c:pt>
                <c:pt idx="27">
                  <c:v>Colima</c:v>
                </c:pt>
                <c:pt idx="28">
                  <c:v>Morelos</c:v>
                </c:pt>
                <c:pt idx="29">
                  <c:v>Oaxaca</c:v>
                </c:pt>
                <c:pt idx="30">
                  <c:v>Guerrero</c:v>
                </c:pt>
                <c:pt idx="31">
                  <c:v>Sinaloa</c:v>
                </c:pt>
              </c:strCache>
            </c:strRef>
          </c:cat>
          <c:val>
            <c:numRef>
              <c:f>'F46'!$I$7:$I$38</c:f>
              <c:numCache>
                <c:formatCode>General</c:formatCode>
                <c:ptCount val="32"/>
                <c:pt idx="0">
                  <c:v>-40224</c:v>
                </c:pt>
                <c:pt idx="1">
                  <c:v>-29732</c:v>
                </c:pt>
                <c:pt idx="2">
                  <c:v>-19240</c:v>
                </c:pt>
                <c:pt idx="3">
                  <c:v>-17565</c:v>
                </c:pt>
                <c:pt idx="4">
                  <c:v>-16315</c:v>
                </c:pt>
                <c:pt idx="5">
                  <c:v>-16117</c:v>
                </c:pt>
                <c:pt idx="6">
                  <c:v>-11468</c:v>
                </c:pt>
                <c:pt idx="7">
                  <c:v>-12027</c:v>
                </c:pt>
                <c:pt idx="8">
                  <c:v>-11792</c:v>
                </c:pt>
                <c:pt idx="9">
                  <c:v>-11593</c:v>
                </c:pt>
                <c:pt idx="10">
                  <c:v>-2312</c:v>
                </c:pt>
                <c:pt idx="11">
                  <c:v>-7205</c:v>
                </c:pt>
                <c:pt idx="12">
                  <c:v>-7907</c:v>
                </c:pt>
                <c:pt idx="13">
                  <c:v>-3733</c:v>
                </c:pt>
                <c:pt idx="14">
                  <c:v>-8720</c:v>
                </c:pt>
                <c:pt idx="15">
                  <c:v>-4956</c:v>
                </c:pt>
                <c:pt idx="16">
                  <c:v>-2950</c:v>
                </c:pt>
                <c:pt idx="17">
                  <c:v>-3510</c:v>
                </c:pt>
                <c:pt idx="18">
                  <c:v>-3324</c:v>
                </c:pt>
                <c:pt idx="19">
                  <c:v>-1371</c:v>
                </c:pt>
                <c:pt idx="20">
                  <c:v>-997</c:v>
                </c:pt>
                <c:pt idx="21">
                  <c:v>-5033</c:v>
                </c:pt>
                <c:pt idx="22">
                  <c:v>-970</c:v>
                </c:pt>
                <c:pt idx="23">
                  <c:v>-230</c:v>
                </c:pt>
                <c:pt idx="24">
                  <c:v>-1435</c:v>
                </c:pt>
                <c:pt idx="25">
                  <c:v>-815</c:v>
                </c:pt>
                <c:pt idx="26">
                  <c:v>-112</c:v>
                </c:pt>
                <c:pt idx="27">
                  <c:v>-893</c:v>
                </c:pt>
                <c:pt idx="28">
                  <c:v>-1051</c:v>
                </c:pt>
                <c:pt idx="29">
                  <c:v>-379</c:v>
                </c:pt>
                <c:pt idx="30">
                  <c:v>1420</c:v>
                </c:pt>
                <c:pt idx="31">
                  <c:v>-6764</c:v>
                </c:pt>
              </c:numCache>
            </c:numRef>
          </c:val>
          <c:extLst>
            <c:ext xmlns:c16="http://schemas.microsoft.com/office/drawing/2014/chart" uri="{C3380CC4-5D6E-409C-BE32-E72D297353CC}">
              <c16:uniqueId val="{0000001D-997A-4061-935D-12B26C61F342}"/>
            </c:ext>
          </c:extLst>
        </c:ser>
        <c:ser>
          <c:idx val="1"/>
          <c:order val="1"/>
          <c:tx>
            <c:strRef>
              <c:f>'F46'!$J$6</c:f>
              <c:strCache>
                <c:ptCount val="1"/>
                <c:pt idx="0">
                  <c:v>Eventuales</c:v>
                </c:pt>
              </c:strCache>
            </c:strRef>
          </c:tx>
          <c:spPr>
            <a:solidFill>
              <a:srgbClr val="7C878E"/>
            </a:solidFill>
            <a:ln>
              <a:noFill/>
            </a:ln>
            <a:effectLst/>
          </c:spPr>
          <c:invertIfNegative val="0"/>
          <c:dLbls>
            <c:dLbl>
              <c:idx val="0"/>
              <c:layout>
                <c:manualLayout>
                  <c:x val="-0.1474127296587926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97A-4061-935D-12B26C61F342}"/>
                </c:ext>
              </c:extLst>
            </c:dLbl>
            <c:dLbl>
              <c:idx val="1"/>
              <c:layout>
                <c:manualLayout>
                  <c:x val="-7.212226596675415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97A-4061-935D-12B26C61F342}"/>
                </c:ext>
              </c:extLst>
            </c:dLbl>
            <c:dLbl>
              <c:idx val="2"/>
              <c:layout>
                <c:manualLayout>
                  <c:x val="-0.11111986001749781"/>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97A-4061-935D-12B26C61F342}"/>
                </c:ext>
              </c:extLst>
            </c:dLbl>
            <c:dLbl>
              <c:idx val="3"/>
              <c:layout>
                <c:manualLayout>
                  <c:x val="-7.4186351706036741E-2"/>
                  <c:y val="-2.09298013572479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97A-4061-935D-12B26C61F342}"/>
                </c:ext>
              </c:extLst>
            </c:dLbl>
            <c:dLbl>
              <c:idx val="4"/>
              <c:layout>
                <c:manualLayout>
                  <c:x val="-8.1485564304461938E-2"/>
                  <c:y val="1.534955231610573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97A-4061-935D-12B26C61F342}"/>
                </c:ext>
              </c:extLst>
            </c:dLbl>
            <c:dLbl>
              <c:idx val="5"/>
              <c:layout>
                <c:manualLayout>
                  <c:x val="-6.328149606299213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97A-4061-935D-12B26C61F342}"/>
                </c:ext>
              </c:extLst>
            </c:dLbl>
            <c:dLbl>
              <c:idx val="6"/>
              <c:layout>
                <c:manualLayout>
                  <c:x val="-6.0740157480314957E-2"/>
                  <c:y val="-4.18596027144958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97A-4061-935D-12B26C61F342}"/>
                </c:ext>
              </c:extLst>
            </c:dLbl>
            <c:dLbl>
              <c:idx val="7"/>
              <c:layout>
                <c:manualLayout>
                  <c:x val="-6.1059711286089238E-2"/>
                  <c:y val="1.648145631682835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97A-4061-935D-12B26C61F342}"/>
                </c:ext>
              </c:extLst>
            </c:dLbl>
            <c:dLbl>
              <c:idx val="8"/>
              <c:layout>
                <c:manualLayout>
                  <c:x val="-5.8977909011373682E-2"/>
                  <c:y val="7.674776158052868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997A-4061-935D-12B26C61F342}"/>
                </c:ext>
              </c:extLst>
            </c:dLbl>
            <c:dLbl>
              <c:idx val="9"/>
              <c:layout>
                <c:manualLayout>
                  <c:x val="-5.897419072615933E-2"/>
                  <c:y val="-2.09314495028788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97A-4061-935D-12B26C61F342}"/>
                </c:ext>
              </c:extLst>
            </c:dLbl>
            <c:dLbl>
              <c:idx val="10"/>
              <c:layout>
                <c:manualLayout>
                  <c:x val="-9.2836614173228443E-2"/>
                  <c:y val="7.674776158052868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997A-4061-935D-12B26C61F342}"/>
                </c:ext>
              </c:extLst>
            </c:dLbl>
            <c:dLbl>
              <c:idx val="11"/>
              <c:layout>
                <c:manualLayout>
                  <c:x val="-7.60999562554680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97A-4061-935D-12B26C61F342}"/>
                </c:ext>
              </c:extLst>
            </c:dLbl>
            <c:dLbl>
              <c:idx val="12"/>
              <c:layout>
                <c:manualLayout>
                  <c:x val="-7.1231846019247591E-2"/>
                  <c:y val="-2.09314495028780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997A-4061-935D-12B26C61F342}"/>
                </c:ext>
              </c:extLst>
            </c:dLbl>
            <c:dLbl>
              <c:idx val="13"/>
              <c:layout>
                <c:manualLayout>
                  <c:x val="-7.7275153105861874E-2"/>
                  <c:y val="2.09314495028788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997A-4061-935D-12B26C61F342}"/>
                </c:ext>
              </c:extLst>
            </c:dLbl>
            <c:dLbl>
              <c:idx val="14"/>
              <c:layout>
                <c:manualLayout>
                  <c:x val="-5.1253718285214349E-2"/>
                  <c:y val="-4.1861250860125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997A-4061-935D-12B26C61F342}"/>
                </c:ext>
              </c:extLst>
            </c:dLbl>
            <c:dLbl>
              <c:idx val="15"/>
              <c:layout>
                <c:manualLayout>
                  <c:x val="-5.6483377077865368E-2"/>
                  <c:y val="1.6481456301478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997A-4061-935D-12B26C61F342}"/>
                </c:ext>
              </c:extLst>
            </c:dLbl>
            <c:dLbl>
              <c:idx val="16"/>
              <c:layout>
                <c:manualLayout>
                  <c:x val="-5.8327209098862645E-2"/>
                  <c:y val="2.093309764850822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997A-4061-935D-12B26C61F342}"/>
                </c:ext>
              </c:extLst>
            </c:dLbl>
            <c:dLbl>
              <c:idx val="17"/>
              <c:layout>
                <c:manualLayout>
                  <c:x val="-4.6812335958005352E-2"/>
                  <c:y val="-2.09298013572479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997A-4061-935D-12B26C61F342}"/>
                </c:ext>
              </c:extLst>
            </c:dLbl>
            <c:dLbl>
              <c:idx val="18"/>
              <c:layout>
                <c:manualLayout>
                  <c:x val="-5.372856517935258E-2"/>
                  <c:y val="1.648145630915357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997A-4061-935D-12B26C61F342}"/>
                </c:ext>
              </c:extLst>
            </c:dLbl>
            <c:dLbl>
              <c:idx val="19"/>
              <c:layout>
                <c:manualLayout>
                  <c:x val="-4.925218722659677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997A-4061-935D-12B26C61F342}"/>
                </c:ext>
              </c:extLst>
            </c:dLbl>
            <c:dLbl>
              <c:idx val="20"/>
              <c:layout>
                <c:manualLayout>
                  <c:x val="-6.1251093613298439E-2"/>
                  <c:y val="1.648145630531618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997A-4061-935D-12B26C61F342}"/>
                </c:ext>
              </c:extLst>
            </c:dLbl>
            <c:dLbl>
              <c:idx val="22"/>
              <c:layout>
                <c:manualLayout>
                  <c:x val="-5.8332239720034998E-2"/>
                  <c:y val="1.648145630531618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997A-4061-935D-12B26C61F342}"/>
                </c:ext>
              </c:extLst>
            </c:dLbl>
            <c:dLbl>
              <c:idx val="23"/>
              <c:layout>
                <c:manualLayout>
                  <c:x val="-5.4895888013998251E-2"/>
                  <c:y val="-2.09298013572479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997A-4061-935D-12B26C61F342}"/>
                </c:ext>
              </c:extLst>
            </c:dLbl>
            <c:dLbl>
              <c:idx val="24"/>
              <c:layout>
                <c:manualLayout>
                  <c:x val="-3.6549868766404196E-2"/>
                  <c:y val="1.6481456301478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997A-4061-935D-12B26C61F342}"/>
                </c:ext>
              </c:extLst>
            </c:dLbl>
            <c:dLbl>
              <c:idx val="25"/>
              <c:layout>
                <c:manualLayout>
                  <c:x val="-4.2999343832020996E-2"/>
                  <c:y val="1.6481456301478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997A-4061-935D-12B26C61F342}"/>
                </c:ext>
              </c:extLst>
            </c:dLbl>
            <c:dLbl>
              <c:idx val="26"/>
              <c:layout>
                <c:manualLayout>
                  <c:x val="-4.8387576552930883E-2"/>
                  <c:y val="1.648145629956010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997A-4061-935D-12B26C61F342}"/>
                </c:ext>
              </c:extLst>
            </c:dLbl>
            <c:dLbl>
              <c:idx val="30"/>
              <c:layout>
                <c:manualLayout>
                  <c:x val="-4.0697944006999227E-2"/>
                  <c:y val="9.5934701975660859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997A-4061-935D-12B26C61F342}"/>
                </c:ext>
              </c:extLst>
            </c:dLbl>
            <c:dLbl>
              <c:idx val="31"/>
              <c:layout>
                <c:manualLayout>
                  <c:x val="8.465048118985116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997A-4061-935D-12B26C61F34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'F46'!$A$7:$A$38</c:f>
              <c:strCache>
                <c:ptCount val="32"/>
                <c:pt idx="0">
                  <c:v>CDMX</c:v>
                </c:pt>
                <c:pt idx="1">
                  <c:v>Nuevo León</c:v>
                </c:pt>
                <c:pt idx="2">
                  <c:v>Estado de México</c:v>
                </c:pt>
                <c:pt idx="3">
                  <c:v>Jalisco</c:v>
                </c:pt>
                <c:pt idx="4">
                  <c:v>Baja California</c:v>
                </c:pt>
                <c:pt idx="5">
                  <c:v>Guanajuato</c:v>
                </c:pt>
                <c:pt idx="6">
                  <c:v>Coahuila</c:v>
                </c:pt>
                <c:pt idx="7">
                  <c:v>Chihuahua</c:v>
                </c:pt>
                <c:pt idx="8">
                  <c:v>Tamaulipas</c:v>
                </c:pt>
                <c:pt idx="9">
                  <c:v>Sonora</c:v>
                </c:pt>
                <c:pt idx="10">
                  <c:v>Quintana Roo</c:v>
                </c:pt>
                <c:pt idx="11">
                  <c:v>Querétaro</c:v>
                </c:pt>
                <c:pt idx="12">
                  <c:v>Puebla</c:v>
                </c:pt>
                <c:pt idx="13">
                  <c:v>Hidalgo</c:v>
                </c:pt>
                <c:pt idx="14">
                  <c:v>Aguascalientes</c:v>
                </c:pt>
                <c:pt idx="15">
                  <c:v>Baja California Sur</c:v>
                </c:pt>
                <c:pt idx="16">
                  <c:v>San Luis Potosí</c:v>
                </c:pt>
                <c:pt idx="17">
                  <c:v>Durango</c:v>
                </c:pt>
                <c:pt idx="18">
                  <c:v>Yucatán</c:v>
                </c:pt>
                <c:pt idx="19">
                  <c:v>Tabasco</c:v>
                </c:pt>
                <c:pt idx="20">
                  <c:v>Nayarit</c:v>
                </c:pt>
                <c:pt idx="21">
                  <c:v>Veracruz</c:v>
                </c:pt>
                <c:pt idx="22">
                  <c:v>Tlaxcala</c:v>
                </c:pt>
                <c:pt idx="23">
                  <c:v>Campeche</c:v>
                </c:pt>
                <c:pt idx="24">
                  <c:v>Zacatecas</c:v>
                </c:pt>
                <c:pt idx="25">
                  <c:v>Chiapas</c:v>
                </c:pt>
                <c:pt idx="26">
                  <c:v>Michoacán</c:v>
                </c:pt>
                <c:pt idx="27">
                  <c:v>Colima</c:v>
                </c:pt>
                <c:pt idx="28">
                  <c:v>Morelos</c:v>
                </c:pt>
                <c:pt idx="29">
                  <c:v>Oaxaca</c:v>
                </c:pt>
                <c:pt idx="30">
                  <c:v>Guerrero</c:v>
                </c:pt>
                <c:pt idx="31">
                  <c:v>Sinaloa</c:v>
                </c:pt>
              </c:strCache>
            </c:strRef>
          </c:cat>
          <c:val>
            <c:numRef>
              <c:f>'F46'!$J$7:$J$38</c:f>
              <c:numCache>
                <c:formatCode>General</c:formatCode>
                <c:ptCount val="32"/>
                <c:pt idx="0">
                  <c:v>-30541</c:v>
                </c:pt>
                <c:pt idx="1">
                  <c:v>-9184</c:v>
                </c:pt>
                <c:pt idx="2">
                  <c:v>-18198</c:v>
                </c:pt>
                <c:pt idx="3">
                  <c:v>-9886</c:v>
                </c:pt>
                <c:pt idx="4">
                  <c:v>-10009</c:v>
                </c:pt>
                <c:pt idx="5">
                  <c:v>-7122</c:v>
                </c:pt>
                <c:pt idx="6">
                  <c:v>-5313</c:v>
                </c:pt>
                <c:pt idx="7">
                  <c:v>-4477</c:v>
                </c:pt>
                <c:pt idx="8">
                  <c:v>-3769</c:v>
                </c:pt>
                <c:pt idx="9">
                  <c:v>-2823</c:v>
                </c:pt>
                <c:pt idx="10">
                  <c:v>-11980</c:v>
                </c:pt>
                <c:pt idx="11">
                  <c:v>-6758</c:v>
                </c:pt>
                <c:pt idx="12">
                  <c:v>-3213</c:v>
                </c:pt>
                <c:pt idx="13">
                  <c:v>-6213</c:v>
                </c:pt>
                <c:pt idx="14">
                  <c:v>-1142</c:v>
                </c:pt>
                <c:pt idx="15">
                  <c:v>-4810</c:v>
                </c:pt>
                <c:pt idx="16">
                  <c:v>-2603</c:v>
                </c:pt>
                <c:pt idx="17">
                  <c:v>-1521</c:v>
                </c:pt>
                <c:pt idx="18">
                  <c:v>-1039</c:v>
                </c:pt>
                <c:pt idx="19">
                  <c:v>-1406</c:v>
                </c:pt>
                <c:pt idx="20">
                  <c:v>-1708</c:v>
                </c:pt>
                <c:pt idx="21">
                  <c:v>2370</c:v>
                </c:pt>
                <c:pt idx="22">
                  <c:v>-1660</c:v>
                </c:pt>
                <c:pt idx="23">
                  <c:v>-1436</c:v>
                </c:pt>
                <c:pt idx="24">
                  <c:v>-154</c:v>
                </c:pt>
                <c:pt idx="25">
                  <c:v>-458</c:v>
                </c:pt>
                <c:pt idx="26">
                  <c:v>-1112</c:v>
                </c:pt>
                <c:pt idx="27">
                  <c:v>682</c:v>
                </c:pt>
                <c:pt idx="28">
                  <c:v>939</c:v>
                </c:pt>
                <c:pt idx="29">
                  <c:v>429</c:v>
                </c:pt>
                <c:pt idx="30">
                  <c:v>-620</c:v>
                </c:pt>
                <c:pt idx="31">
                  <c:v>11845</c:v>
                </c:pt>
              </c:numCache>
            </c:numRef>
          </c:val>
          <c:extLst>
            <c:ext xmlns:c16="http://schemas.microsoft.com/office/drawing/2014/chart" uri="{C3380CC4-5D6E-409C-BE32-E72D297353CC}">
              <c16:uniqueId val="{0000003A-997A-4061-935D-12B26C61F342}"/>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20000"/>
          <c:min val="-9500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FF6C37"/>
              </a:solidFill>
              <a:ln>
                <a:solidFill>
                  <a:srgbClr val="FF6C37"/>
                </a:solidFill>
              </a:ln>
              <a:effectLst/>
            </c:spPr>
            <c:extLst>
              <c:ext xmlns:c16="http://schemas.microsoft.com/office/drawing/2014/chart" uri="{C3380CC4-5D6E-409C-BE32-E72D297353CC}">
                <c16:uniqueId val="{00000001-F990-4754-A7C2-C9283A393E9C}"/>
              </c:ext>
            </c:extLst>
          </c:dPt>
          <c:dPt>
            <c:idx val="1"/>
            <c:invertIfNegative val="0"/>
            <c:bubble3D val="0"/>
            <c:spPr>
              <a:solidFill>
                <a:srgbClr val="7C878E"/>
              </a:solidFill>
              <a:ln>
                <a:noFill/>
              </a:ln>
              <a:effectLst/>
            </c:spPr>
            <c:extLst>
              <c:ext xmlns:c16="http://schemas.microsoft.com/office/drawing/2014/chart" uri="{C3380CC4-5D6E-409C-BE32-E72D297353CC}">
                <c16:uniqueId val="{00000003-F990-4754-A7C2-C9283A393E9C}"/>
              </c:ext>
            </c:extLst>
          </c:dPt>
          <c:dPt>
            <c:idx val="2"/>
            <c:invertIfNegative val="0"/>
            <c:bubble3D val="0"/>
            <c:spPr>
              <a:solidFill>
                <a:srgbClr val="00953B"/>
              </a:solidFill>
              <a:ln>
                <a:solidFill>
                  <a:srgbClr val="00953B"/>
                </a:solidFill>
              </a:ln>
              <a:effectLst/>
            </c:spPr>
            <c:extLst>
              <c:ext xmlns:c16="http://schemas.microsoft.com/office/drawing/2014/chart" uri="{C3380CC4-5D6E-409C-BE32-E72D297353CC}">
                <c16:uniqueId val="{00000005-F990-4754-A7C2-C9283A393E9C}"/>
              </c:ext>
            </c:extLst>
          </c:dPt>
          <c:dPt>
            <c:idx val="3"/>
            <c:invertIfNegative val="0"/>
            <c:bubble3D val="0"/>
            <c:spPr>
              <a:solidFill>
                <a:srgbClr val="004A98"/>
              </a:solidFill>
              <a:ln>
                <a:solidFill>
                  <a:srgbClr val="004A98"/>
                </a:solidFill>
              </a:ln>
              <a:effectLst/>
            </c:spPr>
            <c:extLst>
              <c:ext xmlns:c16="http://schemas.microsoft.com/office/drawing/2014/chart" uri="{C3380CC4-5D6E-409C-BE32-E72D297353CC}">
                <c16:uniqueId val="{00000007-F990-4754-A7C2-C9283A393E9C}"/>
              </c:ext>
            </c:extLst>
          </c:dPt>
          <c:dPt>
            <c:idx val="4"/>
            <c:invertIfNegative val="0"/>
            <c:bubble3D val="0"/>
            <c:spPr>
              <a:solidFill>
                <a:srgbClr val="C6004C"/>
              </a:solidFill>
              <a:ln>
                <a:noFill/>
              </a:ln>
              <a:effectLst/>
            </c:spPr>
            <c:extLst>
              <c:ext xmlns:c16="http://schemas.microsoft.com/office/drawing/2014/chart" uri="{C3380CC4-5D6E-409C-BE32-E72D297353CC}">
                <c16:uniqueId val="{00000009-F990-4754-A7C2-C9283A393E9C}"/>
              </c:ext>
            </c:extLst>
          </c:dPt>
          <c:dPt>
            <c:idx val="5"/>
            <c:invertIfNegative val="0"/>
            <c:bubble3D val="0"/>
            <c:spPr>
              <a:solidFill>
                <a:srgbClr val="FBBB27"/>
              </a:solidFill>
              <a:ln>
                <a:solidFill>
                  <a:srgbClr val="FBBB27"/>
                </a:solidFill>
              </a:ln>
              <a:effectLst/>
            </c:spPr>
            <c:extLst>
              <c:ext xmlns:c16="http://schemas.microsoft.com/office/drawing/2014/chart" uri="{C3380CC4-5D6E-409C-BE32-E72D297353CC}">
                <c16:uniqueId val="{0000000B-F990-4754-A7C2-C9283A393E9C}"/>
              </c:ext>
            </c:extLst>
          </c:dPt>
          <c:dPt>
            <c:idx val="6"/>
            <c:invertIfNegative val="0"/>
            <c:bubble3D val="0"/>
            <c:spPr>
              <a:solidFill>
                <a:srgbClr val="7C878E"/>
              </a:solidFill>
              <a:ln>
                <a:noFill/>
              </a:ln>
              <a:effectLst/>
            </c:spPr>
            <c:extLst>
              <c:ext xmlns:c16="http://schemas.microsoft.com/office/drawing/2014/chart" uri="{C3380CC4-5D6E-409C-BE32-E72D297353CC}">
                <c16:uniqueId val="{0000000D-F990-4754-A7C2-C9283A393E9C}"/>
              </c:ext>
            </c:extLst>
          </c:dPt>
          <c:dPt>
            <c:idx val="7"/>
            <c:invertIfNegative val="0"/>
            <c:bubble3D val="0"/>
            <c:spPr>
              <a:solidFill>
                <a:srgbClr val="7C878E"/>
              </a:solidFill>
              <a:ln>
                <a:noFill/>
              </a:ln>
              <a:effectLst/>
            </c:spPr>
            <c:extLst>
              <c:ext xmlns:c16="http://schemas.microsoft.com/office/drawing/2014/chart" uri="{C3380CC4-5D6E-409C-BE32-E72D297353CC}">
                <c16:uniqueId val="{0000000F-F990-4754-A7C2-C9283A393E9C}"/>
              </c:ext>
            </c:extLst>
          </c:dPt>
          <c:dPt>
            <c:idx val="8"/>
            <c:invertIfNegative val="0"/>
            <c:bubble3D val="0"/>
            <c:spPr>
              <a:solidFill>
                <a:srgbClr val="7C878E"/>
              </a:solidFill>
              <a:ln>
                <a:noFill/>
              </a:ln>
              <a:effectLst/>
            </c:spPr>
            <c:extLst>
              <c:ext xmlns:c16="http://schemas.microsoft.com/office/drawing/2014/chart" uri="{C3380CC4-5D6E-409C-BE32-E72D297353CC}">
                <c16:uniqueId val="{00000011-F990-4754-A7C2-C9283A393E9C}"/>
              </c:ext>
            </c:extLst>
          </c:dPt>
          <c:dPt>
            <c:idx val="9"/>
            <c:invertIfNegative val="0"/>
            <c:bubble3D val="0"/>
            <c:spPr>
              <a:solidFill>
                <a:srgbClr val="7C878E"/>
              </a:solidFill>
              <a:ln>
                <a:noFill/>
              </a:ln>
              <a:effectLst/>
            </c:spPr>
            <c:extLst>
              <c:ext xmlns:c16="http://schemas.microsoft.com/office/drawing/2014/chart" uri="{C3380CC4-5D6E-409C-BE32-E72D297353CC}">
                <c16:uniqueId val="{00000013-F990-4754-A7C2-C9283A393E9C}"/>
              </c:ext>
            </c:extLst>
          </c:dPt>
          <c:dPt>
            <c:idx val="10"/>
            <c:invertIfNegative val="0"/>
            <c:bubble3D val="0"/>
            <c:spPr>
              <a:solidFill>
                <a:srgbClr val="7C878E"/>
              </a:solidFill>
              <a:ln>
                <a:noFill/>
              </a:ln>
              <a:effectLst/>
            </c:spPr>
            <c:extLst>
              <c:ext xmlns:c16="http://schemas.microsoft.com/office/drawing/2014/chart" uri="{C3380CC4-5D6E-409C-BE32-E72D297353CC}">
                <c16:uniqueId val="{00000015-F990-4754-A7C2-C9283A393E9C}"/>
              </c:ext>
            </c:extLst>
          </c:dPt>
          <c:dPt>
            <c:idx val="11"/>
            <c:invertIfNegative val="0"/>
            <c:bubble3D val="0"/>
            <c:spPr>
              <a:solidFill>
                <a:srgbClr val="7C878E"/>
              </a:solidFill>
              <a:ln>
                <a:noFill/>
              </a:ln>
              <a:effectLst/>
            </c:spPr>
            <c:extLst>
              <c:ext xmlns:c16="http://schemas.microsoft.com/office/drawing/2014/chart" uri="{C3380CC4-5D6E-409C-BE32-E72D297353CC}">
                <c16:uniqueId val="{00000017-F990-4754-A7C2-C9283A393E9C}"/>
              </c:ext>
            </c:extLst>
          </c:dPt>
          <c:dPt>
            <c:idx val="12"/>
            <c:invertIfNegative val="0"/>
            <c:bubble3D val="0"/>
            <c:spPr>
              <a:solidFill>
                <a:srgbClr val="7C878E"/>
              </a:solidFill>
              <a:ln>
                <a:noFill/>
              </a:ln>
              <a:effectLst/>
            </c:spPr>
            <c:extLst>
              <c:ext xmlns:c16="http://schemas.microsoft.com/office/drawing/2014/chart" uri="{C3380CC4-5D6E-409C-BE32-E72D297353CC}">
                <c16:uniqueId val="{00000019-F990-4754-A7C2-C9283A393E9C}"/>
              </c:ext>
            </c:extLst>
          </c:dPt>
          <c:dPt>
            <c:idx val="13"/>
            <c:invertIfNegative val="0"/>
            <c:bubble3D val="0"/>
            <c:spPr>
              <a:solidFill>
                <a:srgbClr val="7C878E"/>
              </a:solidFill>
              <a:ln>
                <a:noFill/>
              </a:ln>
              <a:effectLst/>
            </c:spPr>
            <c:extLst>
              <c:ext xmlns:c16="http://schemas.microsoft.com/office/drawing/2014/chart" uri="{C3380CC4-5D6E-409C-BE32-E72D297353CC}">
                <c16:uniqueId val="{0000001B-F990-4754-A7C2-C9283A393E9C}"/>
              </c:ext>
            </c:extLst>
          </c:dPt>
          <c:dPt>
            <c:idx val="14"/>
            <c:invertIfNegative val="0"/>
            <c:bubble3D val="0"/>
            <c:spPr>
              <a:solidFill>
                <a:srgbClr val="7C878E"/>
              </a:solidFill>
              <a:ln>
                <a:noFill/>
              </a:ln>
              <a:effectLst/>
            </c:spPr>
            <c:extLst>
              <c:ext xmlns:c16="http://schemas.microsoft.com/office/drawing/2014/chart" uri="{C3380CC4-5D6E-409C-BE32-E72D297353CC}">
                <c16:uniqueId val="{0000001D-F990-4754-A7C2-C9283A393E9C}"/>
              </c:ext>
            </c:extLst>
          </c:dPt>
          <c:dPt>
            <c:idx val="15"/>
            <c:invertIfNegative val="0"/>
            <c:bubble3D val="0"/>
            <c:spPr>
              <a:solidFill>
                <a:srgbClr val="7C878E"/>
              </a:solidFill>
              <a:ln>
                <a:noFill/>
              </a:ln>
              <a:effectLst/>
            </c:spPr>
            <c:extLst>
              <c:ext xmlns:c16="http://schemas.microsoft.com/office/drawing/2014/chart" uri="{C3380CC4-5D6E-409C-BE32-E72D297353CC}">
                <c16:uniqueId val="{0000001F-F990-4754-A7C2-C9283A393E9C}"/>
              </c:ext>
            </c:extLst>
          </c:dPt>
          <c:dPt>
            <c:idx val="16"/>
            <c:invertIfNegative val="0"/>
            <c:bubble3D val="0"/>
            <c:spPr>
              <a:solidFill>
                <a:srgbClr val="7C878E"/>
              </a:solidFill>
              <a:ln>
                <a:noFill/>
              </a:ln>
              <a:effectLst/>
            </c:spPr>
            <c:extLst>
              <c:ext xmlns:c16="http://schemas.microsoft.com/office/drawing/2014/chart" uri="{C3380CC4-5D6E-409C-BE32-E72D297353CC}">
                <c16:uniqueId val="{00000021-F990-4754-A7C2-C9283A393E9C}"/>
              </c:ext>
            </c:extLst>
          </c:dPt>
          <c:dPt>
            <c:idx val="17"/>
            <c:invertIfNegative val="0"/>
            <c:bubble3D val="0"/>
            <c:spPr>
              <a:solidFill>
                <a:srgbClr val="7C878E"/>
              </a:solidFill>
              <a:ln>
                <a:noFill/>
              </a:ln>
              <a:effectLst/>
            </c:spPr>
            <c:extLst>
              <c:ext xmlns:c16="http://schemas.microsoft.com/office/drawing/2014/chart" uri="{C3380CC4-5D6E-409C-BE32-E72D297353CC}">
                <c16:uniqueId val="{00000023-F990-4754-A7C2-C9283A393E9C}"/>
              </c:ext>
            </c:extLst>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'F3'!$B$37:$B$42</c:f>
              <c:strCache>
                <c:ptCount val="6"/>
                <c:pt idx="0">
                  <c:v>El Salto</c:v>
                </c:pt>
                <c:pt idx="1">
                  <c:v>Tonalá</c:v>
                </c:pt>
                <c:pt idx="2">
                  <c:v>San Pedro Tlaquepaque</c:v>
                </c:pt>
                <c:pt idx="3">
                  <c:v>Tlajomulco de Zúñiga</c:v>
                </c:pt>
                <c:pt idx="4">
                  <c:v>Guadalajara</c:v>
                </c:pt>
                <c:pt idx="5">
                  <c:v>Zapopan</c:v>
                </c:pt>
              </c:strCache>
            </c:strRef>
          </c:cat>
          <c:val>
            <c:numRef>
              <c:f>'F3'!$C$37:$C$42</c:f>
              <c:numCache>
                <c:formatCode>General</c:formatCode>
                <c:ptCount val="6"/>
                <c:pt idx="0">
                  <c:v>483547.89830508473</c:v>
                </c:pt>
                <c:pt idx="1">
                  <c:v>688503.00364963501</c:v>
                </c:pt>
                <c:pt idx="2">
                  <c:v>1023074.9882882882</c:v>
                </c:pt>
                <c:pt idx="3">
                  <c:v>1266946.3602071006</c:v>
                </c:pt>
                <c:pt idx="4">
                  <c:v>1490892.366013072</c:v>
                </c:pt>
                <c:pt idx="5">
                  <c:v>1720295.7764943691</c:v>
                </c:pt>
              </c:numCache>
            </c:numRef>
          </c:val>
          <c:extLst>
            <c:ext xmlns:c16="http://schemas.microsoft.com/office/drawing/2014/chart" uri="{C3380CC4-5D6E-409C-BE32-E72D297353CC}">
              <c16:uniqueId val="{00000024-F990-4754-A7C2-C9283A393E9C}"/>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26C6-492E-B594-573B8FD88595}"/>
              </c:ext>
            </c:extLst>
          </c:dPt>
          <c:dPt>
            <c:idx val="19"/>
            <c:invertIfNegative val="0"/>
            <c:bubble3D val="0"/>
            <c:spPr>
              <a:solidFill>
                <a:srgbClr val="FFC000"/>
              </a:solidFill>
              <a:ln>
                <a:noFill/>
              </a:ln>
              <a:effectLst/>
            </c:spPr>
            <c:extLst>
              <c:ext xmlns:c16="http://schemas.microsoft.com/office/drawing/2014/chart" uri="{C3380CC4-5D6E-409C-BE32-E72D297353CC}">
                <c16:uniqueId val="{00000002-26C6-492E-B594-573B8FD88595}"/>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'F47-50'!$B$112:$B$131</c:f>
              <c:strCache>
                <c:ptCount val="20"/>
                <c:pt idx="0">
                  <c:v>Ixtlahuacán del Río</c:v>
                </c:pt>
                <c:pt idx="1">
                  <c:v>Ayutla</c:v>
                </c:pt>
                <c:pt idx="2">
                  <c:v>Ayotlán</c:v>
                </c:pt>
                <c:pt idx="3">
                  <c:v>Valle de Juárez</c:v>
                </c:pt>
                <c:pt idx="4">
                  <c:v>Valle de Guadalupe</c:v>
                </c:pt>
                <c:pt idx="5">
                  <c:v>Cocula</c:v>
                </c:pt>
                <c:pt idx="6">
                  <c:v>Gómez Farías</c:v>
                </c:pt>
                <c:pt idx="7">
                  <c:v>Villa Corona</c:v>
                </c:pt>
                <c:pt idx="8">
                  <c:v>Amacueca</c:v>
                </c:pt>
                <c:pt idx="9">
                  <c:v>San Martín Hidalgo</c:v>
                </c:pt>
                <c:pt idx="10">
                  <c:v>Huejuquilla el Alto</c:v>
                </c:pt>
                <c:pt idx="11">
                  <c:v>Jesús María</c:v>
                </c:pt>
                <c:pt idx="12">
                  <c:v>Tuxpan</c:v>
                </c:pt>
                <c:pt idx="13">
                  <c:v>Juanacatlán</c:v>
                </c:pt>
                <c:pt idx="14">
                  <c:v>San Juan de los Lagos</c:v>
                </c:pt>
                <c:pt idx="15">
                  <c:v>Tamazula de Gordiano</c:v>
                </c:pt>
                <c:pt idx="16">
                  <c:v>Casimiro Castillo</c:v>
                </c:pt>
                <c:pt idx="17">
                  <c:v>Acatlán de Juárez</c:v>
                </c:pt>
                <c:pt idx="18">
                  <c:v>Ameca</c:v>
                </c:pt>
                <c:pt idx="19">
                  <c:v>Tala</c:v>
                </c:pt>
              </c:strCache>
            </c:strRef>
          </c:cat>
          <c:val>
            <c:numRef>
              <c:f>'F47-50'!$G$112:$G$131</c:f>
              <c:numCache>
                <c:formatCode>General</c:formatCode>
                <c:ptCount val="20"/>
                <c:pt idx="0">
                  <c:v>10</c:v>
                </c:pt>
                <c:pt idx="1">
                  <c:v>11</c:v>
                </c:pt>
                <c:pt idx="2">
                  <c:v>13</c:v>
                </c:pt>
                <c:pt idx="3">
                  <c:v>14</c:v>
                </c:pt>
                <c:pt idx="4">
                  <c:v>16</c:v>
                </c:pt>
                <c:pt idx="5">
                  <c:v>17</c:v>
                </c:pt>
                <c:pt idx="6">
                  <c:v>18</c:v>
                </c:pt>
                <c:pt idx="7">
                  <c:v>20</c:v>
                </c:pt>
                <c:pt idx="8">
                  <c:v>23</c:v>
                </c:pt>
                <c:pt idx="9">
                  <c:v>23</c:v>
                </c:pt>
                <c:pt idx="10">
                  <c:v>26</c:v>
                </c:pt>
                <c:pt idx="11">
                  <c:v>28</c:v>
                </c:pt>
                <c:pt idx="12">
                  <c:v>46</c:v>
                </c:pt>
                <c:pt idx="13">
                  <c:v>50</c:v>
                </c:pt>
                <c:pt idx="14">
                  <c:v>113</c:v>
                </c:pt>
                <c:pt idx="15">
                  <c:v>314</c:v>
                </c:pt>
                <c:pt idx="16">
                  <c:v>394</c:v>
                </c:pt>
                <c:pt idx="17">
                  <c:v>657</c:v>
                </c:pt>
                <c:pt idx="18">
                  <c:v>730</c:v>
                </c:pt>
                <c:pt idx="19">
                  <c:v>905</c:v>
                </c:pt>
              </c:numCache>
            </c:numRef>
          </c:val>
          <c:extLst>
            <c:ext xmlns:c16="http://schemas.microsoft.com/office/drawing/2014/chart" uri="{C3380CC4-5D6E-409C-BE32-E72D297353CC}">
              <c16:uniqueId val="{00000003-26C6-492E-B594-573B8FD88595}"/>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General"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'F47-50'!$H$6</c:f>
              <c:strCache>
                <c:ptCount val="1"/>
                <c:pt idx="0">
                  <c:v>Permanentes</c:v>
                </c:pt>
              </c:strCache>
            </c:strRef>
          </c:tx>
          <c:spPr>
            <a:solidFill>
              <a:srgbClr val="FFC000"/>
            </a:solidFill>
            <a:ln>
              <a:noFill/>
            </a:ln>
            <a:effectLst/>
          </c:spPr>
          <c:invertIfNegative val="0"/>
          <c:dLbls>
            <c:dLbl>
              <c:idx val="1"/>
              <c:layout>
                <c:manualLayout>
                  <c:x val="-1.9828052219729518E-2"/>
                  <c:y val="2.65604249667984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C2-494E-8684-F8D94675DC71}"/>
                </c:ext>
              </c:extLst>
            </c:dLbl>
            <c:dLbl>
              <c:idx val="2"/>
              <c:layout>
                <c:manualLayout>
                  <c:x val="-5.62798085993441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C2-494E-8684-F8D94675DC71}"/>
                </c:ext>
              </c:extLst>
            </c:dLbl>
            <c:dLbl>
              <c:idx val="6"/>
              <c:layout>
                <c:manualLayout>
                  <c:x val="-1.7865364594788824E-2"/>
                  <c:y val="9.738709985417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C2-494E-8684-F8D94675DC71}"/>
                </c:ext>
              </c:extLst>
            </c:dLbl>
            <c:dLbl>
              <c:idx val="7"/>
              <c:layout>
                <c:manualLayout>
                  <c:x val="-2.475872080235780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C2-494E-8684-F8D94675DC71}"/>
                </c:ext>
              </c:extLst>
            </c:dLbl>
            <c:dLbl>
              <c:idx val="9"/>
              <c:layout>
                <c:manualLayout>
                  <c:x val="-2.605766457963704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C2-494E-8684-F8D94675DC71}"/>
                </c:ext>
              </c:extLst>
            </c:dLbl>
            <c:dLbl>
              <c:idx val="11"/>
              <c:layout>
                <c:manualLayout>
                  <c:x val="-3.023015977751384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C2-494E-8684-F8D94675DC71}"/>
                </c:ext>
              </c:extLst>
            </c:dLbl>
            <c:dLbl>
              <c:idx val="12"/>
              <c:layout>
                <c:manualLayout>
                  <c:x val="-2.7856713441546065E-2"/>
                  <c:y val="4.86935499270884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C2-494E-8684-F8D94675DC71}"/>
                </c:ext>
              </c:extLst>
            </c:dLbl>
            <c:dLbl>
              <c:idx val="13"/>
              <c:layout>
                <c:manualLayout>
                  <c:x val="-3.071286480251421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C2-494E-8684-F8D94675DC71}"/>
                </c:ext>
              </c:extLst>
            </c:dLbl>
            <c:dLbl>
              <c:idx val="14"/>
              <c:layout>
                <c:manualLayout>
                  <c:x val="6.5787083877085192E-2"/>
                  <c:y val="-4.86935499270884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C2-494E-8684-F8D94675DC71}"/>
                </c:ext>
              </c:extLst>
            </c:dLbl>
            <c:dLbl>
              <c:idx val="15"/>
              <c:layout>
                <c:manualLayout>
                  <c:x val="-2.440896005317775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C2-494E-8684-F8D94675DC71}"/>
                </c:ext>
              </c:extLst>
            </c:dLbl>
            <c:dLbl>
              <c:idx val="16"/>
              <c:layout>
                <c:manualLayout>
                  <c:x val="-3.8264490681681598E-2"/>
                  <c:y val="-2.43467749635442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3C2-494E-8684-F8D94675DC71}"/>
                </c:ext>
              </c:extLst>
            </c:dLbl>
            <c:dLbl>
              <c:idx val="17"/>
              <c:layout>
                <c:manualLayout>
                  <c:x val="-3.0581093564421766E-2"/>
                  <c:y val="2.43467749635442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C2-494E-8684-F8D94675DC71}"/>
                </c:ext>
              </c:extLst>
            </c:dLbl>
            <c:dLbl>
              <c:idx val="18"/>
              <c:layout>
                <c:manualLayout>
                  <c:x val="-2.520173805090010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3C2-494E-8684-F8D94675DC71}"/>
                </c:ext>
              </c:extLst>
            </c:dLbl>
            <c:dLbl>
              <c:idx val="19"/>
              <c:layout>
                <c:manualLayout>
                  <c:x val="-5.882842856933386E-2"/>
                  <c:y val="2.091372044629879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C2-494E-8684-F8D94675DC7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'F47-50'!$B$112:$B$131</c:f>
              <c:strCache>
                <c:ptCount val="20"/>
                <c:pt idx="0">
                  <c:v>Ixtlahuacán del Río</c:v>
                </c:pt>
                <c:pt idx="1">
                  <c:v>Ayutla</c:v>
                </c:pt>
                <c:pt idx="2">
                  <c:v>Ayotlán</c:v>
                </c:pt>
                <c:pt idx="3">
                  <c:v>Valle de Juárez</c:v>
                </c:pt>
                <c:pt idx="4">
                  <c:v>Valle de Guadalupe</c:v>
                </c:pt>
                <c:pt idx="5">
                  <c:v>Cocula</c:v>
                </c:pt>
                <c:pt idx="6">
                  <c:v>Gómez Farías</c:v>
                </c:pt>
                <c:pt idx="7">
                  <c:v>Villa Corona</c:v>
                </c:pt>
                <c:pt idx="8">
                  <c:v>Amacueca</c:v>
                </c:pt>
                <c:pt idx="9">
                  <c:v>San Martín Hidalgo</c:v>
                </c:pt>
                <c:pt idx="10">
                  <c:v>Huejuquilla el Alto</c:v>
                </c:pt>
                <c:pt idx="11">
                  <c:v>Jesús María</c:v>
                </c:pt>
                <c:pt idx="12">
                  <c:v>Tuxpan</c:v>
                </c:pt>
                <c:pt idx="13">
                  <c:v>Juanacatlán</c:v>
                </c:pt>
                <c:pt idx="14">
                  <c:v>San Juan de los Lagos</c:v>
                </c:pt>
                <c:pt idx="15">
                  <c:v>Tamazula de Gordiano</c:v>
                </c:pt>
                <c:pt idx="16">
                  <c:v>Casimiro Castillo</c:v>
                </c:pt>
                <c:pt idx="17">
                  <c:v>Acatlán de Juárez</c:v>
                </c:pt>
                <c:pt idx="18">
                  <c:v>Ameca</c:v>
                </c:pt>
                <c:pt idx="19">
                  <c:v>Tala</c:v>
                </c:pt>
              </c:strCache>
            </c:strRef>
          </c:cat>
          <c:val>
            <c:numRef>
              <c:f>'F47-50'!$H$112:$H$131</c:f>
              <c:numCache>
                <c:formatCode>General</c:formatCode>
                <c:ptCount val="20"/>
                <c:pt idx="0">
                  <c:v>10</c:v>
                </c:pt>
                <c:pt idx="1">
                  <c:v>5</c:v>
                </c:pt>
                <c:pt idx="2">
                  <c:v>-140</c:v>
                </c:pt>
                <c:pt idx="3">
                  <c:v>14</c:v>
                </c:pt>
                <c:pt idx="4">
                  <c:v>19</c:v>
                </c:pt>
                <c:pt idx="5">
                  <c:v>28</c:v>
                </c:pt>
                <c:pt idx="6">
                  <c:v>-2</c:v>
                </c:pt>
                <c:pt idx="7">
                  <c:v>10</c:v>
                </c:pt>
                <c:pt idx="8">
                  <c:v>23</c:v>
                </c:pt>
                <c:pt idx="9">
                  <c:v>18</c:v>
                </c:pt>
                <c:pt idx="10">
                  <c:v>28</c:v>
                </c:pt>
                <c:pt idx="11">
                  <c:v>25</c:v>
                </c:pt>
                <c:pt idx="12">
                  <c:v>-28</c:v>
                </c:pt>
                <c:pt idx="13">
                  <c:v>27</c:v>
                </c:pt>
                <c:pt idx="14">
                  <c:v>157</c:v>
                </c:pt>
                <c:pt idx="15">
                  <c:v>6</c:v>
                </c:pt>
                <c:pt idx="16">
                  <c:v>48</c:v>
                </c:pt>
                <c:pt idx="17">
                  <c:v>-29</c:v>
                </c:pt>
                <c:pt idx="18">
                  <c:v>-17</c:v>
                </c:pt>
                <c:pt idx="19">
                  <c:v>-139</c:v>
                </c:pt>
              </c:numCache>
            </c:numRef>
          </c:val>
          <c:extLst>
            <c:ext xmlns:c16="http://schemas.microsoft.com/office/drawing/2014/chart" uri="{C3380CC4-5D6E-409C-BE32-E72D297353CC}">
              <c16:uniqueId val="{0000000E-43C2-494E-8684-F8D94675DC71}"/>
            </c:ext>
          </c:extLst>
        </c:ser>
        <c:ser>
          <c:idx val="1"/>
          <c:order val="1"/>
          <c:tx>
            <c:strRef>
              <c:f>'F47-50'!$I$6</c:f>
              <c:strCache>
                <c:ptCount val="1"/>
                <c:pt idx="0">
                  <c:v>Eventuales</c:v>
                </c:pt>
              </c:strCache>
            </c:strRef>
          </c:tx>
          <c:spPr>
            <a:solidFill>
              <a:srgbClr val="7C878E"/>
            </a:solidFill>
            <a:ln>
              <a:noFill/>
            </a:ln>
            <a:effectLst/>
          </c:spPr>
          <c:invertIfNegative val="0"/>
          <c:dLbls>
            <c:dLbl>
              <c:idx val="1"/>
              <c:layout>
                <c:manualLayout>
                  <c:x val="1.0138956094175424E-2"/>
                  <c:y val="2.65604249667984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C2-494E-8684-F8D94675DC71}"/>
                </c:ext>
              </c:extLst>
            </c:dLbl>
            <c:dLbl>
              <c:idx val="2"/>
              <c:layout>
                <c:manualLayout>
                  <c:x val="5.81844308567574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3C2-494E-8684-F8D94675DC71}"/>
                </c:ext>
              </c:extLst>
            </c:dLbl>
            <c:dLbl>
              <c:idx val="6"/>
              <c:layout>
                <c:manualLayout>
                  <c:x val="2.4700459928542452E-2"/>
                  <c:y val="-9.738709985417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3C2-494E-8684-F8D94675DC71}"/>
                </c:ext>
              </c:extLst>
            </c:dLbl>
            <c:dLbl>
              <c:idx val="7"/>
              <c:layout>
                <c:manualLayout>
                  <c:x val="2.475872080235780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3C2-494E-8684-F8D94675DC71}"/>
                </c:ext>
              </c:extLst>
            </c:dLbl>
            <c:dLbl>
              <c:idx val="9"/>
              <c:layout>
                <c:manualLayout>
                  <c:x val="1.9201845579358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3C2-494E-8684-F8D94675DC71}"/>
                </c:ext>
              </c:extLst>
            </c:dLbl>
            <c:dLbl>
              <c:idx val="10"/>
              <c:layout>
                <c:manualLayout>
                  <c:x val="-1.689780397562032E-2"/>
                  <c:y val="4.86935499270884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3C2-494E-8684-F8D94675DC71}"/>
                </c:ext>
              </c:extLst>
            </c:dLbl>
            <c:dLbl>
              <c:idx val="11"/>
              <c:layout>
                <c:manualLayout>
                  <c:x val="1.871914055435803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3C2-494E-8684-F8D94675DC71}"/>
                </c:ext>
              </c:extLst>
            </c:dLbl>
            <c:dLbl>
              <c:idx val="12"/>
              <c:layout>
                <c:manualLayout>
                  <c:x val="3.957418730479919E-2"/>
                  <c:y val="-4.86935499270884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3C2-494E-8684-F8D94675DC71}"/>
                </c:ext>
              </c:extLst>
            </c:dLbl>
            <c:dLbl>
              <c:idx val="13"/>
              <c:layout>
                <c:manualLayout>
                  <c:x val="2.478179054433829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3C2-494E-8684-F8D94675DC71}"/>
                </c:ext>
              </c:extLst>
            </c:dLbl>
            <c:dLbl>
              <c:idx val="14"/>
              <c:layout>
                <c:manualLayout>
                  <c:x val="-2.7871767425719875E-2"/>
                  <c:y val="4.86935499270884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3C2-494E-8684-F8D94675DC71}"/>
                </c:ext>
              </c:extLst>
            </c:dLbl>
            <c:dLbl>
              <c:idx val="15"/>
              <c:layout>
                <c:manualLayout>
                  <c:x val="0.1047370196043931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3C2-494E-8684-F8D94675DC71}"/>
                </c:ext>
              </c:extLst>
            </c:dLbl>
            <c:dLbl>
              <c:idx val="16"/>
              <c:layout>
                <c:manualLayout>
                  <c:x val="0.10894294637751287"/>
                  <c:y val="-2.43467749635442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3C2-494E-8684-F8D94675DC71}"/>
                </c:ext>
              </c:extLst>
            </c:dLbl>
            <c:dLbl>
              <c:idx val="17"/>
              <c:layout>
                <c:manualLayout>
                  <c:x val="0.19597198394893375"/>
                  <c:y val="-2.43467749635442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3C2-494E-8684-F8D94675DC71}"/>
                </c:ext>
              </c:extLst>
            </c:dLbl>
            <c:dLbl>
              <c:idx val="18"/>
              <c:layout>
                <c:manualLayout>
                  <c:x val="0.2106951714834528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3C2-494E-8684-F8D94675DC71}"/>
                </c:ext>
              </c:extLst>
            </c:dLbl>
            <c:dLbl>
              <c:idx val="19"/>
              <c:layout>
                <c:manualLayout>
                  <c:x val="0.28522451453344888"/>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3C2-494E-8684-F8D94675DC7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'F47-50'!$B$112:$B$131</c:f>
              <c:strCache>
                <c:ptCount val="20"/>
                <c:pt idx="0">
                  <c:v>Ixtlahuacán del Río</c:v>
                </c:pt>
                <c:pt idx="1">
                  <c:v>Ayutla</c:v>
                </c:pt>
                <c:pt idx="2">
                  <c:v>Ayotlán</c:v>
                </c:pt>
                <c:pt idx="3">
                  <c:v>Valle de Juárez</c:v>
                </c:pt>
                <c:pt idx="4">
                  <c:v>Valle de Guadalupe</c:v>
                </c:pt>
                <c:pt idx="5">
                  <c:v>Cocula</c:v>
                </c:pt>
                <c:pt idx="6">
                  <c:v>Gómez Farías</c:v>
                </c:pt>
                <c:pt idx="7">
                  <c:v>Villa Corona</c:v>
                </c:pt>
                <c:pt idx="8">
                  <c:v>Amacueca</c:v>
                </c:pt>
                <c:pt idx="9">
                  <c:v>San Martín Hidalgo</c:v>
                </c:pt>
                <c:pt idx="10">
                  <c:v>Huejuquilla el Alto</c:v>
                </c:pt>
                <c:pt idx="11">
                  <c:v>Jesús María</c:v>
                </c:pt>
                <c:pt idx="12">
                  <c:v>Tuxpan</c:v>
                </c:pt>
                <c:pt idx="13">
                  <c:v>Juanacatlán</c:v>
                </c:pt>
                <c:pt idx="14">
                  <c:v>San Juan de los Lagos</c:v>
                </c:pt>
                <c:pt idx="15">
                  <c:v>Tamazula de Gordiano</c:v>
                </c:pt>
                <c:pt idx="16">
                  <c:v>Casimiro Castillo</c:v>
                </c:pt>
                <c:pt idx="17">
                  <c:v>Acatlán de Juárez</c:v>
                </c:pt>
                <c:pt idx="18">
                  <c:v>Ameca</c:v>
                </c:pt>
                <c:pt idx="19">
                  <c:v>Tala</c:v>
                </c:pt>
              </c:strCache>
            </c:strRef>
          </c:cat>
          <c:val>
            <c:numRef>
              <c:f>'F47-50'!$I$112:$I$131</c:f>
              <c:numCache>
                <c:formatCode>General</c:formatCode>
                <c:ptCount val="20"/>
                <c:pt idx="0">
                  <c:v>0</c:v>
                </c:pt>
                <c:pt idx="1">
                  <c:v>6</c:v>
                </c:pt>
                <c:pt idx="2">
                  <c:v>153</c:v>
                </c:pt>
                <c:pt idx="3">
                  <c:v>0</c:v>
                </c:pt>
                <c:pt idx="4">
                  <c:v>-3</c:v>
                </c:pt>
                <c:pt idx="5">
                  <c:v>-11</c:v>
                </c:pt>
                <c:pt idx="6">
                  <c:v>20</c:v>
                </c:pt>
                <c:pt idx="7">
                  <c:v>10</c:v>
                </c:pt>
                <c:pt idx="8">
                  <c:v>0</c:v>
                </c:pt>
                <c:pt idx="9">
                  <c:v>5</c:v>
                </c:pt>
                <c:pt idx="10">
                  <c:v>-2</c:v>
                </c:pt>
                <c:pt idx="11">
                  <c:v>3</c:v>
                </c:pt>
                <c:pt idx="12">
                  <c:v>74</c:v>
                </c:pt>
                <c:pt idx="13">
                  <c:v>23</c:v>
                </c:pt>
                <c:pt idx="14">
                  <c:v>-44</c:v>
                </c:pt>
                <c:pt idx="15">
                  <c:v>308</c:v>
                </c:pt>
                <c:pt idx="16">
                  <c:v>346</c:v>
                </c:pt>
                <c:pt idx="17">
                  <c:v>686</c:v>
                </c:pt>
                <c:pt idx="18">
                  <c:v>747</c:v>
                </c:pt>
                <c:pt idx="19">
                  <c:v>1044</c:v>
                </c:pt>
              </c:numCache>
            </c:numRef>
          </c:val>
          <c:extLst>
            <c:ext xmlns:c16="http://schemas.microsoft.com/office/drawing/2014/chart" uri="{C3380CC4-5D6E-409C-BE32-E72D297353CC}">
              <c16:uniqueId val="{0000001E-43C2-494E-8684-F8D94675DC71}"/>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FFE4-4AAA-A146-E8B1BD381A44}"/>
              </c:ext>
            </c:extLst>
          </c:dPt>
          <c:dPt>
            <c:idx val="7"/>
            <c:invertIfNegative val="0"/>
            <c:bubble3D val="0"/>
            <c:extLst>
              <c:ext xmlns:c16="http://schemas.microsoft.com/office/drawing/2014/chart" uri="{C3380CC4-5D6E-409C-BE32-E72D297353CC}">
                <c16:uniqueId val="{00000002-FFE4-4AAA-A146-E8B1BD381A4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'F47-50'!$B$7:$B$26</c:f>
              <c:strCache>
                <c:ptCount val="20"/>
                <c:pt idx="0">
                  <c:v>Guadalajara</c:v>
                </c:pt>
                <c:pt idx="1">
                  <c:v>Zapopan</c:v>
                </c:pt>
                <c:pt idx="2">
                  <c:v>Tlaquepaque</c:v>
                </c:pt>
                <c:pt idx="3">
                  <c:v>Tlajomulco de Zúñiga</c:v>
                </c:pt>
                <c:pt idx="4">
                  <c:v>El Salto</c:v>
                </c:pt>
                <c:pt idx="5">
                  <c:v>Zapotlán el Grande</c:v>
                </c:pt>
                <c:pt idx="6">
                  <c:v>Lagos de Moreno</c:v>
                </c:pt>
                <c:pt idx="7">
                  <c:v>Ocotlán</c:v>
                </c:pt>
                <c:pt idx="8">
                  <c:v>Puerto Vallarta</c:v>
                </c:pt>
                <c:pt idx="9">
                  <c:v>Jocotepec</c:v>
                </c:pt>
                <c:pt idx="10">
                  <c:v>Tepatitlán de Morelos</c:v>
                </c:pt>
                <c:pt idx="11">
                  <c:v>Zapotiltic</c:v>
                </c:pt>
                <c:pt idx="12">
                  <c:v>La Huerta</c:v>
                </c:pt>
                <c:pt idx="13">
                  <c:v>Tonalá</c:v>
                </c:pt>
                <c:pt idx="14">
                  <c:v>San Gabriel</c:v>
                </c:pt>
                <c:pt idx="15">
                  <c:v>Tequila</c:v>
                </c:pt>
                <c:pt idx="16">
                  <c:v>Tuxcacuesco</c:v>
                </c:pt>
                <c:pt idx="17">
                  <c:v>Autlán de Navarro</c:v>
                </c:pt>
                <c:pt idx="18">
                  <c:v>Poncitlán</c:v>
                </c:pt>
                <c:pt idx="19">
                  <c:v>Tapalpa</c:v>
                </c:pt>
              </c:strCache>
            </c:strRef>
          </c:cat>
          <c:val>
            <c:numRef>
              <c:f>'F47-50'!$G$7:$G$26</c:f>
              <c:numCache>
                <c:formatCode>General</c:formatCode>
                <c:ptCount val="20"/>
                <c:pt idx="0">
                  <c:v>-9193</c:v>
                </c:pt>
                <c:pt idx="1">
                  <c:v>-9061</c:v>
                </c:pt>
                <c:pt idx="2">
                  <c:v>-3247</c:v>
                </c:pt>
                <c:pt idx="3">
                  <c:v>-1700</c:v>
                </c:pt>
                <c:pt idx="4">
                  <c:v>-1049</c:v>
                </c:pt>
                <c:pt idx="5">
                  <c:v>-954</c:v>
                </c:pt>
                <c:pt idx="6">
                  <c:v>-783</c:v>
                </c:pt>
                <c:pt idx="7">
                  <c:v>-464</c:v>
                </c:pt>
                <c:pt idx="8">
                  <c:v>-412</c:v>
                </c:pt>
                <c:pt idx="9">
                  <c:v>-348</c:v>
                </c:pt>
                <c:pt idx="10">
                  <c:v>-323</c:v>
                </c:pt>
                <c:pt idx="11">
                  <c:v>-322</c:v>
                </c:pt>
                <c:pt idx="12">
                  <c:v>-289</c:v>
                </c:pt>
                <c:pt idx="13">
                  <c:v>-253</c:v>
                </c:pt>
                <c:pt idx="14">
                  <c:v>-252</c:v>
                </c:pt>
                <c:pt idx="15">
                  <c:v>-224</c:v>
                </c:pt>
                <c:pt idx="16">
                  <c:v>-209</c:v>
                </c:pt>
                <c:pt idx="17">
                  <c:v>-184</c:v>
                </c:pt>
                <c:pt idx="18">
                  <c:v>-172</c:v>
                </c:pt>
                <c:pt idx="19">
                  <c:v>-120</c:v>
                </c:pt>
              </c:numCache>
            </c:numRef>
          </c:val>
          <c:extLst>
            <c:ext xmlns:c16="http://schemas.microsoft.com/office/drawing/2014/chart" uri="{C3380CC4-5D6E-409C-BE32-E72D297353CC}">
              <c16:uniqueId val="{00000003-FFE4-4AAA-A146-E8B1BD381A44}"/>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General"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'F47-50'!$H$6</c:f>
              <c:strCache>
                <c:ptCount val="1"/>
                <c:pt idx="0">
                  <c:v>Permanentes</c:v>
                </c:pt>
              </c:strCache>
            </c:strRef>
          </c:tx>
          <c:spPr>
            <a:solidFill>
              <a:srgbClr val="FFC000"/>
            </a:solidFill>
            <a:ln>
              <a:noFill/>
            </a:ln>
            <a:effectLst/>
          </c:spPr>
          <c:invertIfNegative val="0"/>
          <c:dLbls>
            <c:dLbl>
              <c:idx val="0"/>
              <c:layout>
                <c:manualLayout>
                  <c:x val="0.22561161616161615"/>
                  <c:y val="-1.458805744520030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9E-4E52-880C-0004DB40016A}"/>
                </c:ext>
              </c:extLst>
            </c:dLbl>
            <c:dLbl>
              <c:idx val="1"/>
              <c:layout>
                <c:manualLayout>
                  <c:x val="0.18597828282828283"/>
                  <c:y val="3.77928949357520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9E-4E52-880C-0004DB40016A}"/>
                </c:ext>
              </c:extLst>
            </c:dLbl>
            <c:dLbl>
              <c:idx val="2"/>
              <c:layout>
                <c:manualLayout>
                  <c:x val="9.7210269360269358E-2"/>
                  <c:y val="5.668934241242746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9E-4E52-880C-0004DB40016A}"/>
                </c:ext>
              </c:extLst>
            </c:dLbl>
            <c:dLbl>
              <c:idx val="3"/>
              <c:layout>
                <c:manualLayout>
                  <c:x val="6.7089898989898991E-2"/>
                  <c:y val="-1.94633408919211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9E-4E52-880C-0004DB40016A}"/>
                </c:ext>
              </c:extLst>
            </c:dLbl>
            <c:dLbl>
              <c:idx val="4"/>
              <c:layout>
                <c:manualLayout>
                  <c:x val="5.0322390572390574E-2"/>
                  <c:y val="2.44897959183673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9E-4E52-880C-0004DB40016A}"/>
                </c:ext>
              </c:extLst>
            </c:dLbl>
            <c:dLbl>
              <c:idx val="5"/>
              <c:layout>
                <c:manualLayout>
                  <c:x val="1.8412923343103078E-2"/>
                  <c:y val="1.851430479988906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9E-4E52-880C-0004DB40016A}"/>
                </c:ext>
              </c:extLst>
            </c:dLbl>
            <c:dLbl>
              <c:idx val="6"/>
              <c:layout>
                <c:manualLayout>
                  <c:x val="4.7626094276094273E-2"/>
                  <c:y val="5.668934240362811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9E-4E52-880C-0004DB40016A}"/>
                </c:ext>
              </c:extLst>
            </c:dLbl>
            <c:dLbl>
              <c:idx val="7"/>
              <c:layout>
                <c:manualLayout>
                  <c:x val="3.3682491582491585E-2"/>
                  <c:y val="7.558578987150415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9E-4E52-880C-0004DB40016A}"/>
                </c:ext>
              </c:extLst>
            </c:dLbl>
            <c:dLbl>
              <c:idx val="8"/>
              <c:layout>
                <c:manualLayout>
                  <c:x val="1.4060101010101011E-2"/>
                  <c:y val="3.779289492695273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9E-4E52-880C-0004DB40016A}"/>
                </c:ext>
              </c:extLst>
            </c:dLbl>
            <c:dLbl>
              <c:idx val="9"/>
              <c:layout>
                <c:manualLayout>
                  <c:x val="3.2689253573319088E-2"/>
                  <c:y val="9.25715239994453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9E-4E52-880C-0004DB40016A}"/>
                </c:ext>
              </c:extLst>
            </c:dLbl>
            <c:dLbl>
              <c:idx val="10"/>
              <c:layout>
                <c:manualLayout>
                  <c:x val="2.0590566049916593E-2"/>
                  <c:y val="2.35187213872990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9E-4E52-880C-0004DB40016A}"/>
                </c:ext>
              </c:extLst>
            </c:dLbl>
            <c:dLbl>
              <c:idx val="11"/>
              <c:layout>
                <c:manualLayout>
                  <c:x val="2.1032389056023965E-2"/>
                  <c:y val="5.554291440397788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9E-4E52-880C-0004DB40016A}"/>
                </c:ext>
              </c:extLst>
            </c:dLbl>
            <c:dLbl>
              <c:idx val="12"/>
              <c:layout>
                <c:manualLayout>
                  <c:x val="2.858319130438525E-2"/>
                  <c:y val="1.851430479988906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9E-4E52-880C-0004DB40016A}"/>
                </c:ext>
              </c:extLst>
            </c:dLbl>
            <c:dLbl>
              <c:idx val="13"/>
              <c:layout>
                <c:manualLayout>
                  <c:x val="3.2564309764309761E-2"/>
                  <c:y val="1.88964474678760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9E-4E52-880C-0004DB40016A}"/>
                </c:ext>
              </c:extLst>
            </c:dLbl>
            <c:dLbl>
              <c:idx val="14"/>
              <c:layout>
                <c:manualLayout>
                  <c:x val="3.2070071684587816E-2"/>
                  <c:y val="-2.2048611111111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29E-4E52-880C-0004DB40016A}"/>
                </c:ext>
              </c:extLst>
            </c:dLbl>
            <c:dLbl>
              <c:idx val="15"/>
              <c:layout>
                <c:manualLayout>
                  <c:x val="2.3003847693320766E-2"/>
                  <c:y val="2.2052388447148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9E-4E52-880C-0004DB40016A}"/>
                </c:ext>
              </c:extLst>
            </c:dLbl>
            <c:dLbl>
              <c:idx val="16"/>
              <c:layout>
                <c:manualLayout>
                  <c:x val="2.9381297154686615E-2"/>
                  <c:y val="-2.20468341557076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29E-4E52-880C-0004DB40016A}"/>
                </c:ext>
              </c:extLst>
            </c:dLbl>
            <c:dLbl>
              <c:idx val="17"/>
              <c:layout>
                <c:manualLayout>
                  <c:x val="2.6782323232323234E-2"/>
                  <c:y val="-2.20445956160239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9E-4E52-880C-0004DB40016A}"/>
                </c:ext>
              </c:extLst>
            </c:dLbl>
            <c:dLbl>
              <c:idx val="18"/>
              <c:layout>
                <c:manualLayout>
                  <c:x val="1.1729223962435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29E-4E52-880C-0004DB40016A}"/>
                </c:ext>
              </c:extLst>
            </c:dLbl>
            <c:dLbl>
              <c:idx val="19"/>
              <c:layout>
                <c:manualLayout>
                  <c:x val="1.9862794612794613E-2"/>
                  <c:y val="1.470143613000755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9E-4E52-880C-0004DB40016A}"/>
                </c:ext>
              </c:extLst>
            </c:dLbl>
            <c:dLbl>
              <c:idx val="20"/>
              <c:layout>
                <c:manualLayout>
                  <c:x val="3.4275985663082355E-2"/>
                  <c:y val="-4.04219867454634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29E-4E52-880C-0004DB40016A}"/>
                </c:ext>
              </c:extLst>
            </c:dLbl>
            <c:dLbl>
              <c:idx val="21"/>
              <c:layout>
                <c:manualLayout>
                  <c:x val="3.25842293906810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9E-4E52-880C-0004DB40016A}"/>
                </c:ext>
              </c:extLst>
            </c:dLbl>
            <c:dLbl>
              <c:idx val="22"/>
              <c:layout>
                <c:manualLayout>
                  <c:x val="3.450681003584221E-2"/>
                  <c:y val="-4.04219867454634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29E-4E52-880C-0004DB40016A}"/>
                </c:ext>
              </c:extLst>
            </c:dLbl>
            <c:dLbl>
              <c:idx val="23"/>
              <c:layout>
                <c:manualLayout>
                  <c:x val="3.6403046594982162E-2"/>
                  <c:y val="-2.2048611111111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9E-4E52-880C-0004DB40016A}"/>
                </c:ext>
              </c:extLst>
            </c:dLbl>
            <c:dLbl>
              <c:idx val="24"/>
              <c:layout>
                <c:manualLayout>
                  <c:x val="6.737150537634399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29E-4E52-880C-0004DB40016A}"/>
                </c:ext>
              </c:extLst>
            </c:dLbl>
            <c:dLbl>
              <c:idx val="25"/>
              <c:layout>
                <c:manualLayout>
                  <c:x val="6.171218637992823E-2"/>
                  <c:y val="-2.204861111111151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29E-4E52-880C-0004DB40016A}"/>
                </c:ext>
              </c:extLst>
            </c:dLbl>
            <c:dLbl>
              <c:idx val="26"/>
              <c:layout>
                <c:manualLayout>
                  <c:x val="5.59091397849462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29E-4E52-880C-0004DB40016A}"/>
                </c:ext>
              </c:extLst>
            </c:dLbl>
            <c:dLbl>
              <c:idx val="27"/>
              <c:layout>
                <c:manualLayout>
                  <c:x val="7.005698924731174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29E-4E52-880C-0004DB40016A}"/>
                </c:ext>
              </c:extLst>
            </c:dLbl>
            <c:dLbl>
              <c:idx val="28"/>
              <c:layout>
                <c:manualLayout>
                  <c:x val="6.99758064516129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29E-4E52-880C-0004DB40016A}"/>
                </c:ext>
              </c:extLst>
            </c:dLbl>
            <c:dLbl>
              <c:idx val="29"/>
              <c:layout>
                <c:manualLayout>
                  <c:x val="6.64686379928315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29E-4E52-880C-0004DB40016A}"/>
                </c:ext>
              </c:extLst>
            </c:dLbl>
            <c:dLbl>
              <c:idx val="30"/>
              <c:layout>
                <c:manualLayout>
                  <c:x val="7.8100358422939067E-2"/>
                  <c:y val="-2.2048611111111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29E-4E52-880C-0004DB40016A}"/>
                </c:ext>
              </c:extLst>
            </c:dLbl>
            <c:dLbl>
              <c:idx val="31"/>
              <c:layout>
                <c:manualLayout>
                  <c:x val="0.1533001792114695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29E-4E52-880C-0004DB40016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'F47-50'!$B$7:$B$26</c:f>
              <c:strCache>
                <c:ptCount val="20"/>
                <c:pt idx="0">
                  <c:v>Guadalajara</c:v>
                </c:pt>
                <c:pt idx="1">
                  <c:v>Zapopan</c:v>
                </c:pt>
                <c:pt idx="2">
                  <c:v>Tlaquepaque</c:v>
                </c:pt>
                <c:pt idx="3">
                  <c:v>Tlajomulco de Zúñiga</c:v>
                </c:pt>
                <c:pt idx="4">
                  <c:v>El Salto</c:v>
                </c:pt>
                <c:pt idx="5">
                  <c:v>Zapotlán el Grande</c:v>
                </c:pt>
                <c:pt idx="6">
                  <c:v>Lagos de Moreno</c:v>
                </c:pt>
                <c:pt idx="7">
                  <c:v>Ocotlán</c:v>
                </c:pt>
                <c:pt idx="8">
                  <c:v>Puerto Vallarta</c:v>
                </c:pt>
                <c:pt idx="9">
                  <c:v>Jocotepec</c:v>
                </c:pt>
                <c:pt idx="10">
                  <c:v>Tepatitlán de Morelos</c:v>
                </c:pt>
                <c:pt idx="11">
                  <c:v>Zapotiltic</c:v>
                </c:pt>
                <c:pt idx="12">
                  <c:v>La Huerta</c:v>
                </c:pt>
                <c:pt idx="13">
                  <c:v>Tonalá</c:v>
                </c:pt>
                <c:pt idx="14">
                  <c:v>San Gabriel</c:v>
                </c:pt>
                <c:pt idx="15">
                  <c:v>Tequila</c:v>
                </c:pt>
                <c:pt idx="16">
                  <c:v>Tuxcacuesco</c:v>
                </c:pt>
                <c:pt idx="17">
                  <c:v>Autlán de Navarro</c:v>
                </c:pt>
                <c:pt idx="18">
                  <c:v>Poncitlán</c:v>
                </c:pt>
                <c:pt idx="19">
                  <c:v>Tapalpa</c:v>
                </c:pt>
              </c:strCache>
            </c:strRef>
          </c:cat>
          <c:val>
            <c:numRef>
              <c:f>'F47-50'!$H$7:$H$26</c:f>
              <c:numCache>
                <c:formatCode>General</c:formatCode>
                <c:ptCount val="20"/>
                <c:pt idx="0">
                  <c:v>-6351</c:v>
                </c:pt>
                <c:pt idx="1">
                  <c:v>-5090</c:v>
                </c:pt>
                <c:pt idx="2">
                  <c:v>-2009</c:v>
                </c:pt>
                <c:pt idx="3">
                  <c:v>-1056</c:v>
                </c:pt>
                <c:pt idx="4">
                  <c:v>-885</c:v>
                </c:pt>
                <c:pt idx="5">
                  <c:v>-1</c:v>
                </c:pt>
                <c:pt idx="6">
                  <c:v>-577</c:v>
                </c:pt>
                <c:pt idx="7">
                  <c:v>-326</c:v>
                </c:pt>
                <c:pt idx="8">
                  <c:v>4</c:v>
                </c:pt>
                <c:pt idx="9">
                  <c:v>-100</c:v>
                </c:pt>
                <c:pt idx="10">
                  <c:v>-185</c:v>
                </c:pt>
                <c:pt idx="11">
                  <c:v>-15</c:v>
                </c:pt>
                <c:pt idx="12">
                  <c:v>-10</c:v>
                </c:pt>
                <c:pt idx="13">
                  <c:v>-232</c:v>
                </c:pt>
                <c:pt idx="14">
                  <c:v>5</c:v>
                </c:pt>
                <c:pt idx="15">
                  <c:v>-50</c:v>
                </c:pt>
                <c:pt idx="16">
                  <c:v>4</c:v>
                </c:pt>
                <c:pt idx="17">
                  <c:v>-162</c:v>
                </c:pt>
                <c:pt idx="18">
                  <c:v>10</c:v>
                </c:pt>
                <c:pt idx="19">
                  <c:v>-38</c:v>
                </c:pt>
              </c:numCache>
            </c:numRef>
          </c:val>
          <c:extLst>
            <c:ext xmlns:c16="http://schemas.microsoft.com/office/drawing/2014/chart" uri="{C3380CC4-5D6E-409C-BE32-E72D297353CC}">
              <c16:uniqueId val="{00000020-F29E-4E52-880C-0004DB40016A}"/>
            </c:ext>
          </c:extLst>
        </c:ser>
        <c:ser>
          <c:idx val="1"/>
          <c:order val="1"/>
          <c:tx>
            <c:strRef>
              <c:f>'F47-50'!$I$6</c:f>
              <c:strCache>
                <c:ptCount val="1"/>
                <c:pt idx="0">
                  <c:v>Eventuales</c:v>
                </c:pt>
              </c:strCache>
            </c:strRef>
          </c:tx>
          <c:spPr>
            <a:solidFill>
              <a:srgbClr val="7C878E"/>
            </a:solidFill>
            <a:ln>
              <a:noFill/>
            </a:ln>
            <a:effectLst/>
          </c:spPr>
          <c:invertIfNegative val="0"/>
          <c:dLbls>
            <c:dLbl>
              <c:idx val="0"/>
              <c:layout>
                <c:manualLayout>
                  <c:x val="-0.12035488215488216"/>
                  <c:y val="1.3227513227513228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29E-4E52-880C-0004DB40016A}"/>
                </c:ext>
              </c:extLst>
            </c:dLbl>
            <c:dLbl>
              <c:idx val="1"/>
              <c:layout>
                <c:manualLayout>
                  <c:x val="-0.15237777777777778"/>
                  <c:y val="3.77928949357520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29E-4E52-880C-0004DB40016A}"/>
                </c:ext>
              </c:extLst>
            </c:dLbl>
            <c:dLbl>
              <c:idx val="2"/>
              <c:layout>
                <c:manualLayout>
                  <c:x val="-7.6003703703703698E-2"/>
                  <c:y val="7.558578986270481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29E-4E52-880C-0004DB40016A}"/>
                </c:ext>
              </c:extLst>
            </c:dLbl>
            <c:dLbl>
              <c:idx val="3"/>
              <c:layout>
                <c:manualLayout>
                  <c:x val="-5.1922558922558926E-2"/>
                  <c:y val="3.779289494455142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9E-4E52-880C-0004DB40016A}"/>
                </c:ext>
              </c:extLst>
            </c:dLbl>
            <c:dLbl>
              <c:idx val="4"/>
              <c:layout>
                <c:manualLayout>
                  <c:x val="-3.2045959595959593E-2"/>
                  <c:y val="3.77928949357520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9E-4E52-880C-0004DB40016A}"/>
                </c:ext>
              </c:extLst>
            </c:dLbl>
            <c:dLbl>
              <c:idx val="5"/>
              <c:layout>
                <c:manualLayout>
                  <c:x val="-5.7226767676767674E-2"/>
                  <c:y val="3.779289494455142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9E-4E52-880C-0004DB40016A}"/>
                </c:ext>
              </c:extLst>
            </c:dLbl>
            <c:dLbl>
              <c:idx val="6"/>
              <c:layout>
                <c:manualLayout>
                  <c:x val="-3.4139730639730637E-2"/>
                  <c:y val="1.88964474678760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F29E-4E52-880C-0004DB40016A}"/>
                </c:ext>
              </c:extLst>
            </c:dLbl>
            <c:dLbl>
              <c:idx val="7"/>
              <c:layout>
                <c:manualLayout>
                  <c:x val="-3.0765151515151672E-2"/>
                  <c:y val="1.953892668179262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F29E-4E52-880C-0004DB40016A}"/>
                </c:ext>
              </c:extLst>
            </c:dLbl>
            <c:dLbl>
              <c:idx val="8"/>
              <c:layout>
                <c:manualLayout>
                  <c:x val="-4.0646464646464646E-2"/>
                  <c:y val="3.779289494455142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F29E-4E52-880C-0004DB40016A}"/>
                </c:ext>
              </c:extLst>
            </c:dLbl>
            <c:dLbl>
              <c:idx val="9"/>
              <c:layout>
                <c:manualLayout>
                  <c:x val="-3.2626094276094433E-2"/>
                  <c:y val="7.558578988030349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F29E-4E52-880C-0004DB40016A}"/>
                </c:ext>
              </c:extLst>
            </c:dLbl>
            <c:dLbl>
              <c:idx val="10"/>
              <c:layout>
                <c:manualLayout>
                  <c:x val="-2.9474242424242424E-2"/>
                  <c:y val="-2.39947089947081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F29E-4E52-880C-0004DB40016A}"/>
                </c:ext>
              </c:extLst>
            </c:dLbl>
            <c:dLbl>
              <c:idx val="11"/>
              <c:layout>
                <c:manualLayout>
                  <c:x val="-3.2472222222222222E-2"/>
                  <c:y val="-2.5455404383975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F29E-4E52-880C-0004DB40016A}"/>
                </c:ext>
              </c:extLst>
            </c:dLbl>
            <c:dLbl>
              <c:idx val="12"/>
              <c:layout>
                <c:manualLayout>
                  <c:x val="-3.6004713804713803E-2"/>
                  <c:y val="3.779289494015174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F29E-4E52-880C-0004DB40016A}"/>
                </c:ext>
              </c:extLst>
            </c:dLbl>
            <c:dLbl>
              <c:idx val="13"/>
              <c:layout>
                <c:manualLayout>
                  <c:x val="-2.4304882154882312E-2"/>
                  <c:y val="3.77928949357520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F29E-4E52-880C-0004DB40016A}"/>
                </c:ext>
              </c:extLst>
            </c:dLbl>
            <c:dLbl>
              <c:idx val="14"/>
              <c:layout>
                <c:manualLayout>
                  <c:x val="-3.4139784946236644E-2"/>
                  <c:y val="-8.084397349092695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F29E-4E52-880C-0004DB40016A}"/>
                </c:ext>
              </c:extLst>
            </c:dLbl>
            <c:dLbl>
              <c:idx val="15"/>
              <c:layout>
                <c:manualLayout>
                  <c:x val="-3.1431986531986533E-2"/>
                  <c:y val="2.35166288737721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F29E-4E52-880C-0004DB40016A}"/>
                </c:ext>
              </c:extLst>
            </c:dLbl>
            <c:dLbl>
              <c:idx val="16"/>
              <c:layout>
                <c:manualLayout>
                  <c:x val="-2.8443045315842252E-2"/>
                  <c:y val="-2.155348751681049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F29E-4E52-880C-0004DB40016A}"/>
                </c:ext>
              </c:extLst>
            </c:dLbl>
            <c:dLbl>
              <c:idx val="17"/>
              <c:layout>
                <c:manualLayout>
                  <c:x val="-2.6725920713415709E-2"/>
                  <c:y val="-2.20468341557076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F29E-4E52-880C-0004DB40016A}"/>
                </c:ext>
              </c:extLst>
            </c:dLbl>
            <c:dLbl>
              <c:idx val="18"/>
              <c:layout>
                <c:manualLayout>
                  <c:x val="-3.1027272727272726E-2"/>
                  <c:y val="1.473922902494331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F29E-4E52-880C-0004DB40016A}"/>
                </c:ext>
              </c:extLst>
            </c:dLbl>
            <c:dLbl>
              <c:idx val="19"/>
              <c:layout>
                <c:manualLayout>
                  <c:x val="-2.931161616161616E-2"/>
                  <c:y val="7.558578987150415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F29E-4E52-880C-0004DB40016A}"/>
                </c:ext>
              </c:extLst>
            </c:dLbl>
            <c:dLbl>
              <c:idx val="20"/>
              <c:layout>
                <c:manualLayout>
                  <c:x val="-4.324372759856631E-2"/>
                  <c:y val="1.736111111111111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F29E-4E52-880C-0004DB40016A}"/>
                </c:ext>
              </c:extLst>
            </c:dLbl>
            <c:dLbl>
              <c:idx val="21"/>
              <c:layout>
                <c:manualLayout>
                  <c:x val="-5.2347670250896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F29E-4E52-880C-0004DB40016A}"/>
                </c:ext>
              </c:extLst>
            </c:dLbl>
            <c:dLbl>
              <c:idx val="22"/>
              <c:layout>
                <c:manualLayout>
                  <c:x val="-7.5107526881720427E-2"/>
                  <c:y val="-4.042198674546347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F29E-4E52-880C-0004DB40016A}"/>
                </c:ext>
              </c:extLst>
            </c:dLbl>
            <c:dLbl>
              <c:idx val="23"/>
              <c:layout>
                <c:manualLayout>
                  <c:x val="-7.2831541218637996E-2"/>
                  <c:y val="1.736111111111111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F29E-4E52-880C-0004DB40016A}"/>
                </c:ext>
              </c:extLst>
            </c:dLbl>
            <c:dLbl>
              <c:idx val="24"/>
              <c:layout>
                <c:manualLayout>
                  <c:x val="-3.6415770609318998E-2"/>
                  <c:y val="-2.2048611111111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F29E-4E52-880C-0004DB40016A}"/>
                </c:ext>
              </c:extLst>
            </c:dLbl>
            <c:dLbl>
              <c:idx val="25"/>
              <c:layout>
                <c:manualLayout>
                  <c:x val="-2.958781362007168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F29E-4E52-880C-0004DB40016A}"/>
                </c:ext>
              </c:extLst>
            </c:dLbl>
            <c:dLbl>
              <c:idx val="26"/>
              <c:layout>
                <c:manualLayout>
                  <c:x val="-0.10014336917562724"/>
                  <c:y val="1.736111111111111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F29E-4E52-880C-0004DB40016A}"/>
                </c:ext>
              </c:extLst>
            </c:dLbl>
            <c:dLbl>
              <c:idx val="27"/>
              <c:layout>
                <c:manualLayout>
                  <c:x val="-4.0967741935483873E-2"/>
                  <c:y val="2.20503472222222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F29E-4E52-880C-0004DB40016A}"/>
                </c:ext>
              </c:extLst>
            </c:dLbl>
            <c:dLbl>
              <c:idx val="28"/>
              <c:layout>
                <c:manualLayout>
                  <c:x val="-5.234767025089606E-2"/>
                  <c:y val="3.472222222424332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F29E-4E52-880C-0004DB40016A}"/>
                </c:ext>
              </c:extLst>
            </c:dLbl>
            <c:dLbl>
              <c:idx val="29"/>
              <c:layout>
                <c:manualLayout>
                  <c:x val="-0.17069892473118278"/>
                  <c:y val="2.2048611111111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F29E-4E52-880C-0004DB40016A}"/>
                </c:ext>
              </c:extLst>
            </c:dLbl>
            <c:dLbl>
              <c:idx val="30"/>
              <c:layout>
                <c:manualLayout>
                  <c:x val="-5.9175627240143372E-2"/>
                  <c:y val="-1.01054966863658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F29E-4E52-880C-0004DB40016A}"/>
                </c:ext>
              </c:extLst>
            </c:dLbl>
            <c:dLbl>
              <c:idx val="31"/>
              <c:layout>
                <c:manualLayout>
                  <c:x val="-4.09677419354839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F29E-4E52-880C-0004DB40016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'F47-50'!$B$7:$B$26</c:f>
              <c:strCache>
                <c:ptCount val="20"/>
                <c:pt idx="0">
                  <c:v>Guadalajara</c:v>
                </c:pt>
                <c:pt idx="1">
                  <c:v>Zapopan</c:v>
                </c:pt>
                <c:pt idx="2">
                  <c:v>Tlaquepaque</c:v>
                </c:pt>
                <c:pt idx="3">
                  <c:v>Tlajomulco de Zúñiga</c:v>
                </c:pt>
                <c:pt idx="4">
                  <c:v>El Salto</c:v>
                </c:pt>
                <c:pt idx="5">
                  <c:v>Zapotlán el Grande</c:v>
                </c:pt>
                <c:pt idx="6">
                  <c:v>Lagos de Moreno</c:v>
                </c:pt>
                <c:pt idx="7">
                  <c:v>Ocotlán</c:v>
                </c:pt>
                <c:pt idx="8">
                  <c:v>Puerto Vallarta</c:v>
                </c:pt>
                <c:pt idx="9">
                  <c:v>Jocotepec</c:v>
                </c:pt>
                <c:pt idx="10">
                  <c:v>Tepatitlán de Morelos</c:v>
                </c:pt>
                <c:pt idx="11">
                  <c:v>Zapotiltic</c:v>
                </c:pt>
                <c:pt idx="12">
                  <c:v>La Huerta</c:v>
                </c:pt>
                <c:pt idx="13">
                  <c:v>Tonalá</c:v>
                </c:pt>
                <c:pt idx="14">
                  <c:v>San Gabriel</c:v>
                </c:pt>
                <c:pt idx="15">
                  <c:v>Tequila</c:v>
                </c:pt>
                <c:pt idx="16">
                  <c:v>Tuxcacuesco</c:v>
                </c:pt>
                <c:pt idx="17">
                  <c:v>Autlán de Navarro</c:v>
                </c:pt>
                <c:pt idx="18">
                  <c:v>Poncitlán</c:v>
                </c:pt>
                <c:pt idx="19">
                  <c:v>Tapalpa</c:v>
                </c:pt>
              </c:strCache>
            </c:strRef>
          </c:cat>
          <c:val>
            <c:numRef>
              <c:f>'F47-50'!$I$7:$I$26</c:f>
              <c:numCache>
                <c:formatCode>General</c:formatCode>
                <c:ptCount val="20"/>
                <c:pt idx="0">
                  <c:v>-2842</c:v>
                </c:pt>
                <c:pt idx="1">
                  <c:v>-3971</c:v>
                </c:pt>
                <c:pt idx="2">
                  <c:v>-1238</c:v>
                </c:pt>
                <c:pt idx="3">
                  <c:v>-644</c:v>
                </c:pt>
                <c:pt idx="4">
                  <c:v>-164</c:v>
                </c:pt>
                <c:pt idx="5">
                  <c:v>-953</c:v>
                </c:pt>
                <c:pt idx="6">
                  <c:v>-206</c:v>
                </c:pt>
                <c:pt idx="7">
                  <c:v>-138</c:v>
                </c:pt>
                <c:pt idx="8">
                  <c:v>-416</c:v>
                </c:pt>
                <c:pt idx="9">
                  <c:v>-248</c:v>
                </c:pt>
                <c:pt idx="10">
                  <c:v>-138</c:v>
                </c:pt>
                <c:pt idx="11">
                  <c:v>-307</c:v>
                </c:pt>
                <c:pt idx="12">
                  <c:v>-279</c:v>
                </c:pt>
                <c:pt idx="13">
                  <c:v>-21</c:v>
                </c:pt>
                <c:pt idx="14">
                  <c:v>-257</c:v>
                </c:pt>
                <c:pt idx="15">
                  <c:v>-174</c:v>
                </c:pt>
                <c:pt idx="16">
                  <c:v>-213</c:v>
                </c:pt>
                <c:pt idx="17">
                  <c:v>-22</c:v>
                </c:pt>
                <c:pt idx="18">
                  <c:v>-182</c:v>
                </c:pt>
                <c:pt idx="19">
                  <c:v>-82</c:v>
                </c:pt>
              </c:numCache>
            </c:numRef>
          </c:val>
          <c:extLst>
            <c:ext xmlns:c16="http://schemas.microsoft.com/office/drawing/2014/chart" uri="{C3380CC4-5D6E-409C-BE32-E72D297353CC}">
              <c16:uniqueId val="{00000041-F29E-4E52-880C-0004DB40016A}"/>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709164307217499E-2"/>
          <c:y val="0.18551639913905363"/>
          <c:w val="0.89966840367081913"/>
          <c:h val="0.54751260804441326"/>
        </c:manualLayout>
      </c:layout>
      <c:barChart>
        <c:barDir val="col"/>
        <c:grouping val="clustered"/>
        <c:varyColors val="0"/>
        <c:ser>
          <c:idx val="0"/>
          <c:order val="0"/>
          <c:tx>
            <c:strRef>
              <c:f>'F51'!$A$6</c:f>
              <c:strCache>
                <c:ptCount val="1"/>
                <c:pt idx="0">
                  <c:v>2013</c:v>
                </c:pt>
              </c:strCache>
            </c:strRef>
          </c:tx>
          <c:spPr>
            <a:solidFill>
              <a:srgbClr val="FBBB27"/>
            </a:solidFill>
          </c:spPr>
          <c:invertIfNegative val="0"/>
          <c:dLbls>
            <c:dLbl>
              <c:idx val="0"/>
              <c:layout>
                <c:manualLayout>
                  <c:x val="-3.397027600849257E-3"/>
                  <c:y val="-8.0808080808080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F5-4199-8C64-8585040D9F51}"/>
                </c:ext>
              </c:extLst>
            </c:dLbl>
            <c:dLbl>
              <c:idx val="1"/>
              <c:layout>
                <c:manualLayout>
                  <c:x val="-5.0955414012738851E-3"/>
                  <c:y val="3.70366091869672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F5-4199-8C64-8585040D9F51}"/>
                </c:ext>
              </c:extLst>
            </c:dLbl>
            <c:dLbl>
              <c:idx val="2"/>
              <c:layout>
                <c:manualLayout>
                  <c:x val="-3.397027600849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F5-4199-8C64-8585040D9F51}"/>
                </c:ext>
              </c:extLst>
            </c:dLbl>
            <c:dLbl>
              <c:idx val="3"/>
              <c:layout>
                <c:manualLayout>
                  <c:x val="-5.09554140127388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F5-4199-8C64-8585040D9F51}"/>
                </c:ext>
              </c:extLst>
            </c:dLbl>
            <c:spPr>
              <a:noFill/>
              <a:ln>
                <a:noFill/>
              </a:ln>
              <a:effectLst/>
            </c:spPr>
            <c:txPr>
              <a:bodyPr rot="-5400000" vert="horz"/>
              <a:lstStyle/>
              <a:p>
                <a:pPr>
                  <a:defRPr sz="7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'F51'!$B$5:$I$5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'F51'!$B$6:$I$6</c:f>
              <c:numCache>
                <c:formatCode>General</c:formatCode>
                <c:ptCount val="8"/>
                <c:pt idx="0">
                  <c:v>70246</c:v>
                </c:pt>
                <c:pt idx="1">
                  <c:v>282499</c:v>
                </c:pt>
                <c:pt idx="2">
                  <c:v>98394</c:v>
                </c:pt>
                <c:pt idx="3">
                  <c:v>9369</c:v>
                </c:pt>
                <c:pt idx="4">
                  <c:v>347298</c:v>
                </c:pt>
                <c:pt idx="5">
                  <c:v>3034</c:v>
                </c:pt>
                <c:pt idx="6">
                  <c:v>523456</c:v>
                </c:pt>
                <c:pt idx="7">
                  <c:v>62952</c:v>
                </c:pt>
              </c:numCache>
            </c:numRef>
          </c:val>
          <c:extLst>
            <c:ext xmlns:c16="http://schemas.microsoft.com/office/drawing/2014/chart" uri="{C3380CC4-5D6E-409C-BE32-E72D297353CC}">
              <c16:uniqueId val="{00000004-7CF5-4199-8C64-8585040D9F51}"/>
            </c:ext>
          </c:extLst>
        </c:ser>
        <c:ser>
          <c:idx val="1"/>
          <c:order val="1"/>
          <c:tx>
            <c:strRef>
              <c:f>'F51'!$A$7</c:f>
              <c:strCache>
                <c:ptCount val="1"/>
                <c:pt idx="0">
                  <c:v>2014</c:v>
                </c:pt>
              </c:strCache>
            </c:strRef>
          </c:tx>
          <c:spPr>
            <a:solidFill>
              <a:srgbClr val="FAD49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'F51'!$B$5:$I$5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'F51'!$B$7:$I$7</c:f>
              <c:numCache>
                <c:formatCode>General</c:formatCode>
                <c:ptCount val="8"/>
                <c:pt idx="0">
                  <c:v>77509</c:v>
                </c:pt>
                <c:pt idx="1">
                  <c:v>295797</c:v>
                </c:pt>
                <c:pt idx="2">
                  <c:v>107248</c:v>
                </c:pt>
                <c:pt idx="3">
                  <c:v>9548</c:v>
                </c:pt>
                <c:pt idx="4">
                  <c:v>363344</c:v>
                </c:pt>
                <c:pt idx="5">
                  <c:v>2860</c:v>
                </c:pt>
                <c:pt idx="6">
                  <c:v>540644</c:v>
                </c:pt>
                <c:pt idx="7">
                  <c:v>66390</c:v>
                </c:pt>
              </c:numCache>
            </c:numRef>
          </c:val>
          <c:extLst>
            <c:ext xmlns:c16="http://schemas.microsoft.com/office/drawing/2014/chart" uri="{C3380CC4-5D6E-409C-BE32-E72D297353CC}">
              <c16:uniqueId val="{00000005-7CF5-4199-8C64-8585040D9F51}"/>
            </c:ext>
          </c:extLst>
        </c:ser>
        <c:ser>
          <c:idx val="2"/>
          <c:order val="2"/>
          <c:tx>
            <c:strRef>
              <c:f>'F51'!$A$8</c:f>
              <c:strCache>
                <c:ptCount val="1"/>
                <c:pt idx="0">
                  <c:v>2015</c:v>
                </c:pt>
              </c:strCache>
            </c:strRef>
          </c:tx>
          <c:spPr>
            <a:solidFill>
              <a:srgbClr val="95682B"/>
            </a:solidFill>
          </c:spPr>
          <c:invertIfNegative val="0"/>
          <c:dPt>
            <c:idx val="6"/>
            <c:invertIfNegative val="0"/>
            <c:bubble3D val="0"/>
            <c:extLst>
              <c:ext xmlns:c16="http://schemas.microsoft.com/office/drawing/2014/chart" uri="{C3380CC4-5D6E-409C-BE32-E72D297353CC}">
                <c16:uniqueId val="{00000006-7CF5-4199-8C64-8585040D9F51}"/>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'F51'!$B$5:$I$5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'F51'!$B$8:$I$8</c:f>
              <c:numCache>
                <c:formatCode>General</c:formatCode>
                <c:ptCount val="8"/>
                <c:pt idx="0">
                  <c:v>82606</c:v>
                </c:pt>
                <c:pt idx="1">
                  <c:v>312586</c:v>
                </c:pt>
                <c:pt idx="2">
                  <c:v>119587</c:v>
                </c:pt>
                <c:pt idx="3">
                  <c:v>9329</c:v>
                </c:pt>
                <c:pt idx="4">
                  <c:v>385457</c:v>
                </c:pt>
                <c:pt idx="5">
                  <c:v>2875</c:v>
                </c:pt>
                <c:pt idx="6">
                  <c:v>551836</c:v>
                </c:pt>
                <c:pt idx="7">
                  <c:v>70979</c:v>
                </c:pt>
              </c:numCache>
            </c:numRef>
          </c:val>
          <c:extLst>
            <c:ext xmlns:c16="http://schemas.microsoft.com/office/drawing/2014/chart" uri="{C3380CC4-5D6E-409C-BE32-E72D297353CC}">
              <c16:uniqueId val="{00000007-7CF5-4199-8C64-8585040D9F51}"/>
            </c:ext>
          </c:extLst>
        </c:ser>
        <c:ser>
          <c:idx val="3"/>
          <c:order val="3"/>
          <c:tx>
            <c:strRef>
              <c:f>'F51'!$A$9</c:f>
              <c:strCache>
                <c:ptCount val="1"/>
                <c:pt idx="0">
                  <c:v>2016</c:v>
                </c:pt>
              </c:strCache>
            </c:strRef>
          </c:tx>
          <c:spPr>
            <a:solidFill>
              <a:srgbClr val="C495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'F51'!$B$5:$I$5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'F51'!$B$9:$I$9</c:f>
              <c:numCache>
                <c:formatCode>General</c:formatCode>
                <c:ptCount val="8"/>
                <c:pt idx="0">
                  <c:v>89558</c:v>
                </c:pt>
                <c:pt idx="1">
                  <c:v>334254</c:v>
                </c:pt>
                <c:pt idx="2">
                  <c:v>130890</c:v>
                </c:pt>
                <c:pt idx="3">
                  <c:v>9329</c:v>
                </c:pt>
                <c:pt idx="4">
                  <c:v>407270</c:v>
                </c:pt>
                <c:pt idx="5">
                  <c:v>3040</c:v>
                </c:pt>
                <c:pt idx="6">
                  <c:v>575641</c:v>
                </c:pt>
                <c:pt idx="7">
                  <c:v>74255</c:v>
                </c:pt>
              </c:numCache>
            </c:numRef>
          </c:val>
          <c:extLst>
            <c:ext xmlns:c16="http://schemas.microsoft.com/office/drawing/2014/chart" uri="{C3380CC4-5D6E-409C-BE32-E72D297353CC}">
              <c16:uniqueId val="{00000008-7CF5-4199-8C64-8585040D9F51}"/>
            </c:ext>
          </c:extLst>
        </c:ser>
        <c:ser>
          <c:idx val="4"/>
          <c:order val="4"/>
          <c:tx>
            <c:strRef>
              <c:f>'F51'!$A$10</c:f>
              <c:strCache>
                <c:ptCount val="1"/>
                <c:pt idx="0">
                  <c:v>2017</c:v>
                </c:pt>
              </c:strCache>
            </c:strRef>
          </c:tx>
          <c:spPr>
            <a:solidFill>
              <a:srgbClr val="BDCFD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'F51'!$B$5:$I$5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'F51'!$B$10:$I$10</c:f>
              <c:numCache>
                <c:formatCode>General</c:formatCode>
                <c:ptCount val="8"/>
                <c:pt idx="0">
                  <c:v>96726</c:v>
                </c:pt>
                <c:pt idx="1">
                  <c:v>343480</c:v>
                </c:pt>
                <c:pt idx="2">
                  <c:v>144472</c:v>
                </c:pt>
                <c:pt idx="3">
                  <c:v>9194</c:v>
                </c:pt>
                <c:pt idx="4">
                  <c:v>435724</c:v>
                </c:pt>
                <c:pt idx="5">
                  <c:v>3204</c:v>
                </c:pt>
                <c:pt idx="6">
                  <c:v>605107</c:v>
                </c:pt>
                <c:pt idx="7">
                  <c:v>79961</c:v>
                </c:pt>
              </c:numCache>
            </c:numRef>
          </c:val>
          <c:extLst>
            <c:ext xmlns:c16="http://schemas.microsoft.com/office/drawing/2014/chart" uri="{C3380CC4-5D6E-409C-BE32-E72D297353CC}">
              <c16:uniqueId val="{00000009-7CF5-4199-8C64-8585040D9F51}"/>
            </c:ext>
          </c:extLst>
        </c:ser>
        <c:ser>
          <c:idx val="5"/>
          <c:order val="5"/>
          <c:tx>
            <c:strRef>
              <c:f>'F51'!$A$11</c:f>
              <c:strCache>
                <c:ptCount val="1"/>
                <c:pt idx="0">
                  <c:v>2018</c:v>
                </c:pt>
              </c:strCache>
            </c:strRef>
          </c:tx>
          <c:spPr>
            <a:solidFill>
              <a:srgbClr val="393D3F"/>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'F51'!$B$5:$I$5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'F51'!$B$11:$I$11</c:f>
              <c:numCache>
                <c:formatCode>General</c:formatCode>
                <c:ptCount val="8"/>
                <c:pt idx="0">
                  <c:v>104065</c:v>
                </c:pt>
                <c:pt idx="1">
                  <c:v>354114</c:v>
                </c:pt>
                <c:pt idx="2">
                  <c:v>141254</c:v>
                </c:pt>
                <c:pt idx="3">
                  <c:v>9458</c:v>
                </c:pt>
                <c:pt idx="4">
                  <c:v>452017</c:v>
                </c:pt>
                <c:pt idx="5">
                  <c:v>2703</c:v>
                </c:pt>
                <c:pt idx="6">
                  <c:v>614655</c:v>
                </c:pt>
                <c:pt idx="7">
                  <c:v>82734</c:v>
                </c:pt>
              </c:numCache>
            </c:numRef>
          </c:val>
          <c:extLst>
            <c:ext xmlns:c16="http://schemas.microsoft.com/office/drawing/2014/chart" uri="{C3380CC4-5D6E-409C-BE32-E72D297353CC}">
              <c16:uniqueId val="{0000000A-7CF5-4199-8C64-8585040D9F51}"/>
            </c:ext>
          </c:extLst>
        </c:ser>
        <c:ser>
          <c:idx val="6"/>
          <c:order val="6"/>
          <c:tx>
            <c:strRef>
              <c:f>'F51'!$A$12</c:f>
              <c:strCache>
                <c:ptCount val="1"/>
                <c:pt idx="0">
                  <c:v>2019</c:v>
                </c:pt>
              </c:strCache>
            </c:strRef>
          </c:tx>
          <c:spPr>
            <a:solidFill>
              <a:srgbClr val="7C878E"/>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'F51'!$B$5:$I$5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'F51'!$B$12:$I$12</c:f>
              <c:numCache>
                <c:formatCode>General</c:formatCode>
                <c:ptCount val="8"/>
                <c:pt idx="0">
                  <c:v>109333</c:v>
                </c:pt>
                <c:pt idx="1">
                  <c:v>363625</c:v>
                </c:pt>
                <c:pt idx="2">
                  <c:v>141943</c:v>
                </c:pt>
                <c:pt idx="3">
                  <c:v>9697</c:v>
                </c:pt>
                <c:pt idx="4">
                  <c:v>458198</c:v>
                </c:pt>
                <c:pt idx="5">
                  <c:v>2683</c:v>
                </c:pt>
                <c:pt idx="6">
                  <c:v>640252</c:v>
                </c:pt>
                <c:pt idx="7">
                  <c:v>86968</c:v>
                </c:pt>
              </c:numCache>
            </c:numRef>
          </c:val>
          <c:extLst>
            <c:ext xmlns:c16="http://schemas.microsoft.com/office/drawing/2014/chart" uri="{C3380CC4-5D6E-409C-BE32-E72D297353CC}">
              <c16:uniqueId val="{0000000B-7CF5-4199-8C64-8585040D9F51}"/>
            </c:ext>
          </c:extLst>
        </c:ser>
        <c:dLbls>
          <c:showLegendKey val="0"/>
          <c:showVal val="0"/>
          <c:showCatName val="0"/>
          <c:showSerName val="0"/>
          <c:showPercent val="0"/>
          <c:showBubbleSize val="0"/>
        </c:dLbls>
        <c:gapWidth val="150"/>
        <c:axId val="213879808"/>
        <c:axId val="213897984"/>
      </c:barChart>
      <c:catAx>
        <c:axId val="213879808"/>
        <c:scaling>
          <c:orientation val="minMax"/>
        </c:scaling>
        <c:delete val="0"/>
        <c:axPos val="b"/>
        <c:numFmt formatCode="General" sourceLinked="0"/>
        <c:majorTickMark val="out"/>
        <c:minorTickMark val="none"/>
        <c:tickLblPos val="nextTo"/>
        <c:crossAx val="213897984"/>
        <c:crosses val="autoZero"/>
        <c:auto val="1"/>
        <c:lblAlgn val="ctr"/>
        <c:lblOffset val="100"/>
        <c:noMultiLvlLbl val="0"/>
      </c:catAx>
      <c:valAx>
        <c:axId val="213897984"/>
        <c:scaling>
          <c:orientation val="minMax"/>
        </c:scaling>
        <c:delete val="1"/>
        <c:axPos val="l"/>
        <c:majorGridlines>
          <c:spPr>
            <a:ln>
              <a:noFill/>
            </a:ln>
          </c:spPr>
        </c:majorGridlines>
        <c:numFmt formatCode="General" sourceLinked="1"/>
        <c:majorTickMark val="out"/>
        <c:minorTickMark val="none"/>
        <c:tickLblPos val="nextTo"/>
        <c:crossAx val="213879808"/>
        <c:crosses val="autoZero"/>
        <c:crossBetween val="between"/>
      </c:valAx>
    </c:plotArea>
    <c:legend>
      <c:legendPos val="r"/>
      <c:layout>
        <c:manualLayout>
          <c:xMode val="edge"/>
          <c:yMode val="edge"/>
          <c:x val="0"/>
          <c:y val="0.93022293900009489"/>
          <c:w val="0.93077866988720659"/>
          <c:h val="6.5966428615027772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170285921100252"/>
          <c:y val="0.14110467419290948"/>
          <c:w val="0.58901556279406442"/>
          <c:h val="0.80582788671023964"/>
        </c:manualLayout>
      </c:layout>
      <c:pieChart>
        <c:varyColors val="1"/>
        <c:ser>
          <c:idx val="0"/>
          <c:order val="0"/>
          <c:spPr>
            <a:ln>
              <a:noFill/>
            </a:ln>
          </c:spPr>
          <c:dPt>
            <c:idx val="0"/>
            <c:bubble3D val="0"/>
            <c:spPr>
              <a:solidFill>
                <a:srgbClr val="BDCFD6"/>
              </a:solidFill>
              <a:ln>
                <a:noFill/>
              </a:ln>
            </c:spPr>
            <c:extLst>
              <c:ext xmlns:c16="http://schemas.microsoft.com/office/drawing/2014/chart" uri="{C3380CC4-5D6E-409C-BE32-E72D297353CC}">
                <c16:uniqueId val="{00000001-079A-4483-854D-CEED3EDBA864}"/>
              </c:ext>
            </c:extLst>
          </c:dPt>
          <c:dPt>
            <c:idx val="1"/>
            <c:bubble3D val="0"/>
            <c:spPr>
              <a:solidFill>
                <a:srgbClr val="FAD496"/>
              </a:solidFill>
              <a:ln>
                <a:noFill/>
              </a:ln>
            </c:spPr>
            <c:extLst>
              <c:ext xmlns:c16="http://schemas.microsoft.com/office/drawing/2014/chart" uri="{C3380CC4-5D6E-409C-BE32-E72D297353CC}">
                <c16:uniqueId val="{00000003-079A-4483-854D-CEED3EDBA864}"/>
              </c:ext>
            </c:extLst>
          </c:dPt>
          <c:dPt>
            <c:idx val="2"/>
            <c:bubble3D val="0"/>
            <c:spPr>
              <a:solidFill>
                <a:srgbClr val="663300"/>
              </a:solidFill>
              <a:ln>
                <a:noFill/>
              </a:ln>
            </c:spPr>
            <c:extLst>
              <c:ext xmlns:c16="http://schemas.microsoft.com/office/drawing/2014/chart" uri="{C3380CC4-5D6E-409C-BE32-E72D297353CC}">
                <c16:uniqueId val="{00000005-079A-4483-854D-CEED3EDBA864}"/>
              </c:ext>
            </c:extLst>
          </c:dPt>
          <c:dPt>
            <c:idx val="3"/>
            <c:bubble3D val="0"/>
            <c:spPr>
              <a:solidFill>
                <a:srgbClr val="95682B"/>
              </a:solidFill>
              <a:ln>
                <a:noFill/>
              </a:ln>
            </c:spPr>
            <c:extLst>
              <c:ext xmlns:c16="http://schemas.microsoft.com/office/drawing/2014/chart" uri="{C3380CC4-5D6E-409C-BE32-E72D297353CC}">
                <c16:uniqueId val="{00000007-079A-4483-854D-CEED3EDBA864}"/>
              </c:ext>
            </c:extLst>
          </c:dPt>
          <c:dPt>
            <c:idx val="4"/>
            <c:bubble3D val="0"/>
            <c:spPr>
              <a:solidFill>
                <a:srgbClr val="FBBB27"/>
              </a:solidFill>
              <a:ln>
                <a:noFill/>
              </a:ln>
            </c:spPr>
            <c:extLst>
              <c:ext xmlns:c16="http://schemas.microsoft.com/office/drawing/2014/chart" uri="{C3380CC4-5D6E-409C-BE32-E72D297353CC}">
                <c16:uniqueId val="{00000009-079A-4483-854D-CEED3EDBA864}"/>
              </c:ext>
            </c:extLst>
          </c:dPt>
          <c:dPt>
            <c:idx val="5"/>
            <c:bubble3D val="0"/>
            <c:spPr>
              <a:solidFill>
                <a:srgbClr val="663300"/>
              </a:solidFill>
              <a:ln>
                <a:noFill/>
              </a:ln>
            </c:spPr>
            <c:extLst>
              <c:ext xmlns:c16="http://schemas.microsoft.com/office/drawing/2014/chart" uri="{C3380CC4-5D6E-409C-BE32-E72D297353CC}">
                <c16:uniqueId val="{0000000B-079A-4483-854D-CEED3EDBA864}"/>
              </c:ext>
            </c:extLst>
          </c:dPt>
          <c:dPt>
            <c:idx val="6"/>
            <c:bubble3D val="0"/>
            <c:spPr>
              <a:solidFill>
                <a:srgbClr val="7C878E"/>
              </a:solidFill>
              <a:ln>
                <a:noFill/>
              </a:ln>
            </c:spPr>
            <c:extLst>
              <c:ext xmlns:c16="http://schemas.microsoft.com/office/drawing/2014/chart" uri="{C3380CC4-5D6E-409C-BE32-E72D297353CC}">
                <c16:uniqueId val="{0000000D-079A-4483-854D-CEED3EDBA864}"/>
              </c:ext>
            </c:extLst>
          </c:dPt>
          <c:dPt>
            <c:idx val="7"/>
            <c:bubble3D val="0"/>
            <c:spPr>
              <a:solidFill>
                <a:srgbClr val="393D3F"/>
              </a:solidFill>
              <a:ln>
                <a:noFill/>
              </a:ln>
            </c:spPr>
            <c:extLst>
              <c:ext xmlns:c16="http://schemas.microsoft.com/office/drawing/2014/chart" uri="{C3380CC4-5D6E-409C-BE32-E72D297353CC}">
                <c16:uniqueId val="{0000000F-079A-4483-854D-CEED3EDBA864}"/>
              </c:ext>
            </c:extLst>
          </c:dPt>
          <c:dLbls>
            <c:dLbl>
              <c:idx val="0"/>
              <c:layout>
                <c:manualLayout>
                  <c:x val="9.8639419650958474E-2"/>
                  <c:y val="2.940681177114469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79A-4483-854D-CEED3EDBA864}"/>
                </c:ext>
              </c:extLst>
            </c:dLbl>
            <c:dLbl>
              <c:idx val="1"/>
              <c:layout>
                <c:manualLayout>
                  <c:x val="7.522699207287116E-2"/>
                  <c:y val="-3.15148963639680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9A-4483-854D-CEED3EDBA864}"/>
                </c:ext>
              </c:extLst>
            </c:dLbl>
            <c:dLbl>
              <c:idx val="2"/>
              <c:layout>
                <c:manualLayout>
                  <c:x val="4.1568252535043572E-2"/>
                  <c:y val="-7.54950251898005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79A-4483-854D-CEED3EDBA864}"/>
                </c:ext>
              </c:extLst>
            </c:dLbl>
            <c:dLbl>
              <c:idx val="3"/>
              <c:layout>
                <c:manualLayout>
                  <c:x val="4.48106296999553E-2"/>
                  <c:y val="6.288861757813048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79A-4483-854D-CEED3EDBA864}"/>
                </c:ext>
              </c:extLst>
            </c:dLbl>
            <c:dLbl>
              <c:idx val="4"/>
              <c:layout>
                <c:manualLayout>
                  <c:x val="0.12352458472201935"/>
                  <c:y val="-1.501424381481637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79A-4483-854D-CEED3EDBA864}"/>
                </c:ext>
              </c:extLst>
            </c:dLbl>
            <c:dLbl>
              <c:idx val="5"/>
              <c:layout>
                <c:manualLayout>
                  <c:x val="-8.8705678232042243E-2"/>
                  <c:y val="-4.655692614266268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79A-4483-854D-CEED3EDBA864}"/>
                </c:ext>
              </c:extLst>
            </c:dLbl>
            <c:dLbl>
              <c:idx val="6"/>
              <c:layout>
                <c:manualLayout>
                  <c:x val="-2.8086202546772715E-2"/>
                  <c:y val="-0.2441931545488990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79A-4483-854D-CEED3EDBA864}"/>
                </c:ext>
              </c:extLst>
            </c:dLbl>
            <c:dLbl>
              <c:idx val="7"/>
              <c:layout>
                <c:manualLayout>
                  <c:x val="-5.4655849300456333E-2"/>
                  <c:y val="-8.244011282785332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79A-4483-854D-CEED3EDBA864}"/>
                </c:ext>
              </c:extLst>
            </c:dLbl>
            <c:numFmt formatCode="0.0%" sourceLinked="0"/>
            <c:spPr>
              <a:noFill/>
              <a:ln>
                <a:noFill/>
              </a:ln>
              <a:effectLst/>
            </c:spPr>
            <c:showLegendKey val="0"/>
            <c:showVal val="0"/>
            <c:showCatName val="1"/>
            <c:showSerName val="0"/>
            <c:showPercent val="1"/>
            <c:showBubbleSize val="0"/>
            <c:showLeaderLines val="1"/>
            <c:leaderLines>
              <c:spPr>
                <a:ln>
                  <a:solidFill>
                    <a:srgbClr val="BA9B44"/>
                  </a:solidFill>
                </a:ln>
              </c:spPr>
            </c:leaderLines>
            <c:extLst>
              <c:ext xmlns:c15="http://schemas.microsoft.com/office/drawing/2012/chart" uri="{CE6537A1-D6FC-4f65-9D91-7224C49458BB}"/>
            </c:extLst>
          </c:dLbls>
          <c:cat>
            <c:strRef>
              <c:f>'F52'!$A$6:$A$13</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'F52'!$C$6:$C$13</c:f>
              <c:numCache>
                <c:formatCode>General</c:formatCode>
                <c:ptCount val="8"/>
                <c:pt idx="0">
                  <c:v>6.0315032997756382E-2</c:v>
                </c:pt>
                <c:pt idx="1">
                  <c:v>0.20059866530516099</c:v>
                </c:pt>
                <c:pt idx="2">
                  <c:v>7.8304781985315819E-2</c:v>
                </c:pt>
                <c:pt idx="3">
                  <c:v>5.3494816293273182E-3</c:v>
                </c:pt>
                <c:pt idx="4">
                  <c:v>0.25277114402335965</c:v>
                </c:pt>
                <c:pt idx="5">
                  <c:v>1.4801133558301736E-3</c:v>
                </c:pt>
                <c:pt idx="6">
                  <c:v>0.35320370342787194</c:v>
                </c:pt>
                <c:pt idx="7">
                  <c:v>4.7977077275377762E-2</c:v>
                </c:pt>
              </c:numCache>
            </c:numRef>
          </c:val>
          <c:extLst>
            <c:ext xmlns:c16="http://schemas.microsoft.com/office/drawing/2014/chart" uri="{C3380CC4-5D6E-409C-BE32-E72D297353CC}">
              <c16:uniqueId val="{00000010-079A-4483-854D-CEED3EDBA86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388-4BCC-A9C3-A99D8CFB1E0C}"/>
              </c:ext>
            </c:extLst>
          </c:dPt>
          <c:dPt>
            <c:idx val="5"/>
            <c:invertIfNegative val="0"/>
            <c:bubble3D val="0"/>
            <c:extLst>
              <c:ext xmlns:c16="http://schemas.microsoft.com/office/drawing/2014/chart" uri="{C3380CC4-5D6E-409C-BE32-E72D297353CC}">
                <c16:uniqueId val="{00000002-B388-4BCC-A9C3-A99D8CFB1E0C}"/>
              </c:ext>
            </c:extLst>
          </c:dPt>
          <c:dPt>
            <c:idx val="6"/>
            <c:invertIfNegative val="0"/>
            <c:bubble3D val="0"/>
            <c:spPr>
              <a:solidFill>
                <a:srgbClr val="FBBB27"/>
              </a:solidFill>
              <a:ln>
                <a:noFill/>
              </a:ln>
              <a:effectLst/>
            </c:spPr>
            <c:extLst>
              <c:ext xmlns:c16="http://schemas.microsoft.com/office/drawing/2014/chart" uri="{C3380CC4-5D6E-409C-BE32-E72D297353CC}">
                <c16:uniqueId val="{00000004-B388-4BCC-A9C3-A99D8CFB1E0C}"/>
              </c:ext>
            </c:extLst>
          </c:dPt>
          <c:dPt>
            <c:idx val="17"/>
            <c:invertIfNegative val="0"/>
            <c:bubble3D val="0"/>
            <c:extLst>
              <c:ext xmlns:c16="http://schemas.microsoft.com/office/drawing/2014/chart" uri="{C3380CC4-5D6E-409C-BE32-E72D297353CC}">
                <c16:uniqueId val="{00000005-B388-4BCC-A9C3-A99D8CFB1E0C}"/>
              </c:ext>
            </c:extLst>
          </c:dPt>
          <c:dPt>
            <c:idx val="18"/>
            <c:invertIfNegative val="0"/>
            <c:bubble3D val="0"/>
            <c:extLst>
              <c:ext xmlns:c16="http://schemas.microsoft.com/office/drawing/2014/chart" uri="{C3380CC4-5D6E-409C-BE32-E72D297353CC}">
                <c16:uniqueId val="{00000006-B388-4BCC-A9C3-A99D8CFB1E0C}"/>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'F53'!$A$6:$A$12</c:f>
              <c:numCache>
                <c:formatCode>General</c:formatCode>
                <c:ptCount val="7"/>
                <c:pt idx="0">
                  <c:v>2013</c:v>
                </c:pt>
                <c:pt idx="1">
                  <c:v>2014</c:v>
                </c:pt>
                <c:pt idx="2">
                  <c:v>2015</c:v>
                </c:pt>
                <c:pt idx="3">
                  <c:v>2016</c:v>
                </c:pt>
                <c:pt idx="4">
                  <c:v>2017</c:v>
                </c:pt>
                <c:pt idx="5">
                  <c:v>2018</c:v>
                </c:pt>
                <c:pt idx="6">
                  <c:v>2019</c:v>
                </c:pt>
              </c:numCache>
            </c:numRef>
          </c:cat>
          <c:val>
            <c:numRef>
              <c:f>'F53'!$B$6:$B$12</c:f>
              <c:numCache>
                <c:formatCode>General</c:formatCode>
                <c:ptCount val="7"/>
                <c:pt idx="0">
                  <c:v>70246</c:v>
                </c:pt>
                <c:pt idx="1">
                  <c:v>77509</c:v>
                </c:pt>
                <c:pt idx="2">
                  <c:v>82606</c:v>
                </c:pt>
                <c:pt idx="3">
                  <c:v>89558</c:v>
                </c:pt>
                <c:pt idx="4">
                  <c:v>96726</c:v>
                </c:pt>
                <c:pt idx="5">
                  <c:v>104065</c:v>
                </c:pt>
                <c:pt idx="6">
                  <c:v>109333</c:v>
                </c:pt>
              </c:numCache>
            </c:numRef>
          </c:val>
          <c:extLst>
            <c:ext xmlns:c16="http://schemas.microsoft.com/office/drawing/2014/chart" uri="{C3380CC4-5D6E-409C-BE32-E72D297353CC}">
              <c16:uniqueId val="{00000007-B388-4BCC-A9C3-A99D8CFB1E0C}"/>
            </c:ext>
          </c:extLst>
        </c:ser>
        <c:dLbls>
          <c:dLblPos val="outEnd"/>
          <c:showLegendKey val="0"/>
          <c:showVal val="1"/>
          <c:showCatName val="0"/>
          <c:showSerName val="0"/>
          <c:showPercent val="0"/>
          <c:showBubbleSize val="0"/>
        </c:dLbls>
        <c:gapWidth val="80"/>
        <c:overlap val="-27"/>
        <c:axId val="216408448"/>
        <c:axId val="216416256"/>
      </c:barChart>
      <c:catAx>
        <c:axId val="2164084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216416256"/>
        <c:crosses val="autoZero"/>
        <c:auto val="1"/>
        <c:lblAlgn val="ctr"/>
        <c:lblOffset val="100"/>
        <c:noMultiLvlLbl val="0"/>
      </c:catAx>
      <c:valAx>
        <c:axId val="216416256"/>
        <c:scaling>
          <c:orientation val="minMax"/>
        </c:scaling>
        <c:delete val="1"/>
        <c:axPos val="l"/>
        <c:numFmt formatCode="General" sourceLinked="1"/>
        <c:majorTickMark val="out"/>
        <c:minorTickMark val="none"/>
        <c:tickLblPos val="nextTo"/>
        <c:crossAx val="21640844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3811726441631506"/>
          <c:y val="0.1825259937745877"/>
          <c:w val="0.60472732067510548"/>
          <c:h val="0.8166403133903134"/>
        </c:manualLayout>
      </c:layout>
      <c:pieChart>
        <c:varyColors val="1"/>
        <c:ser>
          <c:idx val="0"/>
          <c:order val="0"/>
          <c:dPt>
            <c:idx val="0"/>
            <c:bubble3D val="0"/>
            <c:spPr>
              <a:solidFill>
                <a:srgbClr val="7C878E"/>
              </a:solidFill>
              <a:ln w="19050">
                <a:solidFill>
                  <a:schemeClr val="lt1"/>
                </a:solidFill>
              </a:ln>
              <a:effectLst/>
            </c:spPr>
            <c:extLst>
              <c:ext xmlns:c16="http://schemas.microsoft.com/office/drawing/2014/chart" uri="{C3380CC4-5D6E-409C-BE32-E72D297353CC}">
                <c16:uniqueId val="{00000001-0C7F-4979-9546-C23F97E828FB}"/>
              </c:ext>
            </c:extLst>
          </c:dPt>
          <c:dPt>
            <c:idx val="1"/>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3-0C7F-4979-9546-C23F97E828FB}"/>
              </c:ext>
            </c:extLst>
          </c:dPt>
          <c:dPt>
            <c:idx val="2"/>
            <c:bubble3D val="0"/>
            <c:spPr>
              <a:solidFill>
                <a:srgbClr val="FBBB27"/>
              </a:solidFill>
              <a:ln w="19050">
                <a:solidFill>
                  <a:schemeClr val="lt1"/>
                </a:solidFill>
              </a:ln>
              <a:effectLst/>
            </c:spPr>
            <c:extLst>
              <c:ext xmlns:c16="http://schemas.microsoft.com/office/drawing/2014/chart" uri="{C3380CC4-5D6E-409C-BE32-E72D297353CC}">
                <c16:uniqueId val="{00000005-0C7F-4979-9546-C23F97E828FB}"/>
              </c:ext>
            </c:extLst>
          </c:dPt>
          <c:dPt>
            <c:idx val="3"/>
            <c:bubble3D val="0"/>
            <c:spPr>
              <a:solidFill>
                <a:srgbClr val="393D3F"/>
              </a:solidFill>
              <a:ln w="19050">
                <a:solidFill>
                  <a:schemeClr val="lt1"/>
                </a:solidFill>
              </a:ln>
              <a:effectLst/>
            </c:spPr>
            <c:extLst>
              <c:ext xmlns:c16="http://schemas.microsoft.com/office/drawing/2014/chart" uri="{C3380CC4-5D6E-409C-BE32-E72D297353CC}">
                <c16:uniqueId val="{00000007-0C7F-4979-9546-C23F97E828FB}"/>
              </c:ext>
            </c:extLst>
          </c:dPt>
          <c:dPt>
            <c:idx val="4"/>
            <c:bubble3D val="0"/>
            <c:spPr>
              <a:solidFill>
                <a:srgbClr val="BDCFD6"/>
              </a:solidFill>
              <a:ln w="19050">
                <a:solidFill>
                  <a:schemeClr val="lt1"/>
                </a:solidFill>
              </a:ln>
              <a:effectLst/>
            </c:spPr>
            <c:extLst>
              <c:ext xmlns:c16="http://schemas.microsoft.com/office/drawing/2014/chart" uri="{C3380CC4-5D6E-409C-BE32-E72D297353CC}">
                <c16:uniqueId val="{00000009-0C7F-4979-9546-C23F97E828FB}"/>
              </c:ext>
            </c:extLst>
          </c:dPt>
          <c:dPt>
            <c:idx val="5"/>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B-0C7F-4979-9546-C23F97E828FB}"/>
              </c:ext>
            </c:extLst>
          </c:dPt>
          <c:dPt>
            <c:idx val="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D-0C7F-4979-9546-C23F97E828FB}"/>
              </c:ext>
            </c:extLst>
          </c:dPt>
          <c:dLbls>
            <c:dLbl>
              <c:idx val="0"/>
              <c:layout>
                <c:manualLayout>
                  <c:x val="4.3819092827004219E-2"/>
                  <c:y val="-5.5472370766488414E-2"/>
                </c:manualLayout>
              </c:layout>
              <c:tx>
                <c:rich>
                  <a:bodyPr/>
                  <a:lstStyle/>
                  <a:p>
                    <a:r>
                      <a:rPr lang="en-US"/>
                      <a:t>Agricultura </a:t>
                    </a:r>
                  </a:p>
                  <a:p>
                    <a:r>
                      <a:rPr lang="en-US"/>
                      <a:t>79.6%</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C7F-4979-9546-C23F97E828FB}"/>
                </c:ext>
              </c:extLst>
            </c:dLbl>
            <c:dLbl>
              <c:idx val="1"/>
              <c:layout>
                <c:manualLayout>
                  <c:x val="-4.8528568917018282E-2"/>
                  <c:y val="3.218521481606243E-2"/>
                </c:manualLayout>
              </c:layout>
              <c:tx>
                <c:rich>
                  <a:bodyPr/>
                  <a:lstStyle/>
                  <a:p>
                    <a:r>
                      <a:rPr lang="en-US"/>
                      <a:t>Caza </a:t>
                    </a:r>
                  </a:p>
                  <a:p>
                    <a:r>
                      <a:rPr lang="en-US"/>
                      <a:t>0.0%</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C7F-4979-9546-C23F97E828FB}"/>
                </c:ext>
              </c:extLst>
            </c:dLbl>
            <c:dLbl>
              <c:idx val="2"/>
              <c:layout>
                <c:manualLayout>
                  <c:x val="-4.7744813642756678E-2"/>
                  <c:y val="5.494968209187755E-3"/>
                </c:manualLayout>
              </c:layout>
              <c:tx>
                <c:rich>
                  <a:bodyPr/>
                  <a:lstStyle/>
                  <a:p>
                    <a:r>
                      <a:rPr lang="en-US"/>
                      <a:t>Ganadería </a:t>
                    </a:r>
                  </a:p>
                  <a:p>
                    <a:r>
                      <a:rPr lang="en-US"/>
                      <a:t>19.7%</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C7F-4979-9546-C23F97E828FB}"/>
                </c:ext>
              </c:extLst>
            </c:dLbl>
            <c:dLbl>
              <c:idx val="3"/>
              <c:layout>
                <c:manualLayout>
                  <c:x val="-0.10796457454289733"/>
                  <c:y val="-2.0474686653473129E-2"/>
                </c:manualLayout>
              </c:layout>
              <c:tx>
                <c:rich>
                  <a:bodyPr/>
                  <a:lstStyle/>
                  <a:p>
                    <a:r>
                      <a:rPr lang="en-US"/>
                      <a:t>Pesca</a:t>
                    </a:r>
                  </a:p>
                  <a:p>
                    <a:r>
                      <a:rPr lang="en-US"/>
                      <a:t> 0.3%</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C7F-4979-9546-C23F97E828FB}"/>
                </c:ext>
              </c:extLst>
            </c:dLbl>
            <c:dLbl>
              <c:idx val="4"/>
              <c:layout>
                <c:manualLayout>
                  <c:x val="9.3046237693389586E-2"/>
                  <c:y val="-2.8295086108888794E-2"/>
                </c:manualLayout>
              </c:layout>
              <c:tx>
                <c:rich>
                  <a:bodyPr/>
                  <a:lstStyle/>
                  <a:p>
                    <a:r>
                      <a:rPr lang="en-US"/>
                      <a:t>Silvicultura </a:t>
                    </a:r>
                  </a:p>
                  <a:p>
                    <a:r>
                      <a:rPr lang="en-US"/>
                      <a:t>0.4%</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C7F-4979-9546-C23F97E828FB}"/>
                </c:ext>
              </c:extLst>
            </c:dLbl>
            <c:spPr>
              <a:noFill/>
              <a:ln>
                <a:noFill/>
              </a:ln>
              <a:effectLst/>
            </c:spPr>
            <c:showLegendKey val="0"/>
            <c:showVal val="1"/>
            <c:showCatName val="1"/>
            <c:showSerName val="0"/>
            <c:showPercent val="0"/>
            <c:showBubbleSize val="0"/>
            <c:separator>
</c:separator>
            <c:showLeaderLines val="1"/>
            <c:leaderLines>
              <c:spPr>
                <a:ln w="9525" cap="flat" cmpd="sng" algn="ctr">
                  <a:solidFill>
                    <a:srgbClr val="9E6900"/>
                  </a:solidFill>
                  <a:round/>
                </a:ln>
                <a:effectLst/>
              </c:spPr>
            </c:leaderLines>
            <c:extLst>
              <c:ext xmlns:c15="http://schemas.microsoft.com/office/drawing/2012/chart" uri="{CE6537A1-D6FC-4f65-9D91-7224C49458BB}"/>
            </c:extLst>
          </c:dLbls>
          <c:cat>
            <c:strRef>
              <c:f>'F54'!$A$6:$A$10</c:f>
              <c:strCache>
                <c:ptCount val="5"/>
                <c:pt idx="0">
                  <c:v>Agricultura</c:v>
                </c:pt>
                <c:pt idx="1">
                  <c:v>Caza</c:v>
                </c:pt>
                <c:pt idx="2">
                  <c:v>Ganadería</c:v>
                </c:pt>
                <c:pt idx="3">
                  <c:v>Pesca</c:v>
                </c:pt>
                <c:pt idx="4">
                  <c:v>Silvicultura</c:v>
                </c:pt>
              </c:strCache>
            </c:strRef>
          </c:cat>
          <c:val>
            <c:numRef>
              <c:f>'F54'!$B$6:$B$10</c:f>
              <c:numCache>
                <c:formatCode>General</c:formatCode>
                <c:ptCount val="5"/>
                <c:pt idx="0">
                  <c:v>0.79608169537102247</c:v>
                </c:pt>
                <c:pt idx="1">
                  <c:v>3.2012292720404634E-4</c:v>
                </c:pt>
                <c:pt idx="2">
                  <c:v>0.19704023487876487</c:v>
                </c:pt>
                <c:pt idx="3">
                  <c:v>2.5152515708889355E-3</c:v>
                </c:pt>
                <c:pt idx="4">
                  <c:v>4.0426952521196713E-3</c:v>
                </c:pt>
              </c:numCache>
            </c:numRef>
          </c:val>
          <c:extLst>
            <c:ext xmlns:c16="http://schemas.microsoft.com/office/drawing/2014/chart" uri="{C3380CC4-5D6E-409C-BE32-E72D297353CC}">
              <c16:uniqueId val="{0000000E-0C7F-4979-9546-C23F97E828F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F96-44B7-A78E-F3808D608329}"/>
              </c:ext>
            </c:extLst>
          </c:dPt>
          <c:dPt>
            <c:idx val="5"/>
            <c:invertIfNegative val="0"/>
            <c:bubble3D val="0"/>
            <c:extLst>
              <c:ext xmlns:c16="http://schemas.microsoft.com/office/drawing/2014/chart" uri="{C3380CC4-5D6E-409C-BE32-E72D297353CC}">
                <c16:uniqueId val="{00000002-4F96-44B7-A78E-F3808D608329}"/>
              </c:ext>
            </c:extLst>
          </c:dPt>
          <c:dPt>
            <c:idx val="6"/>
            <c:invertIfNegative val="0"/>
            <c:bubble3D val="0"/>
            <c:spPr>
              <a:solidFill>
                <a:srgbClr val="FBBB27"/>
              </a:solidFill>
              <a:ln>
                <a:noFill/>
              </a:ln>
              <a:effectLst/>
            </c:spPr>
            <c:extLst>
              <c:ext xmlns:c16="http://schemas.microsoft.com/office/drawing/2014/chart" uri="{C3380CC4-5D6E-409C-BE32-E72D297353CC}">
                <c16:uniqueId val="{00000004-4F96-44B7-A78E-F3808D608329}"/>
              </c:ext>
            </c:extLst>
          </c:dPt>
          <c:dPt>
            <c:idx val="17"/>
            <c:invertIfNegative val="0"/>
            <c:bubble3D val="0"/>
            <c:extLst>
              <c:ext xmlns:c16="http://schemas.microsoft.com/office/drawing/2014/chart" uri="{C3380CC4-5D6E-409C-BE32-E72D297353CC}">
                <c16:uniqueId val="{00000005-4F96-44B7-A78E-F3808D608329}"/>
              </c:ext>
            </c:extLst>
          </c:dPt>
          <c:dPt>
            <c:idx val="18"/>
            <c:invertIfNegative val="0"/>
            <c:bubble3D val="0"/>
            <c:extLst>
              <c:ext xmlns:c16="http://schemas.microsoft.com/office/drawing/2014/chart" uri="{C3380CC4-5D6E-409C-BE32-E72D297353CC}">
                <c16:uniqueId val="{00000006-4F96-44B7-A78E-F3808D608329}"/>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'F55'!$A$6:$A$12</c:f>
              <c:numCache>
                <c:formatCode>General</c:formatCode>
                <c:ptCount val="7"/>
                <c:pt idx="0">
                  <c:v>2013</c:v>
                </c:pt>
                <c:pt idx="1">
                  <c:v>2014</c:v>
                </c:pt>
                <c:pt idx="2">
                  <c:v>2015</c:v>
                </c:pt>
                <c:pt idx="3">
                  <c:v>2016</c:v>
                </c:pt>
                <c:pt idx="4">
                  <c:v>2017</c:v>
                </c:pt>
                <c:pt idx="5">
                  <c:v>2018</c:v>
                </c:pt>
                <c:pt idx="6">
                  <c:v>2019</c:v>
                </c:pt>
              </c:numCache>
            </c:numRef>
          </c:cat>
          <c:val>
            <c:numRef>
              <c:f>'F55'!$B$6:$B$12</c:f>
              <c:numCache>
                <c:formatCode>General</c:formatCode>
                <c:ptCount val="7"/>
                <c:pt idx="0">
                  <c:v>347298</c:v>
                </c:pt>
                <c:pt idx="1">
                  <c:v>363344</c:v>
                </c:pt>
                <c:pt idx="2">
                  <c:v>385457</c:v>
                </c:pt>
                <c:pt idx="3">
                  <c:v>407270</c:v>
                </c:pt>
                <c:pt idx="4">
                  <c:v>435724</c:v>
                </c:pt>
                <c:pt idx="5">
                  <c:v>452017</c:v>
                </c:pt>
                <c:pt idx="6">
                  <c:v>458198</c:v>
                </c:pt>
              </c:numCache>
            </c:numRef>
          </c:val>
          <c:extLst>
            <c:ext xmlns:c16="http://schemas.microsoft.com/office/drawing/2014/chart" uri="{C3380CC4-5D6E-409C-BE32-E72D297353CC}">
              <c16:uniqueId val="{00000007-4F96-44B7-A78E-F3808D608329}"/>
            </c:ext>
          </c:extLst>
        </c:ser>
        <c:dLbls>
          <c:dLblPos val="outEnd"/>
          <c:showLegendKey val="0"/>
          <c:showVal val="1"/>
          <c:showCatName val="0"/>
          <c:showSerName val="0"/>
          <c:showPercent val="0"/>
          <c:showBubbleSize val="0"/>
        </c:dLbls>
        <c:gapWidth val="80"/>
        <c:overlap val="-27"/>
        <c:axId val="216106880"/>
        <c:axId val="216118784"/>
      </c:barChart>
      <c:catAx>
        <c:axId val="216106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216118784"/>
        <c:crosses val="autoZero"/>
        <c:auto val="1"/>
        <c:lblAlgn val="ctr"/>
        <c:lblOffset val="100"/>
        <c:noMultiLvlLbl val="0"/>
      </c:catAx>
      <c:valAx>
        <c:axId val="216118784"/>
        <c:scaling>
          <c:orientation val="minMax"/>
        </c:scaling>
        <c:delete val="1"/>
        <c:axPos val="l"/>
        <c:numFmt formatCode="General" sourceLinked="1"/>
        <c:majorTickMark val="out"/>
        <c:minorTickMark val="none"/>
        <c:tickLblPos val="nextTo"/>
        <c:crossAx val="21610688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193998430608545"/>
          <c:y val="9.7235466256373124E-2"/>
          <c:w val="0.65273317758594707"/>
          <c:h val="0.76893974567321766"/>
        </c:manualLayout>
      </c:layout>
      <c:pieChart>
        <c:varyColors val="1"/>
        <c:ser>
          <c:idx val="0"/>
          <c:order val="0"/>
          <c:dPt>
            <c:idx val="0"/>
            <c:bubble3D val="0"/>
            <c:spPr>
              <a:solidFill>
                <a:srgbClr val="7C878E"/>
              </a:solidFill>
            </c:spPr>
            <c:extLst>
              <c:ext xmlns:c16="http://schemas.microsoft.com/office/drawing/2014/chart" uri="{C3380CC4-5D6E-409C-BE32-E72D297353CC}">
                <c16:uniqueId val="{00000001-2C91-447F-8115-A5DE35A98684}"/>
              </c:ext>
            </c:extLst>
          </c:dPt>
          <c:dPt>
            <c:idx val="1"/>
            <c:bubble3D val="0"/>
            <c:spPr>
              <a:solidFill>
                <a:srgbClr val="393D3F"/>
              </a:solidFill>
            </c:spPr>
            <c:extLst>
              <c:ext xmlns:c16="http://schemas.microsoft.com/office/drawing/2014/chart" uri="{C3380CC4-5D6E-409C-BE32-E72D297353CC}">
                <c16:uniqueId val="{00000003-2C91-447F-8115-A5DE35A98684}"/>
              </c:ext>
            </c:extLst>
          </c:dPt>
          <c:dPt>
            <c:idx val="2"/>
            <c:bubble3D val="0"/>
            <c:spPr>
              <a:solidFill>
                <a:srgbClr val="BDCFD6"/>
              </a:solidFill>
            </c:spPr>
            <c:extLst>
              <c:ext xmlns:c16="http://schemas.microsoft.com/office/drawing/2014/chart" uri="{C3380CC4-5D6E-409C-BE32-E72D297353CC}">
                <c16:uniqueId val="{00000005-2C91-447F-8115-A5DE35A98684}"/>
              </c:ext>
            </c:extLst>
          </c:dPt>
          <c:dPt>
            <c:idx val="3"/>
            <c:bubble3D val="0"/>
            <c:spPr>
              <a:solidFill>
                <a:srgbClr val="4F81BD">
                  <a:lumMod val="20000"/>
                  <a:lumOff val="80000"/>
                </a:srgbClr>
              </a:solidFill>
            </c:spPr>
            <c:extLst>
              <c:ext xmlns:c16="http://schemas.microsoft.com/office/drawing/2014/chart" uri="{C3380CC4-5D6E-409C-BE32-E72D297353CC}">
                <c16:uniqueId val="{00000007-2C91-447F-8115-A5DE35A98684}"/>
              </c:ext>
            </c:extLst>
          </c:dPt>
          <c:dPt>
            <c:idx val="4"/>
            <c:bubble3D val="0"/>
            <c:spPr>
              <a:solidFill>
                <a:srgbClr val="EEECE1">
                  <a:lumMod val="75000"/>
                </a:srgbClr>
              </a:solidFill>
            </c:spPr>
            <c:extLst>
              <c:ext xmlns:c16="http://schemas.microsoft.com/office/drawing/2014/chart" uri="{C3380CC4-5D6E-409C-BE32-E72D297353CC}">
                <c16:uniqueId val="{00000009-2C91-447F-8115-A5DE35A98684}"/>
              </c:ext>
            </c:extLst>
          </c:dPt>
          <c:dPt>
            <c:idx val="5"/>
            <c:bubble3D val="0"/>
            <c:spPr>
              <a:solidFill>
                <a:srgbClr val="9E6900"/>
              </a:solidFill>
            </c:spPr>
            <c:extLst>
              <c:ext xmlns:c16="http://schemas.microsoft.com/office/drawing/2014/chart" uri="{C3380CC4-5D6E-409C-BE32-E72D297353CC}">
                <c16:uniqueId val="{0000000B-2C91-447F-8115-A5DE35A98684}"/>
              </c:ext>
            </c:extLst>
          </c:dPt>
          <c:dPt>
            <c:idx val="6"/>
            <c:bubble3D val="0"/>
            <c:spPr>
              <a:solidFill>
                <a:srgbClr val="663300"/>
              </a:solidFill>
            </c:spPr>
            <c:extLst>
              <c:ext xmlns:c16="http://schemas.microsoft.com/office/drawing/2014/chart" uri="{C3380CC4-5D6E-409C-BE32-E72D297353CC}">
                <c16:uniqueId val="{0000000D-2C91-447F-8115-A5DE35A98684}"/>
              </c:ext>
            </c:extLst>
          </c:dPt>
          <c:dPt>
            <c:idx val="7"/>
            <c:bubble3D val="0"/>
            <c:spPr>
              <a:solidFill>
                <a:srgbClr val="FAD496"/>
              </a:solidFill>
            </c:spPr>
            <c:extLst>
              <c:ext xmlns:c16="http://schemas.microsoft.com/office/drawing/2014/chart" uri="{C3380CC4-5D6E-409C-BE32-E72D297353CC}">
                <c16:uniqueId val="{0000000F-2C91-447F-8115-A5DE35A98684}"/>
              </c:ext>
            </c:extLst>
          </c:dPt>
          <c:dPt>
            <c:idx val="8"/>
            <c:bubble3D val="0"/>
            <c:spPr>
              <a:solidFill>
                <a:srgbClr val="FBBB27"/>
              </a:solidFill>
            </c:spPr>
            <c:extLst>
              <c:ext xmlns:c16="http://schemas.microsoft.com/office/drawing/2014/chart" uri="{C3380CC4-5D6E-409C-BE32-E72D297353CC}">
                <c16:uniqueId val="{00000011-2C91-447F-8115-A5DE35A98684}"/>
              </c:ext>
            </c:extLst>
          </c:dPt>
          <c:dLbls>
            <c:dLbl>
              <c:idx val="0"/>
              <c:layout>
                <c:manualLayout>
                  <c:x val="2.5544371386566369E-2"/>
                  <c:y val="4.59962016943004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C91-447F-8115-A5DE35A98684}"/>
                </c:ext>
              </c:extLst>
            </c:dLbl>
            <c:dLbl>
              <c:idx val="1"/>
              <c:layout>
                <c:manualLayout>
                  <c:x val="5.1070162621424898E-3"/>
                  <c:y val="2.86764967387206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C91-447F-8115-A5DE35A98684}"/>
                </c:ext>
              </c:extLst>
            </c:dLbl>
            <c:dLbl>
              <c:idx val="2"/>
              <c:layout>
                <c:manualLayout>
                  <c:x val="2.2202379341757537E-2"/>
                  <c:y val="-5.192155858566459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C91-447F-8115-A5DE35A98684}"/>
                </c:ext>
              </c:extLst>
            </c:dLbl>
            <c:dLbl>
              <c:idx val="3"/>
              <c:layout>
                <c:manualLayout>
                  <c:x val="1.9774242137258615E-2"/>
                  <c:y val="7.748828144449423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C91-447F-8115-A5DE35A98684}"/>
                </c:ext>
              </c:extLst>
            </c:dLbl>
            <c:dLbl>
              <c:idx val="4"/>
              <c:layout>
                <c:manualLayout>
                  <c:x val="3.9042761407401393E-2"/>
                  <c:y val="2.607316361877529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C91-447F-8115-A5DE35A98684}"/>
                </c:ext>
              </c:extLst>
            </c:dLbl>
            <c:dLbl>
              <c:idx val="5"/>
              <c:layout>
                <c:manualLayout>
                  <c:x val="-6.681539807524059E-2"/>
                  <c:y val="9.97748045721927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C91-447F-8115-A5DE35A98684}"/>
                </c:ext>
              </c:extLst>
            </c:dLbl>
            <c:dLbl>
              <c:idx val="6"/>
              <c:layout>
                <c:manualLayout>
                  <c:x val="-6.2770877867070737E-2"/>
                  <c:y val="-2.892032804842484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C91-447F-8115-A5DE35A98684}"/>
                </c:ext>
              </c:extLst>
            </c:dLbl>
            <c:dLbl>
              <c:idx val="7"/>
              <c:layout>
                <c:manualLayout>
                  <c:x val="-2.4406472386827936E-2"/>
                  <c:y val="-0.1173676461174060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2C91-447F-8115-A5DE35A98684}"/>
                </c:ext>
              </c:extLst>
            </c:dLbl>
            <c:dLbl>
              <c:idx val="8"/>
              <c:layout>
                <c:manualLayout>
                  <c:x val="-1.2810653822911312E-2"/>
                  <c:y val="2.1825320615410878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2C91-447F-8115-A5DE35A98684}"/>
                </c:ext>
              </c:extLst>
            </c:dLbl>
            <c:spPr>
              <a:noFill/>
              <a:ln>
                <a:noFill/>
              </a:ln>
              <a:effectLst/>
            </c:sp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'F56'!$A$7:$A$15</c:f>
              <c:strCache>
                <c:ptCount val="9"/>
                <c:pt idx="0">
                  <c:v>Elaboración de alimentos.</c:v>
                </c:pt>
                <c:pt idx="1">
                  <c:v>Fabricación y ensamble de maquinaria, equipos, aparatos y accesorios y artículos eléctricos, electrónicos y sus partes.</c:v>
                </c:pt>
                <c:pt idx="2">
                  <c:v>Fabricación de productos metálicos, excepto maquinaria y equipo.</c:v>
                </c:pt>
                <c:pt idx="3">
                  <c:v>Industria química.</c:v>
                </c:pt>
                <c:pt idx="4">
                  <c:v>Fabricación de productos de hule y plástico.</c:v>
                </c:pt>
                <c:pt idx="5">
                  <c:v>Construcción, reconstrucción y ensamble de equipo de transporte y sus partes.</c:v>
                </c:pt>
                <c:pt idx="6">
                  <c:v>Fabricación y/o reparación de muebles de madera y sus partes; excepto de metal y de plástico moldeado.</c:v>
                </c:pt>
                <c:pt idx="7">
                  <c:v>Elaboración de bebidas.</c:v>
                </c:pt>
                <c:pt idx="8">
                  <c:v>Otras</c:v>
                </c:pt>
              </c:strCache>
            </c:strRef>
          </c:cat>
          <c:val>
            <c:numRef>
              <c:f>'F56'!$B$7:$B$15</c:f>
              <c:numCache>
                <c:formatCode>General</c:formatCode>
                <c:ptCount val="9"/>
                <c:pt idx="0">
                  <c:v>0.20396858999821038</c:v>
                </c:pt>
                <c:pt idx="1">
                  <c:v>0.14002898310337453</c:v>
                </c:pt>
                <c:pt idx="2">
                  <c:v>0.10171366963627078</c:v>
                </c:pt>
                <c:pt idx="3">
                  <c:v>9.4094692687440806E-2</c:v>
                </c:pt>
                <c:pt idx="4">
                  <c:v>8.4799584459120295E-2</c:v>
                </c:pt>
                <c:pt idx="5">
                  <c:v>6.0919078651587306E-2</c:v>
                </c:pt>
                <c:pt idx="6">
                  <c:v>4.5152968803879548E-2</c:v>
                </c:pt>
                <c:pt idx="7">
                  <c:v>4.3795477064500501E-2</c:v>
                </c:pt>
                <c:pt idx="8">
                  <c:v>0.22552695559561586</c:v>
                </c:pt>
              </c:numCache>
            </c:numRef>
          </c:val>
          <c:extLst>
            <c:ext xmlns:c16="http://schemas.microsoft.com/office/drawing/2014/chart" uri="{C3380CC4-5D6E-409C-BE32-E72D297353CC}">
              <c16:uniqueId val="{00000012-2C91-447F-8115-A5DE35A98684}"/>
            </c:ext>
          </c:extLst>
        </c:ser>
        <c:dLbls>
          <c:showLegendKey val="0"/>
          <c:showVal val="0"/>
          <c:showCatName val="0"/>
          <c:showSerName val="0"/>
          <c:showPercent val="0"/>
          <c:showBubbleSize val="0"/>
          <c:showLeaderLines val="1"/>
        </c:dLbls>
        <c:firstSliceAng val="0"/>
      </c:pieChart>
      <c:spPr>
        <a:ln>
          <a:noFill/>
        </a:ln>
      </c:spPr>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'F4'!$B$5</c:f>
              <c:strCache>
                <c:ptCount val="1"/>
                <c:pt idx="0">
                  <c:v>Jalisco</c:v>
                </c:pt>
              </c:strCache>
            </c:strRef>
          </c:tx>
          <c:spPr>
            <a:solidFill>
              <a:srgbClr val="BDCFD6"/>
            </a:solidFill>
            <a:ln>
              <a:noFill/>
            </a:ln>
            <a:effectLst/>
          </c:spPr>
          <c:invertIfNegative val="0"/>
          <c:dPt>
            <c:idx val="9"/>
            <c:invertIfNegative val="0"/>
            <c:bubble3D val="0"/>
            <c:spPr>
              <a:solidFill>
                <a:srgbClr val="BDCFD6"/>
              </a:solidFill>
              <a:ln>
                <a:noFill/>
              </a:ln>
              <a:effectLst/>
            </c:spPr>
            <c:extLst>
              <c:ext xmlns:c16="http://schemas.microsoft.com/office/drawing/2014/chart" uri="{C3380CC4-5D6E-409C-BE32-E72D297353CC}">
                <c16:uniqueId val="{00000001-0C72-430A-B333-0A77CE14298D}"/>
              </c:ext>
            </c:extLst>
          </c:dPt>
          <c:dPt>
            <c:idx val="10"/>
            <c:invertIfNegative val="0"/>
            <c:bubble3D val="0"/>
            <c:spPr>
              <a:solidFill>
                <a:srgbClr val="7C878E"/>
              </a:solidFill>
              <a:ln>
                <a:noFill/>
              </a:ln>
              <a:effectLst/>
            </c:spPr>
            <c:extLst>
              <c:ext xmlns:c16="http://schemas.microsoft.com/office/drawing/2014/chart" uri="{C3380CC4-5D6E-409C-BE32-E72D297353CC}">
                <c16:uniqueId val="{00000003-0C72-430A-B333-0A77CE14298D}"/>
              </c:ext>
            </c:extLst>
          </c:dPt>
          <c:dPt>
            <c:idx val="21"/>
            <c:invertIfNegative val="0"/>
            <c:bubble3D val="0"/>
            <c:spPr>
              <a:solidFill>
                <a:srgbClr val="BDCFD6"/>
              </a:solidFill>
              <a:ln>
                <a:noFill/>
              </a:ln>
              <a:effectLst/>
            </c:spPr>
            <c:extLst>
              <c:ext xmlns:c16="http://schemas.microsoft.com/office/drawing/2014/chart" uri="{C3380CC4-5D6E-409C-BE32-E72D297353CC}">
                <c16:uniqueId val="{00000005-0C72-430A-B333-0A77CE14298D}"/>
              </c:ext>
            </c:extLst>
          </c:dPt>
          <c:dPt>
            <c:idx val="22"/>
            <c:invertIfNegative val="0"/>
            <c:bubble3D val="0"/>
            <c:spPr>
              <a:solidFill>
                <a:srgbClr val="FBBB27"/>
              </a:solidFill>
              <a:ln>
                <a:noFill/>
              </a:ln>
              <a:effectLst/>
            </c:spPr>
            <c:extLst>
              <c:ext xmlns:c16="http://schemas.microsoft.com/office/drawing/2014/chart" uri="{C3380CC4-5D6E-409C-BE32-E72D297353CC}">
                <c16:uniqueId val="{00000007-0C72-430A-B333-0A77CE14298D}"/>
              </c:ext>
            </c:extLst>
          </c:dPt>
          <c:dLbls>
            <c:dLbl>
              <c:idx val="10"/>
              <c:layout>
                <c:manualLayout>
                  <c:x val="8.3006535947712425E-3"/>
                  <c:y val="3.91975308641968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72-430A-B333-0A77CE14298D}"/>
                </c:ext>
              </c:extLst>
            </c:dLbl>
            <c:dLbl>
              <c:idx val="22"/>
              <c:layout>
                <c:manualLayout>
                  <c:x val="6.2254901960782788E-3"/>
                  <c:y val="1.175925925925925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72-430A-B333-0A77CE14298D}"/>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'F4'!$A$6:$A$28</c:f>
              <c:strCache>
                <c:ptCount val="23"/>
                <c:pt idx="0">
                  <c:v>2018/01</c:v>
                </c:pt>
                <c:pt idx="1">
                  <c:v>2018/02</c:v>
                </c:pt>
                <c:pt idx="2">
                  <c:v>2018/03</c:v>
                </c:pt>
                <c:pt idx="3">
                  <c:v>2018/04</c:v>
                </c:pt>
                <c:pt idx="4">
                  <c:v>2018/05</c:v>
                </c:pt>
                <c:pt idx="5">
                  <c:v>2018/06</c:v>
                </c:pt>
                <c:pt idx="6">
                  <c:v>2018/07</c:v>
                </c:pt>
                <c:pt idx="7">
                  <c:v>2018/08</c:v>
                </c:pt>
                <c:pt idx="8">
                  <c:v>2018/09</c:v>
                </c:pt>
                <c:pt idx="9">
                  <c:v>2018/10</c:v>
                </c:pt>
                <c:pt idx="10">
                  <c:v>2018/11</c:v>
                </c:pt>
                <c:pt idx="11">
                  <c:v>2018/12</c:v>
                </c:pt>
                <c:pt idx="12">
                  <c:v>2019/01</c:v>
                </c:pt>
                <c:pt idx="13">
                  <c:v>2019/02</c:v>
                </c:pt>
                <c:pt idx="14">
                  <c:v>2019/03</c:v>
                </c:pt>
                <c:pt idx="15">
                  <c:v>2019/04</c:v>
                </c:pt>
                <c:pt idx="16">
                  <c:v>2019/05</c:v>
                </c:pt>
                <c:pt idx="17">
                  <c:v>2019/06</c:v>
                </c:pt>
                <c:pt idx="18">
                  <c:v>2019/07</c:v>
                </c:pt>
                <c:pt idx="19">
                  <c:v>2019/08</c:v>
                </c:pt>
                <c:pt idx="20">
                  <c:v>2019/09</c:v>
                </c:pt>
                <c:pt idx="21">
                  <c:v>2019/10</c:v>
                </c:pt>
                <c:pt idx="22">
                  <c:v>2019/11</c:v>
                </c:pt>
              </c:strCache>
            </c:strRef>
          </c:cat>
          <c:val>
            <c:numRef>
              <c:f>'F4'!$B$6:$B$28</c:f>
              <c:numCache>
                <c:formatCode>General</c:formatCode>
                <c:ptCount val="23"/>
                <c:pt idx="0">
                  <c:v>4.5949208423403699E-2</c:v>
                </c:pt>
                <c:pt idx="1">
                  <c:v>4.619089215808618E-2</c:v>
                </c:pt>
                <c:pt idx="2">
                  <c:v>4.5893680793183095E-2</c:v>
                </c:pt>
                <c:pt idx="3">
                  <c:v>4.5180847589388805E-2</c:v>
                </c:pt>
                <c:pt idx="4">
                  <c:v>4.4723860220728266E-2</c:v>
                </c:pt>
                <c:pt idx="5">
                  <c:v>4.4358953869336408E-2</c:v>
                </c:pt>
                <c:pt idx="6">
                  <c:v>4.4686655947820779E-2</c:v>
                </c:pt>
                <c:pt idx="7">
                  <c:v>4.4349566922699785E-2</c:v>
                </c:pt>
                <c:pt idx="8">
                  <c:v>4.3550595211111813E-2</c:v>
                </c:pt>
                <c:pt idx="9">
                  <c:v>4.3427450253507631E-2</c:v>
                </c:pt>
                <c:pt idx="10">
                  <c:v>4.2986231219772131E-2</c:v>
                </c:pt>
                <c:pt idx="11">
                  <c:v>4.383107014277126E-2</c:v>
                </c:pt>
                <c:pt idx="12">
                  <c:v>4.4192976296576369E-2</c:v>
                </c:pt>
                <c:pt idx="13">
                  <c:v>4.4898105819060362E-2</c:v>
                </c:pt>
                <c:pt idx="14">
                  <c:v>4.5250035886025983E-2</c:v>
                </c:pt>
                <c:pt idx="15">
                  <c:v>4.4783947711715101E-2</c:v>
                </c:pt>
                <c:pt idx="16">
                  <c:v>4.5291683544558752E-2</c:v>
                </c:pt>
                <c:pt idx="17">
                  <c:v>4.5914928377889769E-2</c:v>
                </c:pt>
                <c:pt idx="18">
                  <c:v>4.6416272852535065E-2</c:v>
                </c:pt>
                <c:pt idx="19">
                  <c:v>4.7947650473653444E-2</c:v>
                </c:pt>
                <c:pt idx="20">
                  <c:v>4.9785352298333585E-2</c:v>
                </c:pt>
                <c:pt idx="21">
                  <c:v>5.253486734079451E-2</c:v>
                </c:pt>
                <c:pt idx="22">
                  <c:v>5.6314431550378075E-2</c:v>
                </c:pt>
              </c:numCache>
            </c:numRef>
          </c:val>
          <c:extLst>
            <c:ext xmlns:c16="http://schemas.microsoft.com/office/drawing/2014/chart" uri="{C3380CC4-5D6E-409C-BE32-E72D297353CC}">
              <c16:uniqueId val="{00000008-0C72-430A-B333-0A77CE14298D}"/>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'F4'!$C$5</c:f>
              <c:strCache>
                <c:ptCount val="1"/>
                <c:pt idx="0">
                  <c:v>Nacional</c:v>
                </c:pt>
              </c:strCache>
            </c:strRef>
          </c:tx>
          <c:spPr>
            <a:ln w="28575" cap="rnd">
              <a:solidFill>
                <a:srgbClr val="95682B"/>
              </a:solidFill>
              <a:round/>
            </a:ln>
            <a:effectLst/>
          </c:spPr>
          <c:marker>
            <c:symbol val="none"/>
          </c:marker>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72-430A-B333-0A77CE14298D}"/>
                </c:ext>
              </c:extLst>
            </c:dLbl>
            <c:dLbl>
              <c:idx val="2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72-430A-B333-0A77CE14298D}"/>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'F4'!$A$6:$A$28</c:f>
              <c:strCache>
                <c:ptCount val="23"/>
                <c:pt idx="0">
                  <c:v>2018/01</c:v>
                </c:pt>
                <c:pt idx="1">
                  <c:v>2018/02</c:v>
                </c:pt>
                <c:pt idx="2">
                  <c:v>2018/03</c:v>
                </c:pt>
                <c:pt idx="3">
                  <c:v>2018/04</c:v>
                </c:pt>
                <c:pt idx="4">
                  <c:v>2018/05</c:v>
                </c:pt>
                <c:pt idx="5">
                  <c:v>2018/06</c:v>
                </c:pt>
                <c:pt idx="6">
                  <c:v>2018/07</c:v>
                </c:pt>
                <c:pt idx="7">
                  <c:v>2018/08</c:v>
                </c:pt>
                <c:pt idx="8">
                  <c:v>2018/09</c:v>
                </c:pt>
                <c:pt idx="9">
                  <c:v>2018/10</c:v>
                </c:pt>
                <c:pt idx="10">
                  <c:v>2018/11</c:v>
                </c:pt>
                <c:pt idx="11">
                  <c:v>2018/12</c:v>
                </c:pt>
                <c:pt idx="12">
                  <c:v>2019/01</c:v>
                </c:pt>
                <c:pt idx="13">
                  <c:v>2019/02</c:v>
                </c:pt>
                <c:pt idx="14">
                  <c:v>2019/03</c:v>
                </c:pt>
                <c:pt idx="15">
                  <c:v>2019/04</c:v>
                </c:pt>
                <c:pt idx="16">
                  <c:v>2019/05</c:v>
                </c:pt>
                <c:pt idx="17">
                  <c:v>2019/06</c:v>
                </c:pt>
                <c:pt idx="18">
                  <c:v>2019/07</c:v>
                </c:pt>
                <c:pt idx="19">
                  <c:v>2019/08</c:v>
                </c:pt>
                <c:pt idx="20">
                  <c:v>2019/09</c:v>
                </c:pt>
                <c:pt idx="21">
                  <c:v>2019/10</c:v>
                </c:pt>
                <c:pt idx="22">
                  <c:v>2019/11</c:v>
                </c:pt>
              </c:strCache>
            </c:strRef>
          </c:cat>
          <c:val>
            <c:numRef>
              <c:f>'F4'!$C$6:$C$28</c:f>
              <c:numCache>
                <c:formatCode>General</c:formatCode>
                <c:ptCount val="23"/>
                <c:pt idx="0">
                  <c:v>5.8000000000000003E-2</c:v>
                </c:pt>
                <c:pt idx="1">
                  <c:v>5.8400000000000001E-2</c:v>
                </c:pt>
                <c:pt idx="2">
                  <c:v>5.8799999999999998E-2</c:v>
                </c:pt>
                <c:pt idx="3">
                  <c:v>5.8999999999999997E-2</c:v>
                </c:pt>
                <c:pt idx="4">
                  <c:v>5.8400000000000001E-2</c:v>
                </c:pt>
                <c:pt idx="5">
                  <c:v>5.7599999999999998E-2</c:v>
                </c:pt>
                <c:pt idx="6">
                  <c:v>5.7299999999999997E-2</c:v>
                </c:pt>
                <c:pt idx="7">
                  <c:v>5.6899999999999999E-2</c:v>
                </c:pt>
                <c:pt idx="8">
                  <c:v>5.62E-2</c:v>
                </c:pt>
                <c:pt idx="9">
                  <c:v>5.62E-2</c:v>
                </c:pt>
                <c:pt idx="10">
                  <c:v>5.6000000000000001E-2</c:v>
                </c:pt>
                <c:pt idx="11">
                  <c:v>5.62E-2</c:v>
                </c:pt>
                <c:pt idx="12">
                  <c:v>5.6300000000000003E-2</c:v>
                </c:pt>
                <c:pt idx="13">
                  <c:v>5.6899999999999999E-2</c:v>
                </c:pt>
                <c:pt idx="14">
                  <c:v>5.7099999999999998E-2</c:v>
                </c:pt>
                <c:pt idx="15">
                  <c:v>5.74E-2</c:v>
                </c:pt>
                <c:pt idx="16">
                  <c:v>5.79E-2</c:v>
                </c:pt>
                <c:pt idx="17">
                  <c:v>5.7799999999999997E-2</c:v>
                </c:pt>
                <c:pt idx="18">
                  <c:v>5.79E-2</c:v>
                </c:pt>
                <c:pt idx="19">
                  <c:v>5.91E-2</c:v>
                </c:pt>
                <c:pt idx="20">
                  <c:v>6.0699999999999997E-2</c:v>
                </c:pt>
                <c:pt idx="21">
                  <c:v>6.3500000000000001E-2</c:v>
                </c:pt>
                <c:pt idx="22">
                  <c:v>6.7990099316020125E-2</c:v>
                </c:pt>
              </c:numCache>
            </c:numRef>
          </c:val>
          <c:smooth val="0"/>
          <c:extLst>
            <c:ext xmlns:c16="http://schemas.microsoft.com/office/drawing/2014/chart" uri="{C3380CC4-5D6E-409C-BE32-E72D297353CC}">
              <c16:uniqueId val="{0000000B-0C72-430A-B333-0A77CE14298D}"/>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379-4447-B2E0-67106708E7A7}"/>
              </c:ext>
            </c:extLst>
          </c:dPt>
          <c:dPt>
            <c:idx val="5"/>
            <c:invertIfNegative val="0"/>
            <c:bubble3D val="0"/>
            <c:extLst>
              <c:ext xmlns:c16="http://schemas.microsoft.com/office/drawing/2014/chart" uri="{C3380CC4-5D6E-409C-BE32-E72D297353CC}">
                <c16:uniqueId val="{00000002-D379-4447-B2E0-67106708E7A7}"/>
              </c:ext>
            </c:extLst>
          </c:dPt>
          <c:dPt>
            <c:idx val="6"/>
            <c:invertIfNegative val="0"/>
            <c:bubble3D val="0"/>
            <c:spPr>
              <a:solidFill>
                <a:srgbClr val="FBBB27"/>
              </a:solidFill>
              <a:ln>
                <a:noFill/>
              </a:ln>
              <a:effectLst/>
            </c:spPr>
            <c:extLst>
              <c:ext xmlns:c16="http://schemas.microsoft.com/office/drawing/2014/chart" uri="{C3380CC4-5D6E-409C-BE32-E72D297353CC}">
                <c16:uniqueId val="{00000004-D379-4447-B2E0-67106708E7A7}"/>
              </c:ext>
            </c:extLst>
          </c:dPt>
          <c:dPt>
            <c:idx val="17"/>
            <c:invertIfNegative val="0"/>
            <c:bubble3D val="0"/>
            <c:extLst>
              <c:ext xmlns:c16="http://schemas.microsoft.com/office/drawing/2014/chart" uri="{C3380CC4-5D6E-409C-BE32-E72D297353CC}">
                <c16:uniqueId val="{00000005-D379-4447-B2E0-67106708E7A7}"/>
              </c:ext>
            </c:extLst>
          </c:dPt>
          <c:dPt>
            <c:idx val="18"/>
            <c:invertIfNegative val="0"/>
            <c:bubble3D val="0"/>
            <c:extLst>
              <c:ext xmlns:c16="http://schemas.microsoft.com/office/drawing/2014/chart" uri="{C3380CC4-5D6E-409C-BE32-E72D297353CC}">
                <c16:uniqueId val="{00000006-D379-4447-B2E0-67106708E7A7}"/>
              </c:ext>
            </c:extLst>
          </c:dPt>
          <c:dLbls>
            <c:dLbl>
              <c:idx val="0"/>
              <c:layout>
                <c:manualLayout>
                  <c:x val="4.1798314902580305E-3"/>
                  <c:y val="9.63873709775349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79-4447-B2E0-67106708E7A7}"/>
                </c:ext>
              </c:extLst>
            </c:dLbl>
            <c:dLbl>
              <c:idx val="1"/>
              <c:layout>
                <c:manualLayout>
                  <c:x val="0"/>
                  <c:y val="9.6387370977535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79-4447-B2E0-67106708E7A7}"/>
                </c:ext>
              </c:extLst>
            </c:dLbl>
            <c:dLbl>
              <c:idx val="2"/>
              <c:layout>
                <c:manualLayout>
                  <c:x val="-2.0899157451290153E-3"/>
                  <c:y val="1.2851649463671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79-4447-B2E0-67106708E7A7}"/>
                </c:ext>
              </c:extLst>
            </c:dLbl>
            <c:dLbl>
              <c:idx val="3"/>
              <c:layout>
                <c:manualLayout>
                  <c:x val="0"/>
                  <c:y val="6.4258247318356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79-4447-B2E0-67106708E7A7}"/>
                </c:ext>
              </c:extLst>
            </c:dLbl>
            <c:dLbl>
              <c:idx val="4"/>
              <c:layout>
                <c:manualLayout>
                  <c:x val="7.6629358759172472E-17"/>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379-4447-B2E0-67106708E7A7}"/>
                </c:ext>
              </c:extLst>
            </c:dLbl>
            <c:dLbl>
              <c:idx val="5"/>
              <c:layout>
                <c:manualLayout>
                  <c:x val="0"/>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79-4447-B2E0-67106708E7A7}"/>
                </c:ext>
              </c:extLst>
            </c:dLbl>
            <c:dLbl>
              <c:idx val="6"/>
              <c:layout>
                <c:manualLayout>
                  <c:x val="-4.1798314902580305E-3"/>
                  <c:y val="6.42582473183566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79-4447-B2E0-67106708E7A7}"/>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'F57'!$A$6:$A$12</c:f>
              <c:numCache>
                <c:formatCode>General</c:formatCode>
                <c:ptCount val="7"/>
                <c:pt idx="0">
                  <c:v>2013</c:v>
                </c:pt>
                <c:pt idx="1">
                  <c:v>2014</c:v>
                </c:pt>
                <c:pt idx="2">
                  <c:v>2015</c:v>
                </c:pt>
                <c:pt idx="3">
                  <c:v>2016</c:v>
                </c:pt>
                <c:pt idx="4">
                  <c:v>2017</c:v>
                </c:pt>
                <c:pt idx="5">
                  <c:v>2018</c:v>
                </c:pt>
                <c:pt idx="6">
                  <c:v>2019</c:v>
                </c:pt>
              </c:numCache>
            </c:numRef>
          </c:cat>
          <c:val>
            <c:numRef>
              <c:f>'F57'!$B$6:$B$12</c:f>
              <c:numCache>
                <c:formatCode>General</c:formatCode>
                <c:ptCount val="7"/>
                <c:pt idx="0">
                  <c:v>282499</c:v>
                </c:pt>
                <c:pt idx="1">
                  <c:v>295797</c:v>
                </c:pt>
                <c:pt idx="2">
                  <c:v>312586</c:v>
                </c:pt>
                <c:pt idx="3">
                  <c:v>334254</c:v>
                </c:pt>
                <c:pt idx="4">
                  <c:v>343480</c:v>
                </c:pt>
                <c:pt idx="5">
                  <c:v>354114</c:v>
                </c:pt>
                <c:pt idx="6">
                  <c:v>363625</c:v>
                </c:pt>
              </c:numCache>
            </c:numRef>
          </c:val>
          <c:extLst>
            <c:ext xmlns:c16="http://schemas.microsoft.com/office/drawing/2014/chart" uri="{C3380CC4-5D6E-409C-BE32-E72D297353CC}">
              <c16:uniqueId val="{0000000B-D379-4447-B2E0-67106708E7A7}"/>
            </c:ext>
          </c:extLst>
        </c:ser>
        <c:dLbls>
          <c:dLblPos val="outEnd"/>
          <c:showLegendKey val="0"/>
          <c:showVal val="1"/>
          <c:showCatName val="0"/>
          <c:showSerName val="0"/>
          <c:showPercent val="0"/>
          <c:showBubbleSize val="0"/>
        </c:dLbls>
        <c:gapWidth val="80"/>
        <c:overlap val="-27"/>
        <c:axId val="214790912"/>
        <c:axId val="214811008"/>
      </c:barChart>
      <c:catAx>
        <c:axId val="2147909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214811008"/>
        <c:crosses val="autoZero"/>
        <c:auto val="1"/>
        <c:lblAlgn val="ctr"/>
        <c:lblOffset val="100"/>
        <c:noMultiLvlLbl val="0"/>
      </c:catAx>
      <c:valAx>
        <c:axId val="214811008"/>
        <c:scaling>
          <c:orientation val="minMax"/>
        </c:scaling>
        <c:delete val="1"/>
        <c:axPos val="l"/>
        <c:numFmt formatCode="General" sourceLinked="1"/>
        <c:majorTickMark val="out"/>
        <c:minorTickMark val="none"/>
        <c:tickLblPos val="nextTo"/>
        <c:crossAx val="21479091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315906398104266"/>
          <c:y val="0.14448076901779683"/>
          <c:w val="0.58291417739827989"/>
          <c:h val="0.6731789869549889"/>
        </c:manualLayout>
      </c:layout>
      <c:pieChart>
        <c:varyColors val="1"/>
        <c:ser>
          <c:idx val="0"/>
          <c:order val="0"/>
          <c:spPr>
            <a:ln>
              <a:noFill/>
            </a:ln>
          </c:spPr>
          <c:dPt>
            <c:idx val="0"/>
            <c:bubble3D val="0"/>
            <c:spPr>
              <a:solidFill>
                <a:srgbClr val="393D3F"/>
              </a:solidFill>
              <a:ln>
                <a:noFill/>
              </a:ln>
            </c:spPr>
            <c:extLst>
              <c:ext xmlns:c16="http://schemas.microsoft.com/office/drawing/2014/chart" uri="{C3380CC4-5D6E-409C-BE32-E72D297353CC}">
                <c16:uniqueId val="{00000001-FE51-4686-AB18-72E182CB98D6}"/>
              </c:ext>
            </c:extLst>
          </c:dPt>
          <c:dPt>
            <c:idx val="1"/>
            <c:bubble3D val="0"/>
            <c:spPr>
              <a:solidFill>
                <a:srgbClr val="FBD1AF"/>
              </a:solidFill>
              <a:ln>
                <a:noFill/>
              </a:ln>
            </c:spPr>
            <c:extLst>
              <c:ext xmlns:c16="http://schemas.microsoft.com/office/drawing/2014/chart" uri="{C3380CC4-5D6E-409C-BE32-E72D297353CC}">
                <c16:uniqueId val="{00000003-FE51-4686-AB18-72E182CB98D6}"/>
              </c:ext>
            </c:extLst>
          </c:dPt>
          <c:dPt>
            <c:idx val="2"/>
            <c:bubble3D val="0"/>
            <c:spPr>
              <a:solidFill>
                <a:srgbClr val="C9C943"/>
              </a:solidFill>
              <a:ln>
                <a:noFill/>
              </a:ln>
            </c:spPr>
            <c:extLst>
              <c:ext xmlns:c16="http://schemas.microsoft.com/office/drawing/2014/chart" uri="{C3380CC4-5D6E-409C-BE32-E72D297353CC}">
                <c16:uniqueId val="{00000005-FE51-4686-AB18-72E182CB98D6}"/>
              </c:ext>
            </c:extLst>
          </c:dPt>
          <c:dPt>
            <c:idx val="3"/>
            <c:bubble3D val="0"/>
            <c:spPr>
              <a:solidFill>
                <a:srgbClr val="663300"/>
              </a:solidFill>
              <a:ln>
                <a:noFill/>
              </a:ln>
            </c:spPr>
            <c:extLst>
              <c:ext xmlns:c16="http://schemas.microsoft.com/office/drawing/2014/chart" uri="{C3380CC4-5D6E-409C-BE32-E72D297353CC}">
                <c16:uniqueId val="{00000007-FE51-4686-AB18-72E182CB98D6}"/>
              </c:ext>
            </c:extLst>
          </c:dPt>
          <c:dPt>
            <c:idx val="4"/>
            <c:bubble3D val="0"/>
            <c:spPr>
              <a:solidFill>
                <a:srgbClr val="9E6900"/>
              </a:solidFill>
              <a:ln>
                <a:noFill/>
              </a:ln>
            </c:spPr>
            <c:extLst>
              <c:ext xmlns:c16="http://schemas.microsoft.com/office/drawing/2014/chart" uri="{C3380CC4-5D6E-409C-BE32-E72D297353CC}">
                <c16:uniqueId val="{00000009-FE51-4686-AB18-72E182CB98D6}"/>
              </c:ext>
            </c:extLst>
          </c:dPt>
          <c:dPt>
            <c:idx val="5"/>
            <c:bubble3D val="0"/>
            <c:spPr>
              <a:solidFill>
                <a:srgbClr val="FAD496"/>
              </a:solidFill>
              <a:ln>
                <a:noFill/>
              </a:ln>
            </c:spPr>
            <c:extLst>
              <c:ext xmlns:c16="http://schemas.microsoft.com/office/drawing/2014/chart" uri="{C3380CC4-5D6E-409C-BE32-E72D297353CC}">
                <c16:uniqueId val="{0000000B-FE51-4686-AB18-72E182CB98D6}"/>
              </c:ext>
            </c:extLst>
          </c:dPt>
          <c:dPt>
            <c:idx val="6"/>
            <c:bubble3D val="0"/>
            <c:spPr>
              <a:solidFill>
                <a:srgbClr val="FBBB27"/>
              </a:solidFill>
              <a:ln>
                <a:noFill/>
              </a:ln>
            </c:spPr>
            <c:extLst>
              <c:ext xmlns:c16="http://schemas.microsoft.com/office/drawing/2014/chart" uri="{C3380CC4-5D6E-409C-BE32-E72D297353CC}">
                <c16:uniqueId val="{0000000D-FE51-4686-AB18-72E182CB98D6}"/>
              </c:ext>
            </c:extLst>
          </c:dPt>
          <c:dPt>
            <c:idx val="7"/>
            <c:bubble3D val="0"/>
            <c:spPr>
              <a:solidFill>
                <a:srgbClr val="BDCFD6"/>
              </a:solidFill>
              <a:ln>
                <a:noFill/>
              </a:ln>
            </c:spPr>
            <c:extLst>
              <c:ext xmlns:c16="http://schemas.microsoft.com/office/drawing/2014/chart" uri="{C3380CC4-5D6E-409C-BE32-E72D297353CC}">
                <c16:uniqueId val="{0000000F-FE51-4686-AB18-72E182CB98D6}"/>
              </c:ext>
            </c:extLst>
          </c:dPt>
          <c:dPt>
            <c:idx val="8"/>
            <c:bubble3D val="0"/>
            <c:spPr>
              <a:solidFill>
                <a:srgbClr val="7C878E"/>
              </a:solidFill>
              <a:ln>
                <a:noFill/>
              </a:ln>
            </c:spPr>
            <c:extLst>
              <c:ext xmlns:c16="http://schemas.microsoft.com/office/drawing/2014/chart" uri="{C3380CC4-5D6E-409C-BE32-E72D297353CC}">
                <c16:uniqueId val="{00000011-FE51-4686-AB18-72E182CB98D6}"/>
              </c:ext>
            </c:extLst>
          </c:dPt>
          <c:dLbls>
            <c:dLbl>
              <c:idx val="0"/>
              <c:layout>
                <c:manualLayout>
                  <c:x val="2.4527745703171112E-2"/>
                  <c:y val="3.72055078936028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E51-4686-AB18-72E182CB98D6}"/>
                </c:ext>
              </c:extLst>
            </c:dLbl>
            <c:dLbl>
              <c:idx val="1"/>
              <c:layout>
                <c:manualLayout>
                  <c:x val="1.6748032895656292E-2"/>
                  <c:y val="-0.1440447369451952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FE51-4686-AB18-72E182CB98D6}"/>
                </c:ext>
              </c:extLst>
            </c:dLbl>
            <c:dLbl>
              <c:idx val="2"/>
              <c:layout>
                <c:manualLayout>
                  <c:x val="4.7337370437057408E-2"/>
                  <c:y val="-4.891957535158851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51-4686-AB18-72E182CB98D6}"/>
                </c:ext>
              </c:extLst>
            </c:dLbl>
            <c:dLbl>
              <c:idx val="3"/>
              <c:layout>
                <c:manualLayout>
                  <c:x val="2.545244417548511E-2"/>
                  <c:y val="6.003643201316253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FE51-4686-AB18-72E182CB98D6}"/>
                </c:ext>
              </c:extLst>
            </c:dLbl>
            <c:dLbl>
              <c:idx val="4"/>
              <c:layout>
                <c:manualLayout>
                  <c:x val="1.4141085377552419E-2"/>
                  <c:y val="5.20368629294472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FE51-4686-AB18-72E182CB98D6}"/>
                </c:ext>
              </c:extLst>
            </c:dLbl>
            <c:dLbl>
              <c:idx val="5"/>
              <c:layout>
                <c:manualLayout>
                  <c:x val="-8.8022746361247056E-3"/>
                  <c:y val="6.706467661691542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FE51-4686-AB18-72E182CB98D6}"/>
                </c:ext>
              </c:extLst>
            </c:dLbl>
            <c:dLbl>
              <c:idx val="6"/>
              <c:layout>
                <c:manualLayout>
                  <c:x val="-7.9993117339690667E-2"/>
                  <c:y val="1.726054765542366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FE51-4686-AB18-72E182CB98D6}"/>
                </c:ext>
              </c:extLst>
            </c:dLbl>
            <c:dLbl>
              <c:idx val="7"/>
              <c:layout>
                <c:manualLayout>
                  <c:x val="1.8144917821917864E-2"/>
                  <c:y val="-1.66284718141575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FE51-4686-AB18-72E182CB98D6}"/>
                </c:ext>
              </c:extLst>
            </c:dLbl>
            <c:spPr>
              <a:noFill/>
              <a:ln>
                <a:noFill/>
              </a:ln>
              <a:effectLst/>
            </c:sp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'F58'!$A$6:$A$14</c:f>
              <c:strCache>
                <c:ptCount val="9"/>
                <c:pt idx="0">
                  <c:v>Compraventa de alimentos, bebidas y productos del tabaco.</c:v>
                </c:pt>
                <c:pt idx="1">
                  <c:v>Compraventa de prendas de vestir y artículos de uso personal.</c:v>
                </c:pt>
                <c:pt idx="2">
                  <c:v>Compraventa de materias primas, materiales y auxiliares.</c:v>
                </c:pt>
                <c:pt idx="3">
                  <c:v>Compraventa en tiendas de autoservicios y departamentos especializados.</c:v>
                </c:pt>
                <c:pt idx="4">
                  <c:v>Compraventa de maquinaria, equipo, instrumentos, aparatos, herramientas.</c:v>
                </c:pt>
                <c:pt idx="5">
                  <c:v>Compraventa de equipo de transporte; sus refacciones y accesorios.</c:v>
                </c:pt>
                <c:pt idx="6">
                  <c:v>Compraventa de gases, combustibles y lubricantes.</c:v>
                </c:pt>
                <c:pt idx="7">
                  <c:v>Compraventa de artículos para el hogar.</c:v>
                </c:pt>
                <c:pt idx="8">
                  <c:v>Compraventa de inmuebles y artículos diversos.</c:v>
                </c:pt>
              </c:strCache>
            </c:strRef>
          </c:cat>
          <c:val>
            <c:numRef>
              <c:f>'F58'!$B$6:$B$14</c:f>
              <c:numCache>
                <c:formatCode>General</c:formatCode>
                <c:ptCount val="9"/>
                <c:pt idx="0">
                  <c:v>0.18604056376761774</c:v>
                </c:pt>
                <c:pt idx="1">
                  <c:v>0.18298796837401168</c:v>
                </c:pt>
                <c:pt idx="2">
                  <c:v>0.14465177036782401</c:v>
                </c:pt>
                <c:pt idx="3">
                  <c:v>0.144533516672396</c:v>
                </c:pt>
                <c:pt idx="4">
                  <c:v>0.1203822619456858</c:v>
                </c:pt>
                <c:pt idx="5">
                  <c:v>7.457683052595393E-2</c:v>
                </c:pt>
                <c:pt idx="6">
                  <c:v>5.8543829494671712E-2</c:v>
                </c:pt>
                <c:pt idx="7">
                  <c:v>5.0747335854245443E-2</c:v>
                </c:pt>
                <c:pt idx="8">
                  <c:v>3.7535922997593674E-2</c:v>
                </c:pt>
              </c:numCache>
            </c:numRef>
          </c:val>
          <c:extLst>
            <c:ext xmlns:c16="http://schemas.microsoft.com/office/drawing/2014/chart" uri="{C3380CC4-5D6E-409C-BE32-E72D297353CC}">
              <c16:uniqueId val="{00000012-FE51-4686-AB18-72E182CB98D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1.9719272094900937E-2"/>
          <c:y val="2.6083384678578764E-2"/>
          <c:w val="0.95661760139121799"/>
          <c:h val="0.88849917847607307"/>
        </c:manualLayout>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FDF9-425B-806A-D6FC9A9579EC}"/>
              </c:ext>
            </c:extLst>
          </c:dPt>
          <c:dPt>
            <c:idx val="5"/>
            <c:invertIfNegative val="0"/>
            <c:bubble3D val="0"/>
            <c:extLst>
              <c:ext xmlns:c16="http://schemas.microsoft.com/office/drawing/2014/chart" uri="{C3380CC4-5D6E-409C-BE32-E72D297353CC}">
                <c16:uniqueId val="{00000002-FDF9-425B-806A-D6FC9A9579EC}"/>
              </c:ext>
            </c:extLst>
          </c:dPt>
          <c:dPt>
            <c:idx val="6"/>
            <c:invertIfNegative val="0"/>
            <c:bubble3D val="0"/>
            <c:spPr>
              <a:solidFill>
                <a:srgbClr val="FBBB27"/>
              </a:solidFill>
              <a:ln>
                <a:noFill/>
              </a:ln>
              <a:effectLst/>
            </c:spPr>
            <c:extLst>
              <c:ext xmlns:c16="http://schemas.microsoft.com/office/drawing/2014/chart" uri="{C3380CC4-5D6E-409C-BE32-E72D297353CC}">
                <c16:uniqueId val="{00000004-FDF9-425B-806A-D6FC9A9579EC}"/>
              </c:ext>
            </c:extLst>
          </c:dPt>
          <c:dPt>
            <c:idx val="17"/>
            <c:invertIfNegative val="0"/>
            <c:bubble3D val="0"/>
            <c:extLst>
              <c:ext xmlns:c16="http://schemas.microsoft.com/office/drawing/2014/chart" uri="{C3380CC4-5D6E-409C-BE32-E72D297353CC}">
                <c16:uniqueId val="{00000005-FDF9-425B-806A-D6FC9A9579EC}"/>
              </c:ext>
            </c:extLst>
          </c:dPt>
          <c:dPt>
            <c:idx val="18"/>
            <c:invertIfNegative val="0"/>
            <c:bubble3D val="0"/>
            <c:extLst>
              <c:ext xmlns:c16="http://schemas.microsoft.com/office/drawing/2014/chart" uri="{C3380CC4-5D6E-409C-BE32-E72D297353CC}">
                <c16:uniqueId val="{00000006-FDF9-425B-806A-D6FC9A9579EC}"/>
              </c:ext>
            </c:extLst>
          </c:dPt>
          <c:dLbls>
            <c:spPr>
              <a:noFill/>
              <a:ln>
                <a:noFill/>
              </a:ln>
              <a:effectLst/>
            </c:spPr>
            <c:txPr>
              <a:bodyPr/>
              <a:lstStyle/>
              <a:p>
                <a:pPr>
                  <a:defRPr sz="10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'F59'!$A$6:$A$12</c:f>
              <c:numCache>
                <c:formatCode>General</c:formatCode>
                <c:ptCount val="7"/>
                <c:pt idx="0">
                  <c:v>2013</c:v>
                </c:pt>
                <c:pt idx="1">
                  <c:v>2014</c:v>
                </c:pt>
                <c:pt idx="2">
                  <c:v>2015</c:v>
                </c:pt>
                <c:pt idx="3">
                  <c:v>2016</c:v>
                </c:pt>
                <c:pt idx="4">
                  <c:v>2017</c:v>
                </c:pt>
                <c:pt idx="5">
                  <c:v>2018</c:v>
                </c:pt>
                <c:pt idx="6">
                  <c:v>2019</c:v>
                </c:pt>
              </c:numCache>
            </c:numRef>
          </c:cat>
          <c:val>
            <c:numRef>
              <c:f>'F59'!$B$6:$B$12</c:f>
              <c:numCache>
                <c:formatCode>General</c:formatCode>
                <c:ptCount val="7"/>
                <c:pt idx="0">
                  <c:v>523456</c:v>
                </c:pt>
                <c:pt idx="1">
                  <c:v>540644</c:v>
                </c:pt>
                <c:pt idx="2">
                  <c:v>551836</c:v>
                </c:pt>
                <c:pt idx="3">
                  <c:v>575641</c:v>
                </c:pt>
                <c:pt idx="4">
                  <c:v>605107</c:v>
                </c:pt>
                <c:pt idx="5">
                  <c:v>614655</c:v>
                </c:pt>
                <c:pt idx="6">
                  <c:v>640252</c:v>
                </c:pt>
              </c:numCache>
            </c:numRef>
          </c:val>
          <c:extLst>
            <c:ext xmlns:c16="http://schemas.microsoft.com/office/drawing/2014/chart" uri="{C3380CC4-5D6E-409C-BE32-E72D297353CC}">
              <c16:uniqueId val="{00000007-FDF9-425B-806A-D6FC9A9579EC}"/>
            </c:ext>
          </c:extLst>
        </c:ser>
        <c:dLbls>
          <c:dLblPos val="outEnd"/>
          <c:showLegendKey val="0"/>
          <c:showVal val="1"/>
          <c:showCatName val="0"/>
          <c:showSerName val="0"/>
          <c:showPercent val="0"/>
          <c:showBubbleSize val="0"/>
        </c:dLbls>
        <c:gapWidth val="80"/>
        <c:overlap val="-27"/>
        <c:axId val="219096192"/>
        <c:axId val="219116288"/>
      </c:barChart>
      <c:catAx>
        <c:axId val="2190961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219116288"/>
        <c:crosses val="autoZero"/>
        <c:auto val="1"/>
        <c:lblAlgn val="ctr"/>
        <c:lblOffset val="100"/>
        <c:noMultiLvlLbl val="0"/>
      </c:catAx>
      <c:valAx>
        <c:axId val="219116288"/>
        <c:scaling>
          <c:orientation val="minMax"/>
        </c:scaling>
        <c:delete val="1"/>
        <c:axPos val="l"/>
        <c:numFmt formatCode="General" sourceLinked="1"/>
        <c:majorTickMark val="out"/>
        <c:minorTickMark val="none"/>
        <c:tickLblPos val="nextTo"/>
        <c:crossAx val="21909619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654073710156246"/>
          <c:y val="0.17994516405530442"/>
          <c:w val="0.63771957891908004"/>
          <c:h val="0.80854950940463066"/>
        </c:manualLayout>
      </c:layout>
      <c:pieChart>
        <c:varyColors val="1"/>
        <c:ser>
          <c:idx val="0"/>
          <c:order val="0"/>
          <c:dPt>
            <c:idx val="0"/>
            <c:bubble3D val="0"/>
            <c:spPr>
              <a:solidFill>
                <a:srgbClr val="7C878E"/>
              </a:solidFill>
            </c:spPr>
            <c:extLst>
              <c:ext xmlns:c16="http://schemas.microsoft.com/office/drawing/2014/chart" uri="{C3380CC4-5D6E-409C-BE32-E72D297353CC}">
                <c16:uniqueId val="{00000001-6E2A-450D-82FE-38095C761E95}"/>
              </c:ext>
            </c:extLst>
          </c:dPt>
          <c:dPt>
            <c:idx val="1"/>
            <c:bubble3D val="0"/>
            <c:spPr>
              <a:solidFill>
                <a:srgbClr val="FBBB27"/>
              </a:solidFill>
            </c:spPr>
            <c:extLst>
              <c:ext xmlns:c16="http://schemas.microsoft.com/office/drawing/2014/chart" uri="{C3380CC4-5D6E-409C-BE32-E72D297353CC}">
                <c16:uniqueId val="{00000003-6E2A-450D-82FE-38095C761E95}"/>
              </c:ext>
            </c:extLst>
          </c:dPt>
          <c:dPt>
            <c:idx val="2"/>
            <c:bubble3D val="0"/>
            <c:spPr>
              <a:solidFill>
                <a:srgbClr val="FAD496"/>
              </a:solidFill>
            </c:spPr>
            <c:extLst>
              <c:ext xmlns:c16="http://schemas.microsoft.com/office/drawing/2014/chart" uri="{C3380CC4-5D6E-409C-BE32-E72D297353CC}">
                <c16:uniqueId val="{00000005-6E2A-450D-82FE-38095C761E95}"/>
              </c:ext>
            </c:extLst>
          </c:dPt>
          <c:dPt>
            <c:idx val="3"/>
            <c:bubble3D val="0"/>
            <c:spPr>
              <a:solidFill>
                <a:srgbClr val="663300"/>
              </a:solidFill>
            </c:spPr>
            <c:extLst>
              <c:ext xmlns:c16="http://schemas.microsoft.com/office/drawing/2014/chart" uri="{C3380CC4-5D6E-409C-BE32-E72D297353CC}">
                <c16:uniqueId val="{00000007-6E2A-450D-82FE-38095C761E95}"/>
              </c:ext>
            </c:extLst>
          </c:dPt>
          <c:dPt>
            <c:idx val="4"/>
            <c:bubble3D val="0"/>
            <c:spPr>
              <a:solidFill>
                <a:srgbClr val="95682B"/>
              </a:solidFill>
            </c:spPr>
            <c:extLst>
              <c:ext xmlns:c16="http://schemas.microsoft.com/office/drawing/2014/chart" uri="{C3380CC4-5D6E-409C-BE32-E72D297353CC}">
                <c16:uniqueId val="{00000009-6E2A-450D-82FE-38095C761E95}"/>
              </c:ext>
            </c:extLst>
          </c:dPt>
          <c:dPt>
            <c:idx val="5"/>
            <c:bubble3D val="0"/>
            <c:spPr>
              <a:solidFill>
                <a:srgbClr val="B5B367"/>
              </a:solidFill>
            </c:spPr>
            <c:extLst>
              <c:ext xmlns:c16="http://schemas.microsoft.com/office/drawing/2014/chart" uri="{C3380CC4-5D6E-409C-BE32-E72D297353CC}">
                <c16:uniqueId val="{0000000B-6E2A-450D-82FE-38095C761E95}"/>
              </c:ext>
            </c:extLst>
          </c:dPt>
          <c:dPt>
            <c:idx val="6"/>
            <c:bubble3D val="0"/>
            <c:spPr>
              <a:solidFill>
                <a:srgbClr val="FFF915"/>
              </a:solidFill>
            </c:spPr>
            <c:extLst>
              <c:ext xmlns:c16="http://schemas.microsoft.com/office/drawing/2014/chart" uri="{C3380CC4-5D6E-409C-BE32-E72D297353CC}">
                <c16:uniqueId val="{0000000D-6E2A-450D-82FE-38095C761E95}"/>
              </c:ext>
            </c:extLst>
          </c:dPt>
          <c:dPt>
            <c:idx val="7"/>
            <c:bubble3D val="0"/>
            <c:spPr>
              <a:solidFill>
                <a:srgbClr val="CC9900"/>
              </a:solidFill>
            </c:spPr>
            <c:extLst>
              <c:ext xmlns:c16="http://schemas.microsoft.com/office/drawing/2014/chart" uri="{C3380CC4-5D6E-409C-BE32-E72D297353CC}">
                <c16:uniqueId val="{0000000F-6E2A-450D-82FE-38095C761E95}"/>
              </c:ext>
            </c:extLst>
          </c:dPt>
          <c:dPt>
            <c:idx val="8"/>
            <c:bubble3D val="0"/>
            <c:spPr>
              <a:solidFill>
                <a:srgbClr val="BDCFD6"/>
              </a:solidFill>
            </c:spPr>
            <c:extLst>
              <c:ext xmlns:c16="http://schemas.microsoft.com/office/drawing/2014/chart" uri="{C3380CC4-5D6E-409C-BE32-E72D297353CC}">
                <c16:uniqueId val="{00000011-6E2A-450D-82FE-38095C761E95}"/>
              </c:ext>
            </c:extLst>
          </c:dPt>
          <c:dPt>
            <c:idx val="9"/>
            <c:bubble3D val="0"/>
            <c:spPr>
              <a:solidFill>
                <a:srgbClr val="4F81BD">
                  <a:lumMod val="60000"/>
                  <a:lumOff val="40000"/>
                </a:srgbClr>
              </a:solidFill>
            </c:spPr>
            <c:extLst>
              <c:ext xmlns:c16="http://schemas.microsoft.com/office/drawing/2014/chart" uri="{C3380CC4-5D6E-409C-BE32-E72D297353CC}">
                <c16:uniqueId val="{00000013-6E2A-450D-82FE-38095C761E95}"/>
              </c:ext>
            </c:extLst>
          </c:dPt>
          <c:dPt>
            <c:idx val="10"/>
            <c:bubble3D val="0"/>
            <c:spPr>
              <a:solidFill>
                <a:srgbClr val="393D3F"/>
              </a:solidFill>
            </c:spPr>
            <c:extLst>
              <c:ext xmlns:c16="http://schemas.microsoft.com/office/drawing/2014/chart" uri="{C3380CC4-5D6E-409C-BE32-E72D297353CC}">
                <c16:uniqueId val="{00000015-6E2A-450D-82FE-38095C761E95}"/>
              </c:ext>
            </c:extLst>
          </c:dPt>
          <c:dPt>
            <c:idx val="11"/>
            <c:bubble3D val="0"/>
            <c:spPr>
              <a:solidFill>
                <a:schemeClr val="bg1">
                  <a:lumMod val="65000"/>
                </a:schemeClr>
              </a:solidFill>
            </c:spPr>
            <c:extLst>
              <c:ext xmlns:c16="http://schemas.microsoft.com/office/drawing/2014/chart" uri="{C3380CC4-5D6E-409C-BE32-E72D297353CC}">
                <c16:uniqueId val="{00000017-6E2A-450D-82FE-38095C761E95}"/>
              </c:ext>
            </c:extLst>
          </c:dPt>
          <c:dPt>
            <c:idx val="12"/>
            <c:bubble3D val="0"/>
            <c:spPr>
              <a:solidFill>
                <a:schemeClr val="bg1">
                  <a:lumMod val="50000"/>
                </a:schemeClr>
              </a:solidFill>
            </c:spPr>
            <c:extLst>
              <c:ext xmlns:c16="http://schemas.microsoft.com/office/drawing/2014/chart" uri="{C3380CC4-5D6E-409C-BE32-E72D297353CC}">
                <c16:uniqueId val="{00000019-6E2A-450D-82FE-38095C761E95}"/>
              </c:ext>
            </c:extLst>
          </c:dPt>
          <c:dPt>
            <c:idx val="13"/>
            <c:bubble3D val="0"/>
            <c:spPr>
              <a:solidFill>
                <a:schemeClr val="bg2">
                  <a:lumMod val="75000"/>
                </a:schemeClr>
              </a:solidFill>
            </c:spPr>
            <c:extLst>
              <c:ext xmlns:c16="http://schemas.microsoft.com/office/drawing/2014/chart" uri="{C3380CC4-5D6E-409C-BE32-E72D297353CC}">
                <c16:uniqueId val="{0000001B-6E2A-450D-82FE-38095C761E95}"/>
              </c:ext>
            </c:extLst>
          </c:dPt>
          <c:dLbls>
            <c:dLbl>
              <c:idx val="0"/>
              <c:layout>
                <c:manualLayout>
                  <c:x val="4.6673133206521965E-2"/>
                  <c:y val="-3.535877328581726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6E2A-450D-82FE-38095C761E95}"/>
                </c:ext>
              </c:extLst>
            </c:dLbl>
            <c:dLbl>
              <c:idx val="1"/>
              <c:layout>
                <c:manualLayout>
                  <c:x val="6.0695614930148774E-3"/>
                  <c:y val="1.15286191491759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6E2A-450D-82FE-38095C761E95}"/>
                </c:ext>
              </c:extLst>
            </c:dLbl>
            <c:dLbl>
              <c:idx val="2"/>
              <c:layout>
                <c:manualLayout>
                  <c:x val="-6.8654609300117353E-2"/>
                  <c:y val="0.2501185868414108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6E2A-450D-82FE-38095C761E95}"/>
                </c:ext>
              </c:extLst>
            </c:dLbl>
            <c:dLbl>
              <c:idx val="3"/>
              <c:layout>
                <c:manualLayout>
                  <c:x val="-0.11664991534761227"/>
                  <c:y val="0.1571254041231107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6E2A-450D-82FE-38095C761E95}"/>
                </c:ext>
              </c:extLst>
            </c:dLbl>
            <c:dLbl>
              <c:idx val="4"/>
              <c:layout>
                <c:manualLayout>
                  <c:x val="-0.19714385531160142"/>
                  <c:y val="8.4396208678268951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6E2A-450D-82FE-38095C761E95}"/>
                </c:ext>
              </c:extLst>
            </c:dLbl>
            <c:dLbl>
              <c:idx val="5"/>
              <c:layout>
                <c:manualLayout>
                  <c:x val="-2.0247324154205982E-2"/>
                  <c:y val="-2.018883811718977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6E2A-450D-82FE-38095C761E95}"/>
                </c:ext>
              </c:extLst>
            </c:dLbl>
            <c:dLbl>
              <c:idx val="6"/>
              <c:layout>
                <c:manualLayout>
                  <c:x val="6.4160840482219109E-2"/>
                  <c:y val="-5.990788799418240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6E2A-450D-82FE-38095C761E95}"/>
                </c:ext>
              </c:extLst>
            </c:dLbl>
            <c:dLbl>
              <c:idx val="7"/>
              <c:layout>
                <c:manualLayout>
                  <c:x val="7.3404969157964128E-2"/>
                  <c:y val="6.945079386005014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6E2A-450D-82FE-38095C761E95}"/>
                </c:ext>
              </c:extLst>
            </c:dLbl>
            <c:dLbl>
              <c:idx val="8"/>
              <c:layout>
                <c:manualLayout>
                  <c:x val="5.4334387295348709E-2"/>
                  <c:y val="0.1153640678124674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6E2A-450D-82FE-38095C761E95}"/>
                </c:ext>
              </c:extLst>
            </c:dLbl>
            <c:dLbl>
              <c:idx val="9"/>
              <c:layout>
                <c:manualLayout>
                  <c:x val="4.054369323406775E-2"/>
                  <c:y val="0.1530166044010486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6E2A-450D-82FE-38095C761E95}"/>
                </c:ext>
              </c:extLst>
            </c:dLbl>
            <c:spPr>
              <a:noFill/>
              <a:ln>
                <a:noFill/>
              </a:ln>
              <a:effectLst/>
            </c:sp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'F60'!$A$6:$A$15</c:f>
              <c:strCache>
                <c:ptCount val="10"/>
                <c:pt idx="0">
                  <c:v>Servicios de administración pública y seguridad social.</c:v>
                </c:pt>
                <c:pt idx="1">
                  <c:v>Servicios profesionales y técnicos.</c:v>
                </c:pt>
                <c:pt idx="2">
                  <c:v>Preparación y servicio de alimentos y bebidas.</c:v>
                </c:pt>
                <c:pt idx="3">
                  <c:v>Servicios personales para el hogar y diversos.</c:v>
                </c:pt>
                <c:pt idx="4">
                  <c:v>Servicios de enseñanza, investigación científica y difusión cultural.</c:v>
                </c:pt>
                <c:pt idx="5">
                  <c:v>Servicios de alojamiento temporal.</c:v>
                </c:pt>
                <c:pt idx="6">
                  <c:v>Servicios médicos, asistencia social y veterinarios.</c:v>
                </c:pt>
                <c:pt idx="7">
                  <c:v>Servicios recreativos y de esparcimiento.</c:v>
                </c:pt>
                <c:pt idx="8">
                  <c:v>Servicios financieros y de seguros (bancos, financieras).</c:v>
                </c:pt>
                <c:pt idx="9">
                  <c:v>Otros</c:v>
                </c:pt>
              </c:strCache>
            </c:strRef>
          </c:cat>
          <c:val>
            <c:numRef>
              <c:f>'F60'!$B$6:$B$15</c:f>
              <c:numCache>
                <c:formatCode>General</c:formatCode>
                <c:ptCount val="10"/>
                <c:pt idx="0">
                  <c:v>0.29649575479654888</c:v>
                </c:pt>
                <c:pt idx="1">
                  <c:v>0.29045438358646281</c:v>
                </c:pt>
                <c:pt idx="2">
                  <c:v>8.2587793556287217E-2</c:v>
                </c:pt>
                <c:pt idx="3">
                  <c:v>7.4225461224642797E-2</c:v>
                </c:pt>
                <c:pt idx="4">
                  <c:v>7.3567907636368182E-2</c:v>
                </c:pt>
                <c:pt idx="5">
                  <c:v>4.9525811711638543E-2</c:v>
                </c:pt>
                <c:pt idx="6">
                  <c:v>4.0698037647676225E-2</c:v>
                </c:pt>
                <c:pt idx="7">
                  <c:v>3.0766010883214734E-2</c:v>
                </c:pt>
                <c:pt idx="8">
                  <c:v>2.3159630895334963E-2</c:v>
                </c:pt>
                <c:pt idx="9">
                  <c:v>3.8519208061825655E-2</c:v>
                </c:pt>
              </c:numCache>
            </c:numRef>
          </c:val>
          <c:extLst>
            <c:ext xmlns:c16="http://schemas.microsoft.com/office/drawing/2014/chart" uri="{C3380CC4-5D6E-409C-BE32-E72D297353CC}">
              <c16:uniqueId val="{0000001C-6E2A-450D-82FE-38095C761E95}"/>
            </c:ext>
          </c:extLst>
        </c:ser>
        <c:dLbls>
          <c:showLegendKey val="0"/>
          <c:showVal val="0"/>
          <c:showCatName val="0"/>
          <c:showSerName val="0"/>
          <c:showPercent val="0"/>
          <c:showBubbleSize val="0"/>
          <c:showLeaderLines val="1"/>
        </c:dLbls>
        <c:firstSliceAng val="80"/>
      </c:pieChart>
    </c:plotArea>
    <c:plotVisOnly val="1"/>
    <c:dispBlanksAs val="gap"/>
    <c:showDLblsOverMax val="0"/>
  </c:chart>
  <c:spPr>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5921817221341787E-2"/>
          <c:y val="0"/>
          <c:w val="0.95351294241944007"/>
          <c:h val="0.9019442590862583"/>
        </c:manualLayout>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49D-449D-81B4-8BD0361DBF3B}"/>
              </c:ext>
            </c:extLst>
          </c:dPt>
          <c:dPt>
            <c:idx val="5"/>
            <c:invertIfNegative val="0"/>
            <c:bubble3D val="0"/>
            <c:extLst>
              <c:ext xmlns:c16="http://schemas.microsoft.com/office/drawing/2014/chart" uri="{C3380CC4-5D6E-409C-BE32-E72D297353CC}">
                <c16:uniqueId val="{00000002-349D-449D-81B4-8BD0361DBF3B}"/>
              </c:ext>
            </c:extLst>
          </c:dPt>
          <c:dPt>
            <c:idx val="6"/>
            <c:invertIfNegative val="0"/>
            <c:bubble3D val="0"/>
            <c:spPr>
              <a:solidFill>
                <a:srgbClr val="FBBB27"/>
              </a:solidFill>
              <a:ln>
                <a:noFill/>
              </a:ln>
              <a:effectLst/>
            </c:spPr>
            <c:extLst>
              <c:ext xmlns:c16="http://schemas.microsoft.com/office/drawing/2014/chart" uri="{C3380CC4-5D6E-409C-BE32-E72D297353CC}">
                <c16:uniqueId val="{00000004-349D-449D-81B4-8BD0361DBF3B}"/>
              </c:ext>
            </c:extLst>
          </c:dPt>
          <c:dPt>
            <c:idx val="17"/>
            <c:invertIfNegative val="0"/>
            <c:bubble3D val="0"/>
            <c:extLst>
              <c:ext xmlns:c16="http://schemas.microsoft.com/office/drawing/2014/chart" uri="{C3380CC4-5D6E-409C-BE32-E72D297353CC}">
                <c16:uniqueId val="{00000005-349D-449D-81B4-8BD0361DBF3B}"/>
              </c:ext>
            </c:extLst>
          </c:dPt>
          <c:dPt>
            <c:idx val="18"/>
            <c:invertIfNegative val="0"/>
            <c:bubble3D val="0"/>
            <c:extLst>
              <c:ext xmlns:c16="http://schemas.microsoft.com/office/drawing/2014/chart" uri="{C3380CC4-5D6E-409C-BE32-E72D297353CC}">
                <c16:uniqueId val="{00000006-349D-449D-81B4-8BD0361DBF3B}"/>
              </c:ext>
            </c:extLst>
          </c:dPt>
          <c:dLbls>
            <c:dLbl>
              <c:idx val="5"/>
              <c:layout>
                <c:manualLayout>
                  <c:x val="8.2970081838026378E-17"/>
                  <c:y val="2.39658816425120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9D-449D-81B4-8BD0361DBF3B}"/>
                </c:ext>
              </c:extLst>
            </c:dLbl>
            <c:numFmt formatCode="#,##0" sourceLinked="0"/>
            <c:spPr>
              <a:noFill/>
              <a:ln w="25400">
                <a:noFill/>
              </a:ln>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'F61'!$A$6:$A$12</c:f>
              <c:numCache>
                <c:formatCode>General</c:formatCode>
                <c:ptCount val="7"/>
                <c:pt idx="0">
                  <c:v>2013</c:v>
                </c:pt>
                <c:pt idx="1">
                  <c:v>2014</c:v>
                </c:pt>
                <c:pt idx="2">
                  <c:v>2015</c:v>
                </c:pt>
                <c:pt idx="3">
                  <c:v>2016</c:v>
                </c:pt>
                <c:pt idx="4">
                  <c:v>2017</c:v>
                </c:pt>
                <c:pt idx="5">
                  <c:v>2018</c:v>
                </c:pt>
                <c:pt idx="6">
                  <c:v>2019</c:v>
                </c:pt>
              </c:numCache>
            </c:numRef>
          </c:cat>
          <c:val>
            <c:numRef>
              <c:f>'F61'!$B$6:$B$12</c:f>
              <c:numCache>
                <c:formatCode>General</c:formatCode>
                <c:ptCount val="7"/>
                <c:pt idx="0">
                  <c:v>78051</c:v>
                </c:pt>
                <c:pt idx="1">
                  <c:v>79961</c:v>
                </c:pt>
                <c:pt idx="2">
                  <c:v>82957</c:v>
                </c:pt>
                <c:pt idx="3">
                  <c:v>86097</c:v>
                </c:pt>
                <c:pt idx="4">
                  <c:v>90125</c:v>
                </c:pt>
                <c:pt idx="5">
                  <c:v>93370</c:v>
                </c:pt>
                <c:pt idx="6">
                  <c:v>97390</c:v>
                </c:pt>
              </c:numCache>
            </c:numRef>
          </c:val>
          <c:extLst>
            <c:ext xmlns:c16="http://schemas.microsoft.com/office/drawing/2014/chart" uri="{C3380CC4-5D6E-409C-BE32-E72D297353CC}">
              <c16:uniqueId val="{00000007-349D-449D-81B4-8BD0361DBF3B}"/>
            </c:ext>
          </c:extLst>
        </c:ser>
        <c:dLbls>
          <c:showLegendKey val="0"/>
          <c:showVal val="0"/>
          <c:showCatName val="0"/>
          <c:showSerName val="0"/>
          <c:showPercent val="0"/>
          <c:showBubbleSize val="0"/>
        </c:dLbls>
        <c:gapWidth val="80"/>
        <c:overlap val="-27"/>
        <c:axId val="218898816"/>
        <c:axId val="218900352"/>
      </c:barChart>
      <c:catAx>
        <c:axId val="2188988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218900352"/>
        <c:crosses val="autoZero"/>
        <c:auto val="1"/>
        <c:lblAlgn val="ctr"/>
        <c:lblOffset val="100"/>
        <c:noMultiLvlLbl val="0"/>
      </c:catAx>
      <c:valAx>
        <c:axId val="218900352"/>
        <c:scaling>
          <c:orientation val="minMax"/>
        </c:scaling>
        <c:delete val="1"/>
        <c:axPos val="l"/>
        <c:numFmt formatCode="General" sourceLinked="1"/>
        <c:majorTickMark val="out"/>
        <c:minorTickMark val="none"/>
        <c:tickLblPos val="nextTo"/>
        <c:crossAx val="21889881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3887353347135951"/>
          <c:y val="0.1656943360222049"/>
          <c:w val="0.5247351621808144"/>
          <c:h val="0.65950320929829132"/>
        </c:manualLayout>
      </c:layout>
      <c:pieChart>
        <c:varyColors val="1"/>
        <c:ser>
          <c:idx val="0"/>
          <c:order val="0"/>
          <c:dPt>
            <c:idx val="0"/>
            <c:bubble3D val="0"/>
            <c:spPr>
              <a:solidFill>
                <a:srgbClr val="C9C943"/>
              </a:solidFill>
            </c:spPr>
            <c:extLst>
              <c:ext xmlns:c16="http://schemas.microsoft.com/office/drawing/2014/chart" uri="{C3380CC4-5D6E-409C-BE32-E72D297353CC}">
                <c16:uniqueId val="{00000001-053D-4A01-A4AD-AAEAA7083BDA}"/>
              </c:ext>
            </c:extLst>
          </c:dPt>
          <c:dPt>
            <c:idx val="1"/>
            <c:bubble3D val="0"/>
            <c:spPr>
              <a:solidFill>
                <a:srgbClr val="FBBB27"/>
              </a:solidFill>
            </c:spPr>
            <c:extLst>
              <c:ext xmlns:c16="http://schemas.microsoft.com/office/drawing/2014/chart" uri="{C3380CC4-5D6E-409C-BE32-E72D297353CC}">
                <c16:uniqueId val="{00000003-053D-4A01-A4AD-AAEAA7083BDA}"/>
              </c:ext>
            </c:extLst>
          </c:dPt>
          <c:dPt>
            <c:idx val="3"/>
            <c:bubble3D val="0"/>
            <c:spPr>
              <a:solidFill>
                <a:srgbClr val="FAD496"/>
              </a:solidFill>
            </c:spPr>
            <c:extLst>
              <c:ext xmlns:c16="http://schemas.microsoft.com/office/drawing/2014/chart" uri="{C3380CC4-5D6E-409C-BE32-E72D297353CC}">
                <c16:uniqueId val="{00000005-053D-4A01-A4AD-AAEAA7083BDA}"/>
              </c:ext>
            </c:extLst>
          </c:dPt>
          <c:dPt>
            <c:idx val="4"/>
            <c:bubble3D val="0"/>
            <c:spPr>
              <a:solidFill>
                <a:srgbClr val="BDCFD6"/>
              </a:solidFill>
            </c:spPr>
            <c:extLst>
              <c:ext xmlns:c16="http://schemas.microsoft.com/office/drawing/2014/chart" uri="{C3380CC4-5D6E-409C-BE32-E72D297353CC}">
                <c16:uniqueId val="{00000007-053D-4A01-A4AD-AAEAA7083BDA}"/>
              </c:ext>
            </c:extLst>
          </c:dPt>
          <c:dPt>
            <c:idx val="5"/>
            <c:bubble3D val="0"/>
            <c:spPr>
              <a:solidFill>
                <a:srgbClr val="FFC000">
                  <a:lumMod val="50000"/>
                </a:srgbClr>
              </a:solidFill>
            </c:spPr>
            <c:extLst>
              <c:ext xmlns:c16="http://schemas.microsoft.com/office/drawing/2014/chart" uri="{C3380CC4-5D6E-409C-BE32-E72D297353CC}">
                <c16:uniqueId val="{00000009-053D-4A01-A4AD-AAEAA7083BDA}"/>
              </c:ext>
            </c:extLst>
          </c:dPt>
          <c:dPt>
            <c:idx val="6"/>
            <c:bubble3D val="0"/>
            <c:spPr>
              <a:solidFill>
                <a:srgbClr val="7C878E"/>
              </a:solidFill>
            </c:spPr>
            <c:extLst>
              <c:ext xmlns:c16="http://schemas.microsoft.com/office/drawing/2014/chart" uri="{C3380CC4-5D6E-409C-BE32-E72D297353CC}">
                <c16:uniqueId val="{0000000B-053D-4A01-A4AD-AAEAA7083BDA}"/>
              </c:ext>
            </c:extLst>
          </c:dPt>
          <c:dPt>
            <c:idx val="7"/>
            <c:bubble3D val="0"/>
            <c:spPr>
              <a:solidFill>
                <a:srgbClr val="FFC000">
                  <a:lumMod val="75000"/>
                </a:srgbClr>
              </a:solidFill>
            </c:spPr>
            <c:extLst>
              <c:ext xmlns:c16="http://schemas.microsoft.com/office/drawing/2014/chart" uri="{C3380CC4-5D6E-409C-BE32-E72D297353CC}">
                <c16:uniqueId val="{0000000D-053D-4A01-A4AD-AAEAA7083BDA}"/>
              </c:ext>
            </c:extLst>
          </c:dPt>
          <c:dLbls>
            <c:dLbl>
              <c:idx val="0"/>
              <c:layout>
                <c:manualLayout>
                  <c:x val="-9.0233957868168138E-2"/>
                  <c:y val="-3.126027732719164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53D-4A01-A4AD-AAEAA7083BDA}"/>
                </c:ext>
              </c:extLst>
            </c:dLbl>
            <c:dLbl>
              <c:idx val="2"/>
              <c:layout>
                <c:manualLayout>
                  <c:x val="9.2298990671214887E-2"/>
                  <c:y val="7.507692753875379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3514-4A1F-810E-0B0BF328C67B}"/>
                </c:ext>
              </c:extLst>
            </c:dLbl>
            <c:dLbl>
              <c:idx val="3"/>
              <c:layout>
                <c:manualLayout>
                  <c:x val="3.722602563068169E-2"/>
                  <c:y val="-5.649135018343701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53D-4A01-A4AD-AAEAA7083BDA}"/>
                </c:ext>
              </c:extLst>
            </c:dLbl>
            <c:dLbl>
              <c:idx val="4"/>
              <c:layout>
                <c:manualLayout>
                  <c:x val="7.1825065108386118E-3"/>
                  <c:y val="2.388306434071431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53D-4A01-A4AD-AAEAA7083BDA}"/>
                </c:ext>
              </c:extLst>
            </c:dLbl>
            <c:dLbl>
              <c:idx val="5"/>
              <c:layout>
                <c:manualLayout>
                  <c:x val="1.2382332050785202E-2"/>
                  <c:y val="8.358318469859775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53D-4A01-A4AD-AAEAA7083BDA}"/>
                </c:ext>
              </c:extLst>
            </c:dLbl>
            <c:dLbl>
              <c:idx val="6"/>
              <c:layout>
                <c:manualLayout>
                  <c:x val="7.1052130356975157E-4"/>
                  <c:y val="7.594379431852786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53D-4A01-A4AD-AAEAA7083BDA}"/>
                </c:ext>
              </c:extLst>
            </c:dLbl>
            <c:dLbl>
              <c:idx val="7"/>
              <c:layout>
                <c:manualLayout>
                  <c:x val="-6.6610607541594632E-2"/>
                  <c:y val="-5.38257855889560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53D-4A01-A4AD-AAEAA7083BDA}"/>
                </c:ext>
              </c:extLst>
            </c:dLbl>
            <c:spPr>
              <a:noFill/>
              <a:ln>
                <a:noFill/>
              </a:ln>
              <a:effectLst/>
            </c:spPr>
            <c:txPr>
              <a:bodyPr/>
              <a:lstStyle/>
              <a:p>
                <a:pPr>
                  <a:defRPr sz="850"/>
                </a:pPr>
                <a:endParaRPr lang="es-MX"/>
              </a:p>
            </c:txPr>
            <c:showLegendKey val="0"/>
            <c:showVal val="1"/>
            <c:showCatName val="1"/>
            <c:showSerName val="0"/>
            <c:showPercent val="0"/>
            <c:showBubbleSize val="0"/>
            <c:separator>
</c:separator>
            <c:showLeaderLines val="1"/>
            <c:leaderLines>
              <c:spPr>
                <a:ln>
                  <a:solidFill>
                    <a:srgbClr val="663300"/>
                  </a:solidFill>
                </a:ln>
              </c:spPr>
            </c:leaderLines>
            <c:extLst>
              <c:ext xmlns:c15="http://schemas.microsoft.com/office/drawing/2012/chart" uri="{CE6537A1-D6FC-4f65-9D91-7224C49458BB}"/>
            </c:extLst>
          </c:dLbls>
          <c:cat>
            <c:strRef>
              <c:f>'F62'!$A$6:$A$13</c:f>
              <c:strCache>
                <c:ptCount val="8"/>
                <c:pt idx="0">
                  <c:v>Agricultura, Ganadería, Silvicultura y Pesca</c:v>
                </c:pt>
                <c:pt idx="1">
                  <c:v>Industrias Extractivas</c:v>
                </c:pt>
                <c:pt idx="2">
                  <c:v>Industria de Transformación</c:v>
                </c:pt>
                <c:pt idx="3">
                  <c:v>Construcción</c:v>
                </c:pt>
                <c:pt idx="4">
                  <c:v>Ind. Elec. Cap. Agua Potable</c:v>
                </c:pt>
                <c:pt idx="5">
                  <c:v>Comercio</c:v>
                </c:pt>
                <c:pt idx="6">
                  <c:v>Transporte y Comunicaciones</c:v>
                </c:pt>
                <c:pt idx="7">
                  <c:v>Servicios</c:v>
                </c:pt>
              </c:strCache>
            </c:strRef>
          </c:cat>
          <c:val>
            <c:numRef>
              <c:f>'F62'!$B$6:$B$13</c:f>
              <c:numCache>
                <c:formatCode>General</c:formatCode>
                <c:ptCount val="8"/>
                <c:pt idx="0">
                  <c:v>3.3422322620392235E-2</c:v>
                </c:pt>
                <c:pt idx="1">
                  <c:v>1.3451073005442038E-3</c:v>
                </c:pt>
                <c:pt idx="2">
                  <c:v>0.15802443782729234</c:v>
                </c:pt>
                <c:pt idx="3">
                  <c:v>0.12060786528391006</c:v>
                </c:pt>
                <c:pt idx="4">
                  <c:v>1.509395215114488E-3</c:v>
                </c:pt>
                <c:pt idx="5">
                  <c:v>0.303018790430229</c:v>
                </c:pt>
                <c:pt idx="6">
                  <c:v>6.4719170346031418E-2</c:v>
                </c:pt>
                <c:pt idx="7">
                  <c:v>0.31735291097648627</c:v>
                </c:pt>
              </c:numCache>
            </c:numRef>
          </c:val>
          <c:extLst>
            <c:ext xmlns:c16="http://schemas.microsoft.com/office/drawing/2014/chart" uri="{C3380CC4-5D6E-409C-BE32-E72D297353CC}">
              <c16:uniqueId val="{0000000F-053D-4A01-A4AD-AAEAA7083BD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60763160122808"/>
          <c:y val="0.17741301268809215"/>
          <c:w val="0.64685347868312082"/>
          <c:h val="0.81975937715486136"/>
        </c:manualLayout>
      </c:layout>
      <c:pieChart>
        <c:varyColors val="1"/>
        <c:ser>
          <c:idx val="0"/>
          <c:order val="0"/>
          <c:dPt>
            <c:idx val="0"/>
            <c:bubble3D val="0"/>
            <c:spPr>
              <a:solidFill>
                <a:srgbClr val="CCCC00"/>
              </a:solidFill>
            </c:spPr>
            <c:extLst>
              <c:ext xmlns:c16="http://schemas.microsoft.com/office/drawing/2014/chart" uri="{C3380CC4-5D6E-409C-BE32-E72D297353CC}">
                <c16:uniqueId val="{00000001-A89F-4736-B460-1A63A279351B}"/>
              </c:ext>
            </c:extLst>
          </c:dPt>
          <c:dPt>
            <c:idx val="1"/>
            <c:bubble3D val="0"/>
            <c:spPr>
              <a:solidFill>
                <a:schemeClr val="accent4">
                  <a:lumMod val="75000"/>
                </a:schemeClr>
              </a:solidFill>
            </c:spPr>
            <c:extLst>
              <c:ext xmlns:c16="http://schemas.microsoft.com/office/drawing/2014/chart" uri="{C3380CC4-5D6E-409C-BE32-E72D297353CC}">
                <c16:uniqueId val="{00000003-A89F-4736-B460-1A63A279351B}"/>
              </c:ext>
            </c:extLst>
          </c:dPt>
          <c:dPt>
            <c:idx val="3"/>
            <c:bubble3D val="0"/>
            <c:spPr>
              <a:solidFill>
                <a:schemeClr val="accent2">
                  <a:lumMod val="50000"/>
                </a:schemeClr>
              </a:solidFill>
            </c:spPr>
            <c:extLst>
              <c:ext xmlns:c16="http://schemas.microsoft.com/office/drawing/2014/chart" uri="{C3380CC4-5D6E-409C-BE32-E72D297353CC}">
                <c16:uniqueId val="{00000005-A89F-4736-B460-1A63A279351B}"/>
              </c:ext>
            </c:extLst>
          </c:dPt>
          <c:dPt>
            <c:idx val="4"/>
            <c:bubble3D val="0"/>
            <c:spPr>
              <a:solidFill>
                <a:srgbClr val="FFC000"/>
              </a:solidFill>
            </c:spPr>
            <c:extLst>
              <c:ext xmlns:c16="http://schemas.microsoft.com/office/drawing/2014/chart" uri="{C3380CC4-5D6E-409C-BE32-E72D297353CC}">
                <c16:uniqueId val="{00000007-A89F-4736-B460-1A63A279351B}"/>
              </c:ext>
            </c:extLst>
          </c:dPt>
          <c:dPt>
            <c:idx val="5"/>
            <c:bubble3D val="0"/>
            <c:spPr>
              <a:solidFill>
                <a:srgbClr val="333D3F"/>
              </a:solidFill>
            </c:spPr>
            <c:extLst>
              <c:ext xmlns:c16="http://schemas.microsoft.com/office/drawing/2014/chart" uri="{C3380CC4-5D6E-409C-BE32-E72D297353CC}">
                <c16:uniqueId val="{00000009-A89F-4736-B460-1A63A279351B}"/>
              </c:ext>
            </c:extLst>
          </c:dPt>
          <c:dPt>
            <c:idx val="6"/>
            <c:bubble3D val="0"/>
            <c:spPr>
              <a:solidFill>
                <a:schemeClr val="tx1"/>
              </a:solidFill>
            </c:spPr>
            <c:extLst>
              <c:ext xmlns:c16="http://schemas.microsoft.com/office/drawing/2014/chart" uri="{C3380CC4-5D6E-409C-BE32-E72D297353CC}">
                <c16:uniqueId val="{0000000B-A89F-4736-B460-1A63A279351B}"/>
              </c:ext>
            </c:extLst>
          </c:dPt>
          <c:dLbls>
            <c:dLbl>
              <c:idx val="0"/>
              <c:layout>
                <c:manualLayout>
                  <c:x val="0.10877496000606036"/>
                  <c:y val="0.2550846689822948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A89F-4736-B460-1A63A279351B}"/>
                </c:ext>
              </c:extLst>
            </c:dLbl>
            <c:dLbl>
              <c:idx val="1"/>
              <c:layout>
                <c:manualLayout>
                  <c:x val="0.13812690221871671"/>
                  <c:y val="-2.468568224308219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A89F-4736-B460-1A63A279351B}"/>
                </c:ext>
              </c:extLst>
            </c:dLbl>
            <c:dLbl>
              <c:idx val="2"/>
              <c:layout>
                <c:manualLayout>
                  <c:x val="-1.9525063611530731E-2"/>
                  <c:y val="0.1363644433126134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9A1F-4336-80DF-525F58F4A62F}"/>
                </c:ext>
              </c:extLst>
            </c:dLbl>
            <c:dLbl>
              <c:idx val="3"/>
              <c:layout>
                <c:manualLayout>
                  <c:x val="-0.2674152997428802"/>
                  <c:y val="0.1564625371433049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89F-4736-B460-1A63A279351B}"/>
                </c:ext>
              </c:extLst>
            </c:dLbl>
            <c:dLbl>
              <c:idx val="4"/>
              <c:layout>
                <c:manualLayout>
                  <c:x val="-7.731240725639342E-2"/>
                  <c:y val="9.7181700089009251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A89F-4736-B460-1A63A279351B}"/>
                </c:ext>
              </c:extLst>
            </c:dLbl>
            <c:dLbl>
              <c:idx val="5"/>
              <c:layout>
                <c:manualLayout>
                  <c:x val="0.14323943875046682"/>
                  <c:y val="9.7146771382259397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A89F-4736-B460-1A63A279351B}"/>
                </c:ext>
              </c:extLst>
            </c:dLbl>
            <c:dLbl>
              <c:idx val="6"/>
              <c:layout>
                <c:manualLayout>
                  <c:x val="0.34825762827033607"/>
                  <c:y val="0.1266416369228337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A89F-4736-B460-1A63A279351B}"/>
                </c:ext>
              </c:extLst>
            </c:dLbl>
            <c:spPr>
              <a:noFill/>
              <a:ln>
                <a:noFill/>
              </a:ln>
              <a:effectLst/>
            </c:spPr>
            <c:showLegendKey val="0"/>
            <c:showVal val="1"/>
            <c:showCatName val="1"/>
            <c:showSerName val="0"/>
            <c:showPercent val="0"/>
            <c:showBubbleSize val="0"/>
            <c:separator>
</c:separator>
            <c:showLeaderLines val="1"/>
            <c:leaderLines>
              <c:spPr>
                <a:ln>
                  <a:solidFill>
                    <a:schemeClr val="accent4">
                      <a:lumMod val="50000"/>
                    </a:schemeClr>
                  </a:solidFill>
                </a:ln>
              </c:spPr>
            </c:leaderLines>
            <c:extLst>
              <c:ext xmlns:c15="http://schemas.microsoft.com/office/drawing/2012/chart" uri="{CE6537A1-D6FC-4f65-9D91-7224C49458BB}"/>
            </c:extLst>
          </c:dLbls>
          <c:cat>
            <c:strRef>
              <c:f>'F63'!$A$5:$A$11</c:f>
              <c:strCache>
                <c:ptCount val="7"/>
                <c:pt idx="0">
                  <c:v>Patrones con 1 asegurado</c:v>
                </c:pt>
                <c:pt idx="1">
                  <c:v>Patrones con 2 hasta 5 asegurados</c:v>
                </c:pt>
                <c:pt idx="2">
                  <c:v>Patrones con 6 hasta 50 asegurados</c:v>
                </c:pt>
                <c:pt idx="3">
                  <c:v>Patrones con 51 hasta 250 asegurados</c:v>
                </c:pt>
                <c:pt idx="4">
                  <c:v>Patrones con 251 hasta 500 asegurados</c:v>
                </c:pt>
                <c:pt idx="5">
                  <c:v>Patrones con 501 hasta 1,000 asegurados</c:v>
                </c:pt>
                <c:pt idx="6">
                  <c:v>Patrones con más de 1,000 asegurados</c:v>
                </c:pt>
              </c:strCache>
            </c:strRef>
          </c:cat>
          <c:val>
            <c:numRef>
              <c:f>'F63'!$C$5:$C$11</c:f>
              <c:numCache>
                <c:formatCode>General</c:formatCode>
                <c:ptCount val="7"/>
                <c:pt idx="0">
                  <c:v>0.25259266865181229</c:v>
                </c:pt>
                <c:pt idx="1">
                  <c:v>0.3953691344080501</c:v>
                </c:pt>
                <c:pt idx="2">
                  <c:v>0.30095492350343978</c:v>
                </c:pt>
                <c:pt idx="3">
                  <c:v>4.0959030701304036E-2</c:v>
                </c:pt>
                <c:pt idx="4">
                  <c:v>5.7808809939418832E-3</c:v>
                </c:pt>
                <c:pt idx="5">
                  <c:v>2.7210185850703359E-3</c:v>
                </c:pt>
                <c:pt idx="6">
                  <c:v>1.6223431563815586E-3</c:v>
                </c:pt>
              </c:numCache>
            </c:numRef>
          </c:val>
          <c:extLst>
            <c:ext xmlns:c16="http://schemas.microsoft.com/office/drawing/2014/chart" uri="{C3380CC4-5D6E-409C-BE32-E72D297353CC}">
              <c16:uniqueId val="{0000000D-A89F-4736-B460-1A63A279351B}"/>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3"/>
            <c:invertIfNegative val="1"/>
            <c:bubble3D val="0"/>
            <c:extLst>
              <c:ext xmlns:c16="http://schemas.microsoft.com/office/drawing/2014/chart" uri="{C3380CC4-5D6E-409C-BE32-E72D297353CC}">
                <c16:uniqueId val="{00000000-DCD5-46BC-887F-F7FE29F43C59}"/>
              </c:ext>
            </c:extLst>
          </c:dPt>
          <c:dPt>
            <c:idx val="4"/>
            <c:invertIfNegative val="0"/>
            <c:bubble3D val="0"/>
            <c:extLst>
              <c:ext xmlns:c16="http://schemas.microsoft.com/office/drawing/2014/chart" uri="{C3380CC4-5D6E-409C-BE32-E72D297353CC}">
                <c16:uniqueId val="{00000001-DCD5-46BC-887F-F7FE29F43C59}"/>
              </c:ext>
            </c:extLst>
          </c:dPt>
          <c:dPt>
            <c:idx val="6"/>
            <c:invertIfNegative val="0"/>
            <c:bubble3D val="0"/>
            <c:extLst>
              <c:ext xmlns:c16="http://schemas.microsoft.com/office/drawing/2014/chart" uri="{C3380CC4-5D6E-409C-BE32-E72D297353CC}">
                <c16:uniqueId val="{00000002-DCD5-46BC-887F-F7FE29F43C59}"/>
              </c:ext>
            </c:extLst>
          </c:dPt>
          <c:dPt>
            <c:idx val="9"/>
            <c:invertIfNegative val="0"/>
            <c:bubble3D val="0"/>
            <c:extLst>
              <c:ext xmlns:c16="http://schemas.microsoft.com/office/drawing/2014/chart" uri="{C3380CC4-5D6E-409C-BE32-E72D297353CC}">
                <c16:uniqueId val="{00000003-DCD5-46BC-887F-F7FE29F43C59}"/>
              </c:ext>
            </c:extLst>
          </c:dPt>
          <c:dPt>
            <c:idx val="14"/>
            <c:invertIfNegative val="0"/>
            <c:bubble3D val="0"/>
            <c:spPr>
              <a:solidFill>
                <a:srgbClr val="FBBB27"/>
              </a:solidFill>
            </c:spPr>
            <c:extLst>
              <c:ext xmlns:c16="http://schemas.microsoft.com/office/drawing/2014/chart" uri="{C3380CC4-5D6E-409C-BE32-E72D297353CC}">
                <c16:uniqueId val="{00000005-DCD5-46BC-887F-F7FE29F43C59}"/>
              </c:ext>
            </c:extLst>
          </c:dPt>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5"/>
              <c:pt idx="0">
                <c:v>2005/12</c:v>
              </c:pt>
              <c:pt idx="1">
                <c:v>2006/12</c:v>
              </c:pt>
              <c:pt idx="2">
                <c:v>2007/12</c:v>
              </c:pt>
              <c:pt idx="3">
                <c:v>2008/12</c:v>
              </c:pt>
              <c:pt idx="4">
                <c:v>2009/12</c:v>
              </c:pt>
              <c:pt idx="5">
                <c:v>2010/12</c:v>
              </c:pt>
              <c:pt idx="6">
                <c:v>2011/12</c:v>
              </c:pt>
              <c:pt idx="7">
                <c:v>2012/12</c:v>
              </c:pt>
              <c:pt idx="8">
                <c:v>2013/12</c:v>
              </c:pt>
              <c:pt idx="9">
                <c:v>2014/12</c:v>
              </c:pt>
              <c:pt idx="10">
                <c:v>2015/12</c:v>
              </c:pt>
              <c:pt idx="11">
                <c:v>2016/12</c:v>
              </c:pt>
              <c:pt idx="12">
                <c:v>2017/12</c:v>
              </c:pt>
              <c:pt idx="13">
                <c:v>2018/12</c:v>
              </c:pt>
              <c:pt idx="14">
                <c:v>2019/12</c:v>
              </c:pt>
            </c:strLit>
          </c:cat>
          <c:val>
            <c:numLit>
              <c:formatCode>General</c:formatCode>
              <c:ptCount val="15"/>
              <c:pt idx="0">
                <c:v>3.3547392795870001</c:v>
              </c:pt>
              <c:pt idx="1">
                <c:v>3.7416875574840001</c:v>
              </c:pt>
              <c:pt idx="2">
                <c:v>3.0337539248579999</c:v>
              </c:pt>
              <c:pt idx="3">
                <c:v>3.85588618363</c:v>
              </c:pt>
              <c:pt idx="4">
                <c:v>4.718677618249</c:v>
              </c:pt>
              <c:pt idx="5">
                <c:v>5.4863964483740002</c:v>
              </c:pt>
              <c:pt idx="6">
                <c:v>5.2730102533460004</c:v>
              </c:pt>
              <c:pt idx="7">
                <c:v>5.3135037045239999</c:v>
              </c:pt>
              <c:pt idx="8">
                <c:v>5.1298541949379999</c:v>
              </c:pt>
              <c:pt idx="9">
                <c:v>4.8848859537919997</c:v>
              </c:pt>
              <c:pt idx="10">
                <c:v>4.290843954763</c:v>
              </c:pt>
              <c:pt idx="11">
                <c:v>3.3433010500020002</c:v>
              </c:pt>
              <c:pt idx="12">
                <c:v>2.660853046667</c:v>
              </c:pt>
              <c:pt idx="13">
                <c:v>2.5936000233329999</c:v>
              </c:pt>
              <c:pt idx="14">
                <c:v>3.1401514633329999</c:v>
              </c:pt>
            </c:numLit>
          </c:val>
          <c:extLst>
            <c:ext xmlns:c16="http://schemas.microsoft.com/office/drawing/2014/chart" uri="{C3380CC4-5D6E-409C-BE32-E72D297353CC}">
              <c16:uniqueId val="{00000006-DCD5-46BC-887F-F7FE29F43C59}"/>
            </c:ext>
          </c:extLst>
        </c:ser>
        <c:dLbls>
          <c:showLegendKey val="0"/>
          <c:showVal val="0"/>
          <c:showCatName val="0"/>
          <c:showSerName val="0"/>
          <c:showPercent val="0"/>
          <c:showBubbleSize val="0"/>
        </c:dLbls>
        <c:gapWidth val="150"/>
        <c:overlap val="-25"/>
        <c:axId val="537515376"/>
        <c:axId val="1"/>
      </c:barChart>
      <c:catAx>
        <c:axId val="537515376"/>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1"/>
        <c:axPos val="l"/>
        <c:numFmt formatCode="General" sourceLinked="1"/>
        <c:majorTickMark val="out"/>
        <c:minorTickMark val="none"/>
        <c:tickLblPos val="nextTo"/>
        <c:crossAx val="537515376"/>
        <c:crosses val="autoZero"/>
        <c:crossBetween val="between"/>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7C878E"/>
            </a:solidFill>
          </c:spPr>
          <c:invertIfNegative val="0"/>
          <c:dPt>
            <c:idx val="0"/>
            <c:invertIfNegative val="0"/>
            <c:bubble3D val="0"/>
            <c:extLst>
              <c:ext xmlns:c16="http://schemas.microsoft.com/office/drawing/2014/chart" uri="{C3380CC4-5D6E-409C-BE32-E72D297353CC}">
                <c16:uniqueId val="{00000000-3A02-4C84-9C3D-5A675D73793F}"/>
              </c:ext>
            </c:extLst>
          </c:dPt>
          <c:dPt>
            <c:idx val="6"/>
            <c:invertIfNegative val="0"/>
            <c:bubble3D val="0"/>
            <c:extLst>
              <c:ext xmlns:c16="http://schemas.microsoft.com/office/drawing/2014/chart" uri="{C3380CC4-5D6E-409C-BE32-E72D297353CC}">
                <c16:uniqueId val="{00000001-3A02-4C84-9C3D-5A675D73793F}"/>
              </c:ext>
            </c:extLst>
          </c:dPt>
          <c:dPt>
            <c:idx val="11"/>
            <c:invertIfNegative val="0"/>
            <c:bubble3D val="0"/>
            <c:extLst>
              <c:ext xmlns:c16="http://schemas.microsoft.com/office/drawing/2014/chart" uri="{C3380CC4-5D6E-409C-BE32-E72D297353CC}">
                <c16:uniqueId val="{00000002-3A02-4C84-9C3D-5A675D73793F}"/>
              </c:ext>
            </c:extLst>
          </c:dPt>
          <c:dPt>
            <c:idx val="13"/>
            <c:invertIfNegative val="0"/>
            <c:bubble3D val="0"/>
            <c:extLst>
              <c:ext xmlns:c16="http://schemas.microsoft.com/office/drawing/2014/chart" uri="{C3380CC4-5D6E-409C-BE32-E72D297353CC}">
                <c16:uniqueId val="{00000003-3A02-4C84-9C3D-5A675D73793F}"/>
              </c:ext>
            </c:extLst>
          </c:dPt>
          <c:dPt>
            <c:idx val="14"/>
            <c:invertIfNegative val="0"/>
            <c:bubble3D val="0"/>
            <c:extLst>
              <c:ext xmlns:c16="http://schemas.microsoft.com/office/drawing/2014/chart" uri="{C3380CC4-5D6E-409C-BE32-E72D297353CC}">
                <c16:uniqueId val="{00000004-3A02-4C84-9C3D-5A675D73793F}"/>
              </c:ext>
            </c:extLst>
          </c:dPt>
          <c:dPt>
            <c:idx val="15"/>
            <c:invertIfNegative val="0"/>
            <c:bubble3D val="0"/>
            <c:extLst>
              <c:ext xmlns:c16="http://schemas.microsoft.com/office/drawing/2014/chart" uri="{C3380CC4-5D6E-409C-BE32-E72D297353CC}">
                <c16:uniqueId val="{00000005-3A02-4C84-9C3D-5A675D73793F}"/>
              </c:ext>
            </c:extLst>
          </c:dPt>
          <c:dPt>
            <c:idx val="16"/>
            <c:invertIfNegative val="0"/>
            <c:bubble3D val="0"/>
            <c:extLst>
              <c:ext xmlns:c16="http://schemas.microsoft.com/office/drawing/2014/chart" uri="{C3380CC4-5D6E-409C-BE32-E72D297353CC}">
                <c16:uniqueId val="{00000006-3A02-4C84-9C3D-5A675D73793F}"/>
              </c:ext>
            </c:extLst>
          </c:dPt>
          <c:dPt>
            <c:idx val="17"/>
            <c:invertIfNegative val="0"/>
            <c:bubble3D val="0"/>
            <c:spPr>
              <a:solidFill>
                <a:srgbClr val="95682B"/>
              </a:solidFill>
            </c:spPr>
            <c:extLst>
              <c:ext xmlns:c16="http://schemas.microsoft.com/office/drawing/2014/chart" uri="{C3380CC4-5D6E-409C-BE32-E72D297353CC}">
                <c16:uniqueId val="{00000008-3A02-4C84-9C3D-5A675D73793F}"/>
              </c:ext>
            </c:extLst>
          </c:dPt>
          <c:dPt>
            <c:idx val="18"/>
            <c:invertIfNegative val="0"/>
            <c:bubble3D val="0"/>
            <c:spPr>
              <a:solidFill>
                <a:srgbClr val="FBBB27"/>
              </a:solidFill>
            </c:spPr>
            <c:extLst>
              <c:ext xmlns:c16="http://schemas.microsoft.com/office/drawing/2014/chart" uri="{C3380CC4-5D6E-409C-BE32-E72D297353CC}">
                <c16:uniqueId val="{0000000A-3A02-4C84-9C3D-5A675D73793F}"/>
              </c:ext>
            </c:extLst>
          </c:dPt>
          <c:dPt>
            <c:idx val="19"/>
            <c:invertIfNegative val="0"/>
            <c:bubble3D val="0"/>
            <c:extLst>
              <c:ext xmlns:c16="http://schemas.microsoft.com/office/drawing/2014/chart" uri="{C3380CC4-5D6E-409C-BE32-E72D297353CC}">
                <c16:uniqueId val="{0000000B-3A02-4C84-9C3D-5A675D73793F}"/>
              </c:ext>
            </c:extLst>
          </c:dPt>
          <c:dPt>
            <c:idx val="20"/>
            <c:invertIfNegative val="0"/>
            <c:bubble3D val="0"/>
            <c:spPr>
              <a:solidFill>
                <a:srgbClr val="95682B"/>
              </a:solidFill>
            </c:spPr>
            <c:extLst>
              <c:ext xmlns:c16="http://schemas.microsoft.com/office/drawing/2014/chart" uri="{C3380CC4-5D6E-409C-BE32-E72D297353CC}">
                <c16:uniqueId val="{0000000D-3A02-4C84-9C3D-5A675D73793F}"/>
              </c:ext>
            </c:extLst>
          </c:dPt>
          <c:dPt>
            <c:idx val="21"/>
            <c:invertIfNegative val="0"/>
            <c:bubble3D val="0"/>
            <c:extLst>
              <c:ext xmlns:c16="http://schemas.microsoft.com/office/drawing/2014/chart" uri="{C3380CC4-5D6E-409C-BE32-E72D297353CC}">
                <c16:uniqueId val="{0000000E-3A02-4C84-9C3D-5A675D73793F}"/>
              </c:ext>
            </c:extLst>
          </c:dPt>
          <c:dPt>
            <c:idx val="22"/>
            <c:invertIfNegative val="0"/>
            <c:bubble3D val="0"/>
            <c:extLst>
              <c:ext xmlns:c16="http://schemas.microsoft.com/office/drawing/2014/chart" uri="{C3380CC4-5D6E-409C-BE32-E72D297353CC}">
                <c16:uniqueId val="{0000000F-3A02-4C84-9C3D-5A675D73793F}"/>
              </c:ext>
            </c:extLst>
          </c:dPt>
          <c:dPt>
            <c:idx val="33"/>
            <c:invertIfNegative val="0"/>
            <c:bubble3D val="0"/>
            <c:extLst>
              <c:ext xmlns:c16="http://schemas.microsoft.com/office/drawing/2014/chart" uri="{C3380CC4-5D6E-409C-BE32-E72D297353CC}">
                <c16:uniqueId val="{00000010-3A02-4C84-9C3D-5A675D73793F}"/>
              </c:ext>
            </c:extLst>
          </c:dPt>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4"/>
              <c:pt idx="0">
                <c:v>Guerrero</c:v>
              </c:pt>
              <c:pt idx="1">
                <c:v>Yucatán</c:v>
              </c:pt>
              <c:pt idx="2">
                <c:v>Oaxaca </c:v>
              </c:pt>
              <c:pt idx="3">
                <c:v>San Luis Potosí</c:v>
              </c:pt>
              <c:pt idx="4">
                <c:v> Baja California</c:v>
              </c:pt>
              <c:pt idx="5">
                <c:v>Morelos</c:v>
              </c:pt>
              <c:pt idx="6">
                <c:v>Chihuahua</c:v>
              </c:pt>
              <c:pt idx="7">
                <c:v>Hidalgo</c:v>
              </c:pt>
              <c:pt idx="8">
                <c:v>Zacatecas</c:v>
              </c:pt>
              <c:pt idx="9">
                <c:v>Chiapas</c:v>
              </c:pt>
              <c:pt idx="10">
                <c:v>Puebla</c:v>
              </c:pt>
              <c:pt idx="11">
                <c:v>Sinaloa </c:v>
              </c:pt>
              <c:pt idx="12">
                <c:v>Michoacán</c:v>
              </c:pt>
              <c:pt idx="13">
                <c:v>Veracruz </c:v>
              </c:pt>
              <c:pt idx="14">
                <c:v>Colima</c:v>
              </c:pt>
              <c:pt idx="15">
                <c:v>Tamaulipas </c:v>
              </c:pt>
              <c:pt idx="16">
                <c:v>Quintana Roo</c:v>
              </c:pt>
              <c:pt idx="17">
                <c:v>Nacional *</c:v>
              </c:pt>
              <c:pt idx="18">
                <c:v>Jalisco</c:v>
              </c:pt>
              <c:pt idx="19">
                <c:v>Campeche</c:v>
              </c:pt>
              <c:pt idx="20">
                <c:v>Nacional</c:v>
              </c:pt>
              <c:pt idx="21">
                <c:v>Aguascalientes</c:v>
              </c:pt>
              <c:pt idx="22">
                <c:v>Durango</c:v>
              </c:pt>
              <c:pt idx="23">
                <c:v>Guanajuato</c:v>
              </c:pt>
              <c:pt idx="24">
                <c:v>Nuevo León </c:v>
              </c:pt>
              <c:pt idx="25">
                <c:v>Nayarit</c:v>
              </c:pt>
              <c:pt idx="26">
                <c:v>Baja California Sur</c:v>
              </c:pt>
              <c:pt idx="27">
                <c:v>Tlaxcala</c:v>
              </c:pt>
              <c:pt idx="28">
                <c:v>Sonora </c:v>
              </c:pt>
              <c:pt idx="29">
                <c:v>Coahuila</c:v>
              </c:pt>
              <c:pt idx="30">
                <c:v>Estado de México</c:v>
              </c:pt>
              <c:pt idx="31">
                <c:v>Querétaro</c:v>
              </c:pt>
              <c:pt idx="32">
                <c:v>Ciudad de México</c:v>
              </c:pt>
              <c:pt idx="33">
                <c:v>Tabasco </c:v>
              </c:pt>
            </c:strLit>
          </c:cat>
          <c:val>
            <c:numLit>
              <c:formatCode>General</c:formatCode>
              <c:ptCount val="34"/>
              <c:pt idx="0">
                <c:v>1.521229043333</c:v>
              </c:pt>
              <c:pt idx="1">
                <c:v>1.9618711033330001</c:v>
              </c:pt>
              <c:pt idx="2">
                <c:v>2.0455765966669999</c:v>
              </c:pt>
              <c:pt idx="3">
                <c:v>2.0566207766670002</c:v>
              </c:pt>
              <c:pt idx="4">
                <c:v>2.1898033333329998</c:v>
              </c:pt>
              <c:pt idx="5">
                <c:v>2.4762706933329999</c:v>
              </c:pt>
              <c:pt idx="6">
                <c:v>2.4802656733330002</c:v>
              </c:pt>
              <c:pt idx="7">
                <c:v>2.4929715966670001</c:v>
              </c:pt>
              <c:pt idx="8">
                <c:v>2.5031115100000001</c:v>
              </c:pt>
              <c:pt idx="9">
                <c:v>2.5036674433330002</c:v>
              </c:pt>
              <c:pt idx="10">
                <c:v>2.5321022233330002</c:v>
              </c:pt>
              <c:pt idx="11">
                <c:v>2.7147635566670001</c:v>
              </c:pt>
              <c:pt idx="12">
                <c:v>2.7705732166670001</c:v>
              </c:pt>
              <c:pt idx="13">
                <c:v>2.9140408999999998</c:v>
              </c:pt>
              <c:pt idx="14">
                <c:v>2.9970084466669999</c:v>
              </c:pt>
              <c:pt idx="15">
                <c:v>3.0561319999999998</c:v>
              </c:pt>
              <c:pt idx="16">
                <c:v>3.0766792166669998</c:v>
              </c:pt>
              <c:pt idx="17">
                <c:v>3.1265000000000001</c:v>
              </c:pt>
              <c:pt idx="18">
                <c:v>3.1401514633329999</c:v>
              </c:pt>
              <c:pt idx="19">
                <c:v>3.1437039599999999</c:v>
              </c:pt>
              <c:pt idx="20">
                <c:v>3.1832031442708435</c:v>
              </c:pt>
              <c:pt idx="21">
                <c:v>3.2494482433330001</c:v>
              </c:pt>
              <c:pt idx="22">
                <c:v>3.3111201933330001</c:v>
              </c:pt>
              <c:pt idx="23">
                <c:v>3.3691780933329998</c:v>
              </c:pt>
              <c:pt idx="24">
                <c:v>3.554112846667</c:v>
              </c:pt>
              <c:pt idx="25">
                <c:v>3.5727818966670002</c:v>
              </c:pt>
              <c:pt idx="26">
                <c:v>3.701430793333</c:v>
              </c:pt>
              <c:pt idx="27">
                <c:v>3.7375440499999999</c:v>
              </c:pt>
              <c:pt idx="28">
                <c:v>3.99615695</c:v>
              </c:pt>
              <c:pt idx="29">
                <c:v>4.2048922966670004</c:v>
              </c:pt>
              <c:pt idx="30">
                <c:v>4.2055846299999997</c:v>
              </c:pt>
              <c:pt idx="31">
                <c:v>4.7270280266669999</c:v>
              </c:pt>
              <c:pt idx="32">
                <c:v>5.2235295766669996</c:v>
              </c:pt>
              <c:pt idx="33">
                <c:v>6.433150266667</c:v>
              </c:pt>
            </c:numLit>
          </c:val>
          <c:extLst>
            <c:ext xmlns:c16="http://schemas.microsoft.com/office/drawing/2014/chart" uri="{C3380CC4-5D6E-409C-BE32-E72D297353CC}">
              <c16:uniqueId val="{00000011-3A02-4C84-9C3D-5A675D73793F}"/>
            </c:ext>
          </c:extLst>
        </c:ser>
        <c:dLbls>
          <c:showLegendKey val="0"/>
          <c:showVal val="0"/>
          <c:showCatName val="0"/>
          <c:showSerName val="0"/>
          <c:showPercent val="0"/>
          <c:showBubbleSize val="0"/>
        </c:dLbls>
        <c:gapWidth val="150"/>
        <c:overlap val="-25"/>
        <c:axId val="537518984"/>
        <c:axId val="1"/>
      </c:barChart>
      <c:catAx>
        <c:axId val="537518984"/>
        <c:scaling>
          <c:orientation val="minMax"/>
        </c:scaling>
        <c:delete val="0"/>
        <c:axPos val="l"/>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1"/>
        <c:crosses val="autoZero"/>
        <c:auto val="1"/>
        <c:lblAlgn val="ctr"/>
        <c:lblOffset val="100"/>
        <c:noMultiLvlLbl val="0"/>
      </c:catAx>
      <c:valAx>
        <c:axId val="1"/>
        <c:scaling>
          <c:orientation val="minMax"/>
        </c:scaling>
        <c:delete val="1"/>
        <c:axPos val="b"/>
        <c:numFmt formatCode="General" sourceLinked="1"/>
        <c:majorTickMark val="out"/>
        <c:minorTickMark val="none"/>
        <c:tickLblPos val="nextTo"/>
        <c:crossAx val="537518984"/>
        <c:crosses val="autoZero"/>
        <c:crossBetween val="between"/>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89226534300475"/>
          <c:y val="2.0715630885122412E-2"/>
          <c:w val="0.59405770338745179"/>
          <c:h val="0.95856873822975519"/>
        </c:manualLayout>
      </c:layout>
      <c:barChart>
        <c:barDir val="bar"/>
        <c:grouping val="clustered"/>
        <c:varyColors val="0"/>
        <c:ser>
          <c:idx val="0"/>
          <c:order val="0"/>
          <c:spPr>
            <a:solidFill>
              <a:srgbClr val="7C878E"/>
            </a:solidFill>
          </c:spPr>
          <c:invertIfNegative val="0"/>
          <c:dPt>
            <c:idx val="0"/>
            <c:invertIfNegative val="0"/>
            <c:bubble3D val="0"/>
            <c:extLst>
              <c:ext xmlns:c16="http://schemas.microsoft.com/office/drawing/2014/chart" uri="{C3380CC4-5D6E-409C-BE32-E72D297353CC}">
                <c16:uniqueId val="{00000000-985E-45C0-BFE0-B425C9C52F87}"/>
              </c:ext>
            </c:extLst>
          </c:dPt>
          <c:dPt>
            <c:idx val="2"/>
            <c:invertIfNegative val="0"/>
            <c:bubble3D val="0"/>
            <c:extLst>
              <c:ext xmlns:c16="http://schemas.microsoft.com/office/drawing/2014/chart" uri="{C3380CC4-5D6E-409C-BE32-E72D297353CC}">
                <c16:uniqueId val="{00000001-985E-45C0-BFE0-B425C9C52F87}"/>
              </c:ext>
            </c:extLst>
          </c:dPt>
          <c:dPt>
            <c:idx val="5"/>
            <c:invertIfNegative val="0"/>
            <c:bubble3D val="0"/>
            <c:extLst>
              <c:ext xmlns:c16="http://schemas.microsoft.com/office/drawing/2014/chart" uri="{C3380CC4-5D6E-409C-BE32-E72D297353CC}">
                <c16:uniqueId val="{00000002-985E-45C0-BFE0-B425C9C52F87}"/>
              </c:ext>
            </c:extLst>
          </c:dPt>
          <c:dPt>
            <c:idx val="8"/>
            <c:invertIfNegative val="0"/>
            <c:bubble3D val="0"/>
            <c:extLst>
              <c:ext xmlns:c16="http://schemas.microsoft.com/office/drawing/2014/chart" uri="{C3380CC4-5D6E-409C-BE32-E72D297353CC}">
                <c16:uniqueId val="{00000003-985E-45C0-BFE0-B425C9C52F87}"/>
              </c:ext>
            </c:extLst>
          </c:dPt>
          <c:dPt>
            <c:idx val="9"/>
            <c:invertIfNegative val="0"/>
            <c:bubble3D val="0"/>
            <c:extLst>
              <c:ext xmlns:c16="http://schemas.microsoft.com/office/drawing/2014/chart" uri="{C3380CC4-5D6E-409C-BE32-E72D297353CC}">
                <c16:uniqueId val="{00000004-985E-45C0-BFE0-B425C9C52F87}"/>
              </c:ext>
            </c:extLst>
          </c:dPt>
          <c:dPt>
            <c:idx val="10"/>
            <c:invertIfNegative val="0"/>
            <c:bubble3D val="0"/>
            <c:extLst>
              <c:ext xmlns:c16="http://schemas.microsoft.com/office/drawing/2014/chart" uri="{C3380CC4-5D6E-409C-BE32-E72D297353CC}">
                <c16:uniqueId val="{00000005-985E-45C0-BFE0-B425C9C52F87}"/>
              </c:ext>
            </c:extLst>
          </c:dPt>
          <c:dPt>
            <c:idx val="13"/>
            <c:invertIfNegative val="0"/>
            <c:bubble3D val="0"/>
            <c:spPr>
              <a:solidFill>
                <a:srgbClr val="95682B"/>
              </a:solidFill>
            </c:spPr>
            <c:extLst>
              <c:ext xmlns:c16="http://schemas.microsoft.com/office/drawing/2014/chart" uri="{C3380CC4-5D6E-409C-BE32-E72D297353CC}">
                <c16:uniqueId val="{00000007-985E-45C0-BFE0-B425C9C52F87}"/>
              </c:ext>
            </c:extLst>
          </c:dPt>
          <c:dPt>
            <c:idx val="14"/>
            <c:invertIfNegative val="0"/>
            <c:bubble3D val="0"/>
            <c:extLst>
              <c:ext xmlns:c16="http://schemas.microsoft.com/office/drawing/2014/chart" uri="{C3380CC4-5D6E-409C-BE32-E72D297353CC}">
                <c16:uniqueId val="{00000008-985E-45C0-BFE0-B425C9C52F87}"/>
              </c:ext>
            </c:extLst>
          </c:dPt>
          <c:dPt>
            <c:idx val="16"/>
            <c:invertIfNegative val="0"/>
            <c:bubble3D val="0"/>
            <c:spPr>
              <a:solidFill>
                <a:srgbClr val="FBBB27"/>
              </a:solidFill>
            </c:spPr>
            <c:extLst>
              <c:ext xmlns:c16="http://schemas.microsoft.com/office/drawing/2014/chart" uri="{C3380CC4-5D6E-409C-BE32-E72D297353CC}">
                <c16:uniqueId val="{0000000A-985E-45C0-BFE0-B425C9C52F87}"/>
              </c:ext>
            </c:extLst>
          </c:dPt>
          <c:dPt>
            <c:idx val="17"/>
            <c:invertIfNegative val="0"/>
            <c:bubble3D val="0"/>
            <c:extLst>
              <c:ext xmlns:c16="http://schemas.microsoft.com/office/drawing/2014/chart" uri="{C3380CC4-5D6E-409C-BE32-E72D297353CC}">
                <c16:uniqueId val="{0000000B-985E-45C0-BFE0-B425C9C52F87}"/>
              </c:ext>
            </c:extLst>
          </c:dPt>
          <c:dPt>
            <c:idx val="18"/>
            <c:invertIfNegative val="0"/>
            <c:bubble3D val="0"/>
            <c:spPr>
              <a:solidFill>
                <a:srgbClr val="95682B"/>
              </a:solidFill>
            </c:spPr>
            <c:extLst>
              <c:ext xmlns:c16="http://schemas.microsoft.com/office/drawing/2014/chart" uri="{C3380CC4-5D6E-409C-BE32-E72D297353CC}">
                <c16:uniqueId val="{0000000D-985E-45C0-BFE0-B425C9C52F87}"/>
              </c:ext>
            </c:extLst>
          </c:dPt>
          <c:dPt>
            <c:idx val="19"/>
            <c:invertIfNegative val="0"/>
            <c:bubble3D val="0"/>
            <c:extLst>
              <c:ext xmlns:c16="http://schemas.microsoft.com/office/drawing/2014/chart" uri="{C3380CC4-5D6E-409C-BE32-E72D297353CC}">
                <c16:uniqueId val="{0000000E-985E-45C0-BFE0-B425C9C52F87}"/>
              </c:ext>
            </c:extLst>
          </c:dPt>
          <c:dPt>
            <c:idx val="20"/>
            <c:invertIfNegative val="0"/>
            <c:bubble3D val="0"/>
            <c:extLst>
              <c:ext xmlns:c16="http://schemas.microsoft.com/office/drawing/2014/chart" uri="{C3380CC4-5D6E-409C-BE32-E72D297353CC}">
                <c16:uniqueId val="{0000000F-985E-45C0-BFE0-B425C9C52F87}"/>
              </c:ext>
            </c:extLst>
          </c:dPt>
          <c:dPt>
            <c:idx val="23"/>
            <c:invertIfNegative val="0"/>
            <c:bubble3D val="0"/>
            <c:extLst>
              <c:ext xmlns:c16="http://schemas.microsoft.com/office/drawing/2014/chart" uri="{C3380CC4-5D6E-409C-BE32-E72D297353CC}">
                <c16:uniqueId val="{00000010-985E-45C0-BFE0-B425C9C52F87}"/>
              </c:ext>
            </c:extLst>
          </c:dPt>
          <c:dPt>
            <c:idx val="27"/>
            <c:invertIfNegative val="0"/>
            <c:bubble3D val="0"/>
            <c:extLst>
              <c:ext xmlns:c16="http://schemas.microsoft.com/office/drawing/2014/chart" uri="{C3380CC4-5D6E-409C-BE32-E72D297353CC}">
                <c16:uniqueId val="{00000011-985E-45C0-BFE0-B425C9C52F87}"/>
              </c:ext>
            </c:extLst>
          </c:dPt>
          <c:dPt>
            <c:idx val="31"/>
            <c:invertIfNegative val="0"/>
            <c:bubble3D val="0"/>
            <c:extLst>
              <c:ext xmlns:c16="http://schemas.microsoft.com/office/drawing/2014/chart" uri="{C3380CC4-5D6E-409C-BE32-E72D297353CC}">
                <c16:uniqueId val="{00000012-985E-45C0-BFE0-B425C9C52F87}"/>
              </c:ext>
            </c:extLst>
          </c:dPt>
          <c:dPt>
            <c:idx val="32"/>
            <c:invertIfNegative val="0"/>
            <c:bubble3D val="0"/>
            <c:extLst>
              <c:ext xmlns:c16="http://schemas.microsoft.com/office/drawing/2014/chart" uri="{C3380CC4-5D6E-409C-BE32-E72D297353CC}">
                <c16:uniqueId val="{00000013-985E-45C0-BFE0-B425C9C52F87}"/>
              </c:ext>
            </c:extLst>
          </c:dPt>
          <c:dLbls>
            <c:numFmt formatCode="#,##0.00" sourceLinked="0"/>
            <c:spPr>
              <a:noFill/>
              <a:ln>
                <a:noFill/>
              </a:ln>
              <a:effectLst/>
            </c:spPr>
            <c:txPr>
              <a:bodyPr/>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4"/>
              <c:pt idx="0">
                <c:v>Baja California Sur</c:v>
              </c:pt>
              <c:pt idx="1">
                <c:v>Michoacán</c:v>
              </c:pt>
              <c:pt idx="2">
                <c:v>Estado de México</c:v>
              </c:pt>
              <c:pt idx="3">
                <c:v>Tabasco </c:v>
              </c:pt>
              <c:pt idx="4">
                <c:v>Chiapas</c:v>
              </c:pt>
              <c:pt idx="5">
                <c:v>San Luis Potosí</c:v>
              </c:pt>
              <c:pt idx="6">
                <c:v> Baja California</c:v>
              </c:pt>
              <c:pt idx="7">
                <c:v>Querétaro</c:v>
              </c:pt>
              <c:pt idx="8">
                <c:v>Quintana Roo</c:v>
              </c:pt>
              <c:pt idx="9">
                <c:v>Durango</c:v>
              </c:pt>
              <c:pt idx="10">
                <c:v>Puebla</c:v>
              </c:pt>
              <c:pt idx="11">
                <c:v>Morelos</c:v>
              </c:pt>
              <c:pt idx="12">
                <c:v>Sonora </c:v>
              </c:pt>
              <c:pt idx="13">
                <c:v>Nacional *</c:v>
              </c:pt>
              <c:pt idx="14">
                <c:v>Chihuahua</c:v>
              </c:pt>
              <c:pt idx="15">
                <c:v>Sinaloa </c:v>
              </c:pt>
              <c:pt idx="16">
                <c:v>Jalisco</c:v>
              </c:pt>
              <c:pt idx="17">
                <c:v>Aguascalientes</c:v>
              </c:pt>
              <c:pt idx="18">
                <c:v>Nacional</c:v>
              </c:pt>
              <c:pt idx="19">
                <c:v>Nayarit</c:v>
              </c:pt>
              <c:pt idx="20">
                <c:v>Coahuila</c:v>
              </c:pt>
              <c:pt idx="21">
                <c:v>Tamaulipas </c:v>
              </c:pt>
              <c:pt idx="22">
                <c:v>Guerrero</c:v>
              </c:pt>
              <c:pt idx="23">
                <c:v>Guanajuato</c:v>
              </c:pt>
              <c:pt idx="24">
                <c:v>Zacatecas</c:v>
              </c:pt>
              <c:pt idx="25">
                <c:v>Colima</c:v>
              </c:pt>
              <c:pt idx="26">
                <c:v>Veracruz </c:v>
              </c:pt>
              <c:pt idx="27">
                <c:v>Tlaxcala</c:v>
              </c:pt>
              <c:pt idx="28">
                <c:v>Oaxaca </c:v>
              </c:pt>
              <c:pt idx="29">
                <c:v>Hidalgo</c:v>
              </c:pt>
              <c:pt idx="30">
                <c:v>Yucatán</c:v>
              </c:pt>
              <c:pt idx="31">
                <c:v>Nuevo León </c:v>
              </c:pt>
              <c:pt idx="32">
                <c:v>Ciudad de México</c:v>
              </c:pt>
              <c:pt idx="33">
                <c:v>Campeche</c:v>
              </c:pt>
            </c:strLit>
          </c:cat>
          <c:val>
            <c:numLit>
              <c:formatCode>General</c:formatCode>
              <c:ptCount val="34"/>
              <c:pt idx="0">
                <c:v>-0.87184065666700006</c:v>
              </c:pt>
              <c:pt idx="1">
                <c:v>-0.81092955999999994</c:v>
              </c:pt>
              <c:pt idx="2">
                <c:v>-0.71262544000000005</c:v>
              </c:pt>
              <c:pt idx="3">
                <c:v>-0.54642336666599967</c:v>
              </c:pt>
              <c:pt idx="4">
                <c:v>-0.50640361666699985</c:v>
              </c:pt>
              <c:pt idx="5">
                <c:v>-0.50448641333299982</c:v>
              </c:pt>
              <c:pt idx="6">
                <c:v>-0.42796408666700003</c:v>
              </c:pt>
              <c:pt idx="7">
                <c:v>-0.38325712666599987</c:v>
              </c:pt>
              <c:pt idx="8">
                <c:v>-0.38198145333300015</c:v>
              </c:pt>
              <c:pt idx="9">
                <c:v>-0.37780590999999974</c:v>
              </c:pt>
              <c:pt idx="10">
                <c:v>-0.376819803334</c:v>
              </c:pt>
              <c:pt idx="11">
                <c:v>-0.3575211633340003</c:v>
              </c:pt>
              <c:pt idx="12">
                <c:v>-0.35052448000000025</c:v>
              </c:pt>
              <c:pt idx="13">
                <c:v>-0.34989999999999988</c:v>
              </c:pt>
              <c:pt idx="14">
                <c:v>-0.31311913999999996</c:v>
              </c:pt>
              <c:pt idx="15">
                <c:v>-0.30646040333299984</c:v>
              </c:pt>
              <c:pt idx="16">
                <c:v>-0.30458055333400003</c:v>
              </c:pt>
              <c:pt idx="17">
                <c:v>-0.29304410666699976</c:v>
              </c:pt>
              <c:pt idx="18">
                <c:v>-0.27192979656246941</c:v>
              </c:pt>
              <c:pt idx="19">
                <c:v>-0.25722149333299971</c:v>
              </c:pt>
              <c:pt idx="20">
                <c:v>-0.16289167333299925</c:v>
              </c:pt>
              <c:pt idx="21">
                <c:v>-0.159029873333</c:v>
              </c:pt>
              <c:pt idx="22">
                <c:v>-0.15634830333400007</c:v>
              </c:pt>
              <c:pt idx="23">
                <c:v>-0.13710884666700007</c:v>
              </c:pt>
              <c:pt idx="24">
                <c:v>-0.12656743666699999</c:v>
              </c:pt>
              <c:pt idx="25">
                <c:v>-0.12389334666600016</c:v>
              </c:pt>
              <c:pt idx="26">
                <c:v>-0.11355789333300015</c:v>
              </c:pt>
              <c:pt idx="27">
                <c:v>-3.155127000000002E-2</c:v>
              </c:pt>
              <c:pt idx="28">
                <c:v>-2.3671566660001808E-3</c:v>
              </c:pt>
              <c:pt idx="29">
                <c:v>1.6912700000000225E-2</c:v>
              </c:pt>
              <c:pt idx="30">
                <c:v>4.3274409999999985E-2</c:v>
              </c:pt>
              <c:pt idx="31">
                <c:v>8.0443466666999974E-2</c:v>
              </c:pt>
              <c:pt idx="32">
                <c:v>0.11895083666699957</c:v>
              </c:pt>
              <c:pt idx="33">
                <c:v>0.13498966999999995</c:v>
              </c:pt>
            </c:numLit>
          </c:val>
          <c:extLst>
            <c:ext xmlns:c16="http://schemas.microsoft.com/office/drawing/2014/chart" uri="{C3380CC4-5D6E-409C-BE32-E72D297353CC}">
              <c16:uniqueId val="{00000014-985E-45C0-BFE0-B425C9C52F87}"/>
            </c:ext>
          </c:extLst>
        </c:ser>
        <c:dLbls>
          <c:showLegendKey val="0"/>
          <c:showVal val="0"/>
          <c:showCatName val="0"/>
          <c:showSerName val="0"/>
          <c:showPercent val="0"/>
          <c:showBubbleSize val="0"/>
        </c:dLbls>
        <c:gapWidth val="150"/>
        <c:overlap val="-25"/>
        <c:axId val="537523904"/>
        <c:axId val="1"/>
      </c:barChart>
      <c:catAx>
        <c:axId val="537523904"/>
        <c:scaling>
          <c:orientation val="minMax"/>
        </c:scaling>
        <c:delete val="0"/>
        <c:axPos val="l"/>
        <c:numFmt formatCode="General" sourceLinked="1"/>
        <c:majorTickMark val="none"/>
        <c:minorTickMark val="none"/>
        <c:tickLblPos val="low"/>
        <c:txPr>
          <a:bodyPr/>
          <a:lstStyle/>
          <a:p>
            <a:pPr>
              <a:defRPr sz="900">
                <a:latin typeface="Arial" panose="020B0604020202020204" pitchFamily="34" charset="0"/>
                <a:cs typeface="Arial" panose="020B0604020202020204" pitchFamily="34" charset="0"/>
              </a:defRPr>
            </a:pPr>
            <a:endParaRPr lang="es-MX"/>
          </a:p>
        </c:txPr>
        <c:crossAx val="1"/>
        <c:crosses val="autoZero"/>
        <c:auto val="1"/>
        <c:lblAlgn val="ctr"/>
        <c:lblOffset val="100"/>
        <c:noMultiLvlLbl val="0"/>
      </c:catAx>
      <c:valAx>
        <c:axId val="1"/>
        <c:scaling>
          <c:orientation val="minMax"/>
        </c:scaling>
        <c:delete val="1"/>
        <c:axPos val="b"/>
        <c:numFmt formatCode="General" sourceLinked="1"/>
        <c:majorTickMark val="out"/>
        <c:minorTickMark val="none"/>
        <c:tickLblPos val="nextTo"/>
        <c:crossAx val="537523904"/>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'F5'!$B$6</c:f>
              <c:strCache>
                <c:ptCount val="1"/>
                <c:pt idx="0">
                  <c:v>Jalisco: cartera en prórroga</c:v>
                </c:pt>
              </c:strCache>
            </c:strRef>
          </c:tx>
          <c:spPr>
            <a:solidFill>
              <a:srgbClr val="BDCFD6"/>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'F5'!$A$7:$A$29</c:f>
              <c:strCache>
                <c:ptCount val="23"/>
                <c:pt idx="0">
                  <c:v>2018/01</c:v>
                </c:pt>
                <c:pt idx="1">
                  <c:v>2018/02</c:v>
                </c:pt>
                <c:pt idx="2">
                  <c:v>2018/03</c:v>
                </c:pt>
                <c:pt idx="3">
                  <c:v>2018/04</c:v>
                </c:pt>
                <c:pt idx="4">
                  <c:v>2018/05</c:v>
                </c:pt>
                <c:pt idx="5">
                  <c:v>2018/06</c:v>
                </c:pt>
                <c:pt idx="6">
                  <c:v>2018/07</c:v>
                </c:pt>
                <c:pt idx="7">
                  <c:v>2018/08</c:v>
                </c:pt>
                <c:pt idx="8">
                  <c:v>2018/09</c:v>
                </c:pt>
                <c:pt idx="9">
                  <c:v>2018/10</c:v>
                </c:pt>
                <c:pt idx="10">
                  <c:v>2018/11</c:v>
                </c:pt>
                <c:pt idx="11">
                  <c:v>2018/12</c:v>
                </c:pt>
                <c:pt idx="12">
                  <c:v>2019/01</c:v>
                </c:pt>
                <c:pt idx="13">
                  <c:v>2019/02</c:v>
                </c:pt>
                <c:pt idx="14">
                  <c:v>2019/03</c:v>
                </c:pt>
                <c:pt idx="15">
                  <c:v>2019/04</c:v>
                </c:pt>
                <c:pt idx="16">
                  <c:v>2019/05</c:v>
                </c:pt>
                <c:pt idx="17">
                  <c:v>2019/06</c:v>
                </c:pt>
                <c:pt idx="18">
                  <c:v>2019/07</c:v>
                </c:pt>
                <c:pt idx="19">
                  <c:v>2019/08</c:v>
                </c:pt>
                <c:pt idx="20">
                  <c:v>2019/09</c:v>
                </c:pt>
                <c:pt idx="21">
                  <c:v>2019/10</c:v>
                </c:pt>
                <c:pt idx="22">
                  <c:v>2019/11</c:v>
                </c:pt>
              </c:strCache>
            </c:strRef>
          </c:cat>
          <c:val>
            <c:numRef>
              <c:f>'F5'!$B$7:$B$29</c:f>
              <c:numCache>
                <c:formatCode>General</c:formatCode>
                <c:ptCount val="23"/>
                <c:pt idx="0">
                  <c:v>4.0931184479757965</c:v>
                </c:pt>
                <c:pt idx="1">
                  <c:v>3.9811552292802159</c:v>
                </c:pt>
                <c:pt idx="2">
                  <c:v>4.1367840294514266</c:v>
                </c:pt>
                <c:pt idx="3">
                  <c:v>3.9513563582854578</c:v>
                </c:pt>
                <c:pt idx="4">
                  <c:v>4.032316515915765</c:v>
                </c:pt>
                <c:pt idx="5">
                  <c:v>3.6934377492993429</c:v>
                </c:pt>
                <c:pt idx="6">
                  <c:v>3.9542317218209755</c:v>
                </c:pt>
                <c:pt idx="7">
                  <c:v>3.5271643516572331</c:v>
                </c:pt>
                <c:pt idx="8">
                  <c:v>3.6834607150578242</c:v>
                </c:pt>
                <c:pt idx="9">
                  <c:v>3.4141755901481217</c:v>
                </c:pt>
                <c:pt idx="10">
                  <c:v>3.2809290968900449</c:v>
                </c:pt>
                <c:pt idx="11">
                  <c:v>3.0138593845821569</c:v>
                </c:pt>
                <c:pt idx="12">
                  <c:v>3.865145239035976</c:v>
                </c:pt>
                <c:pt idx="13">
                  <c:v>3.3613438585584419</c:v>
                </c:pt>
                <c:pt idx="14">
                  <c:v>3.5476956093233305</c:v>
                </c:pt>
                <c:pt idx="15">
                  <c:v>3.3674163585528811</c:v>
                </c:pt>
                <c:pt idx="16">
                  <c:v>3.6569421704101641</c:v>
                </c:pt>
                <c:pt idx="17">
                  <c:v>3.4624249404285177</c:v>
                </c:pt>
                <c:pt idx="18">
                  <c:v>3.824571023610063</c:v>
                </c:pt>
                <c:pt idx="19">
                  <c:v>3.7596605911798044</c:v>
                </c:pt>
                <c:pt idx="20">
                  <c:v>3.9761456518229337</c:v>
                </c:pt>
                <c:pt idx="21">
                  <c:v>3.6136716644600364</c:v>
                </c:pt>
                <c:pt idx="22">
                  <c:v>4.9706186795227731</c:v>
                </c:pt>
              </c:numCache>
            </c:numRef>
          </c:val>
          <c:extLst>
            <c:ext xmlns:c16="http://schemas.microsoft.com/office/drawing/2014/chart" uri="{C3380CC4-5D6E-409C-BE32-E72D297353CC}">
              <c16:uniqueId val="{00000000-F3BF-4EB6-97A6-C2D3A866FE37}"/>
            </c:ext>
          </c:extLst>
        </c:ser>
        <c:ser>
          <c:idx val="1"/>
          <c:order val="1"/>
          <c:tx>
            <c:strRef>
              <c:f>'F5'!$C$6</c:f>
              <c:strCache>
                <c:ptCount val="1"/>
                <c:pt idx="0">
                  <c:v>Jalisco: cartera vencida</c:v>
                </c:pt>
              </c:strCache>
            </c:strRef>
          </c:tx>
          <c:spPr>
            <a:solidFill>
              <a:srgbClr val="FBBB27"/>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'F5'!$A$7:$A$29</c:f>
              <c:strCache>
                <c:ptCount val="23"/>
                <c:pt idx="0">
                  <c:v>2018/01</c:v>
                </c:pt>
                <c:pt idx="1">
                  <c:v>2018/02</c:v>
                </c:pt>
                <c:pt idx="2">
                  <c:v>2018/03</c:v>
                </c:pt>
                <c:pt idx="3">
                  <c:v>2018/04</c:v>
                </c:pt>
                <c:pt idx="4">
                  <c:v>2018/05</c:v>
                </c:pt>
                <c:pt idx="5">
                  <c:v>2018/06</c:v>
                </c:pt>
                <c:pt idx="6">
                  <c:v>2018/07</c:v>
                </c:pt>
                <c:pt idx="7">
                  <c:v>2018/08</c:v>
                </c:pt>
                <c:pt idx="8">
                  <c:v>2018/09</c:v>
                </c:pt>
                <c:pt idx="9">
                  <c:v>2018/10</c:v>
                </c:pt>
                <c:pt idx="10">
                  <c:v>2018/11</c:v>
                </c:pt>
                <c:pt idx="11">
                  <c:v>2018/12</c:v>
                </c:pt>
                <c:pt idx="12">
                  <c:v>2019/01</c:v>
                </c:pt>
                <c:pt idx="13">
                  <c:v>2019/02</c:v>
                </c:pt>
                <c:pt idx="14">
                  <c:v>2019/03</c:v>
                </c:pt>
                <c:pt idx="15">
                  <c:v>2019/04</c:v>
                </c:pt>
                <c:pt idx="16">
                  <c:v>2019/05</c:v>
                </c:pt>
                <c:pt idx="17">
                  <c:v>2019/06</c:v>
                </c:pt>
                <c:pt idx="18">
                  <c:v>2019/07</c:v>
                </c:pt>
                <c:pt idx="19">
                  <c:v>2019/08</c:v>
                </c:pt>
                <c:pt idx="20">
                  <c:v>2019/09</c:v>
                </c:pt>
                <c:pt idx="21">
                  <c:v>2019/10</c:v>
                </c:pt>
                <c:pt idx="22">
                  <c:v>2019/11</c:v>
                </c:pt>
              </c:strCache>
            </c:strRef>
          </c:cat>
          <c:val>
            <c:numRef>
              <c:f>'F5'!$C$7:$C$29</c:f>
              <c:numCache>
                <c:formatCode>General</c:formatCode>
                <c:ptCount val="23"/>
                <c:pt idx="0">
                  <c:v>6.2933926924759449</c:v>
                </c:pt>
                <c:pt idx="1">
                  <c:v>6.3015362514989421</c:v>
                </c:pt>
                <c:pt idx="2">
                  <c:v>6.3163593117657619</c:v>
                </c:pt>
                <c:pt idx="3">
                  <c:v>6.1674374640313712</c:v>
                </c:pt>
                <c:pt idx="4">
                  <c:v>6.0937207055575424</c:v>
                </c:pt>
                <c:pt idx="5">
                  <c:v>6.0412996245941573</c:v>
                </c:pt>
                <c:pt idx="6">
                  <c:v>6.1106438836573487</c:v>
                </c:pt>
                <c:pt idx="7">
                  <c:v>6.0590792341586965</c:v>
                </c:pt>
                <c:pt idx="8">
                  <c:v>6.0016125293587139</c:v>
                </c:pt>
                <c:pt idx="9">
                  <c:v>5.9800750681039441</c:v>
                </c:pt>
                <c:pt idx="10">
                  <c:v>5.9423014585093297</c:v>
                </c:pt>
                <c:pt idx="11">
                  <c:v>6.0247070229374096</c:v>
                </c:pt>
                <c:pt idx="12">
                  <c:v>6.168462054180063</c:v>
                </c:pt>
                <c:pt idx="13">
                  <c:v>6.2024038565192408</c:v>
                </c:pt>
                <c:pt idx="14">
                  <c:v>6.2566353255355089</c:v>
                </c:pt>
                <c:pt idx="15">
                  <c:v>6.1446917608619431</c:v>
                </c:pt>
                <c:pt idx="16">
                  <c:v>6.2770041613867065</c:v>
                </c:pt>
                <c:pt idx="17">
                  <c:v>6.3450441874328538</c:v>
                </c:pt>
                <c:pt idx="18">
                  <c:v>6.4298340886633873</c:v>
                </c:pt>
                <c:pt idx="19">
                  <c:v>6.514120545127974</c:v>
                </c:pt>
                <c:pt idx="20">
                  <c:v>6.7480420346656205</c:v>
                </c:pt>
                <c:pt idx="21">
                  <c:v>7.1638299820573588</c:v>
                </c:pt>
                <c:pt idx="22">
                  <c:v>7.7184710587249326</c:v>
                </c:pt>
              </c:numCache>
            </c:numRef>
          </c:val>
          <c:extLst>
            <c:ext xmlns:c16="http://schemas.microsoft.com/office/drawing/2014/chart" uri="{C3380CC4-5D6E-409C-BE32-E72D297353CC}">
              <c16:uniqueId val="{00000001-F3BF-4EB6-97A6-C2D3A866FE37}"/>
            </c:ext>
          </c:extLst>
        </c:ser>
        <c:dLbls>
          <c:showLegendKey val="0"/>
          <c:showVal val="0"/>
          <c:showCatName val="0"/>
          <c:showSerName val="0"/>
          <c:showPercent val="0"/>
          <c:showBubbleSize val="0"/>
        </c:dLbls>
        <c:gapWidth val="70"/>
        <c:overlap val="100"/>
        <c:axId val="434062616"/>
        <c:axId val="434065568"/>
      </c:barChart>
      <c:lineChart>
        <c:grouping val="standard"/>
        <c:varyColors val="0"/>
        <c:ser>
          <c:idx val="2"/>
          <c:order val="2"/>
          <c:tx>
            <c:strRef>
              <c:f>'F5'!$E$6</c:f>
              <c:strCache>
                <c:ptCount val="1"/>
                <c:pt idx="0">
                  <c:v>Nacional: cartera en prórroga + vencida</c:v>
                </c:pt>
              </c:strCache>
            </c:strRef>
          </c:tx>
          <c:spPr>
            <a:ln w="28575" cap="rnd">
              <a:solidFill>
                <a:srgbClr val="95682B"/>
              </a:solidFill>
              <a:round/>
            </a:ln>
            <a:effectLst/>
          </c:spPr>
          <c:marker>
            <c:symbol val="none"/>
          </c:marker>
          <c:dLbls>
            <c:dLbl>
              <c:idx val="22"/>
              <c:layout>
                <c:manualLayout>
                  <c:x val="-1.9706743387845751E-2"/>
                  <c:y val="-2.93688271604938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BF-4EB6-97A6-C2D3A866FE37}"/>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'F5'!$A$7:$A$29</c:f>
              <c:strCache>
                <c:ptCount val="23"/>
                <c:pt idx="0">
                  <c:v>2018/01</c:v>
                </c:pt>
                <c:pt idx="1">
                  <c:v>2018/02</c:v>
                </c:pt>
                <c:pt idx="2">
                  <c:v>2018/03</c:v>
                </c:pt>
                <c:pt idx="3">
                  <c:v>2018/04</c:v>
                </c:pt>
                <c:pt idx="4">
                  <c:v>2018/05</c:v>
                </c:pt>
                <c:pt idx="5">
                  <c:v>2018/06</c:v>
                </c:pt>
                <c:pt idx="6">
                  <c:v>2018/07</c:v>
                </c:pt>
                <c:pt idx="7">
                  <c:v>2018/08</c:v>
                </c:pt>
                <c:pt idx="8">
                  <c:v>2018/09</c:v>
                </c:pt>
                <c:pt idx="9">
                  <c:v>2018/10</c:v>
                </c:pt>
                <c:pt idx="10">
                  <c:v>2018/11</c:v>
                </c:pt>
                <c:pt idx="11">
                  <c:v>2018/12</c:v>
                </c:pt>
                <c:pt idx="12">
                  <c:v>2019/01</c:v>
                </c:pt>
                <c:pt idx="13">
                  <c:v>2019/02</c:v>
                </c:pt>
                <c:pt idx="14">
                  <c:v>2019/03</c:v>
                </c:pt>
                <c:pt idx="15">
                  <c:v>2019/04</c:v>
                </c:pt>
                <c:pt idx="16">
                  <c:v>2019/05</c:v>
                </c:pt>
                <c:pt idx="17">
                  <c:v>2019/06</c:v>
                </c:pt>
                <c:pt idx="18">
                  <c:v>2019/07</c:v>
                </c:pt>
                <c:pt idx="19">
                  <c:v>2019/08</c:v>
                </c:pt>
                <c:pt idx="20">
                  <c:v>2019/09</c:v>
                </c:pt>
                <c:pt idx="21">
                  <c:v>2019/10</c:v>
                </c:pt>
                <c:pt idx="22">
                  <c:v>2019/11</c:v>
                </c:pt>
              </c:strCache>
            </c:strRef>
          </c:cat>
          <c:val>
            <c:numRef>
              <c:f>'F5'!$E$7:$E$29</c:f>
              <c:numCache>
                <c:formatCode>General</c:formatCode>
                <c:ptCount val="23"/>
                <c:pt idx="0">
                  <c:v>12.070828474657825</c:v>
                </c:pt>
                <c:pt idx="1">
                  <c:v>11.945735762813245</c:v>
                </c:pt>
                <c:pt idx="2">
                  <c:v>12.167067970849264</c:v>
                </c:pt>
                <c:pt idx="3">
                  <c:v>11.953901916642753</c:v>
                </c:pt>
                <c:pt idx="4">
                  <c:v>11.968501513154232</c:v>
                </c:pt>
                <c:pt idx="5">
                  <c:v>11.495157178234173</c:v>
                </c:pt>
                <c:pt idx="6">
                  <c:v>11.708467987064768</c:v>
                </c:pt>
                <c:pt idx="7">
                  <c:v>11.1651982019394</c:v>
                </c:pt>
                <c:pt idx="8">
                  <c:v>11.325962356575497</c:v>
                </c:pt>
                <c:pt idx="9">
                  <c:v>10.961515937970594</c:v>
                </c:pt>
                <c:pt idx="10">
                  <c:v>10.869908212082988</c:v>
                </c:pt>
                <c:pt idx="11">
                  <c:v>10.528511991750085</c:v>
                </c:pt>
                <c:pt idx="12">
                  <c:v>11.534588625393907</c:v>
                </c:pt>
                <c:pt idx="13">
                  <c:v>11.007765575395997</c:v>
                </c:pt>
                <c:pt idx="14">
                  <c:v>11.162527867270397</c:v>
                </c:pt>
                <c:pt idx="15">
                  <c:v>10.953425064647748</c:v>
                </c:pt>
                <c:pt idx="16">
                  <c:v>11.285519159777465</c:v>
                </c:pt>
                <c:pt idx="17">
                  <c:v>11.133343688175252</c:v>
                </c:pt>
                <c:pt idx="18">
                  <c:v>11.48426237198893</c:v>
                </c:pt>
                <c:pt idx="19">
                  <c:v>11.45077796919508</c:v>
                </c:pt>
                <c:pt idx="20">
                  <c:v>11.942994152222791</c:v>
                </c:pt>
                <c:pt idx="21">
                  <c:v>12.173224846698224</c:v>
                </c:pt>
                <c:pt idx="22">
                  <c:v>14.019804687567152</c:v>
                </c:pt>
              </c:numCache>
            </c:numRef>
          </c:val>
          <c:smooth val="0"/>
          <c:extLst>
            <c:ext xmlns:c16="http://schemas.microsoft.com/office/drawing/2014/chart" uri="{C3380CC4-5D6E-409C-BE32-E72D297353CC}">
              <c16:uniqueId val="{00000003-F3BF-4EB6-97A6-C2D3A866FE37}"/>
            </c:ext>
          </c:extLst>
        </c:ser>
        <c:dLbls>
          <c:showLegendKey val="0"/>
          <c:showVal val="0"/>
          <c:showCatName val="0"/>
          <c:showSerName val="0"/>
          <c:showPercent val="0"/>
          <c:showBubbleSize val="0"/>
        </c:dLbls>
        <c:marker val="1"/>
        <c:smooth val="0"/>
        <c:axId val="434062616"/>
        <c:axId val="434065568"/>
      </c:lineChart>
      <c:catAx>
        <c:axId val="434062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434065568"/>
        <c:crosses val="autoZero"/>
        <c:auto val="1"/>
        <c:lblAlgn val="ctr"/>
        <c:lblOffset val="100"/>
        <c:noMultiLvlLbl val="0"/>
      </c:catAx>
      <c:valAx>
        <c:axId val="4340655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434062616"/>
        <c:crosses val="autoZero"/>
        <c:crossBetween val="between"/>
      </c:valAx>
      <c:spPr>
        <a:noFill/>
        <a:ln>
          <a:noFill/>
        </a:ln>
        <a:effectLst/>
      </c:spPr>
    </c:plotArea>
    <c:legend>
      <c:legendPos val="b"/>
      <c:layout>
        <c:manualLayout>
          <c:xMode val="edge"/>
          <c:yMode val="edge"/>
          <c:x val="2.9228750252372294E-2"/>
          <c:y val="0.85732469135802469"/>
          <c:w val="0.94581600376875985"/>
          <c:h val="0.1191567901234567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'F67'!$C$5</c:f>
              <c:strCache>
                <c:ptCount val="1"/>
                <c:pt idx="0">
                  <c:v>Variación</c:v>
                </c:pt>
              </c:strCache>
            </c:strRef>
          </c:tx>
          <c:spPr>
            <a:solidFill>
              <a:srgbClr val="C9D0D6"/>
            </a:solidFill>
            <a:ln>
              <a:noFill/>
            </a:ln>
            <a:effectLst/>
          </c:spPr>
          <c:invertIfNegative val="0"/>
          <c:dPt>
            <c:idx val="8"/>
            <c:invertIfNegative val="0"/>
            <c:bubble3D val="0"/>
            <c:spPr>
              <a:solidFill>
                <a:srgbClr val="7C878E"/>
              </a:solidFill>
              <a:ln>
                <a:noFill/>
              </a:ln>
              <a:effectLst/>
            </c:spPr>
            <c:extLst>
              <c:ext xmlns:c16="http://schemas.microsoft.com/office/drawing/2014/chart" uri="{C3380CC4-5D6E-409C-BE32-E72D297353CC}">
                <c16:uniqueId val="{00000001-A36F-41A1-A86C-38B75E42BC1E}"/>
              </c:ext>
            </c:extLst>
          </c:dPt>
          <c:dPt>
            <c:idx val="20"/>
            <c:invertIfNegative val="0"/>
            <c:bubble3D val="0"/>
            <c:spPr>
              <a:solidFill>
                <a:srgbClr val="7C878E"/>
              </a:solidFill>
              <a:ln>
                <a:noFill/>
              </a:ln>
              <a:effectLst/>
            </c:spPr>
            <c:extLst>
              <c:ext xmlns:c16="http://schemas.microsoft.com/office/drawing/2014/chart" uri="{C3380CC4-5D6E-409C-BE32-E72D297353CC}">
                <c16:uniqueId val="{00000003-A36F-41A1-A86C-38B75E42BC1E}"/>
              </c:ext>
            </c:extLst>
          </c:dPt>
          <c:dPt>
            <c:idx val="32"/>
            <c:invertIfNegative val="0"/>
            <c:bubble3D val="0"/>
            <c:spPr>
              <a:solidFill>
                <a:srgbClr val="7C878E"/>
              </a:solidFill>
              <a:ln>
                <a:noFill/>
              </a:ln>
              <a:effectLst/>
            </c:spPr>
            <c:extLst>
              <c:ext xmlns:c16="http://schemas.microsoft.com/office/drawing/2014/chart" uri="{C3380CC4-5D6E-409C-BE32-E72D297353CC}">
                <c16:uniqueId val="{00000005-A36F-41A1-A86C-38B75E42BC1E}"/>
              </c:ext>
            </c:extLst>
          </c:dPt>
          <c:dPt>
            <c:idx val="44"/>
            <c:invertIfNegative val="0"/>
            <c:bubble3D val="0"/>
            <c:spPr>
              <a:solidFill>
                <a:srgbClr val="7C878E"/>
              </a:solidFill>
              <a:ln>
                <a:noFill/>
              </a:ln>
              <a:effectLst/>
            </c:spPr>
            <c:extLst>
              <c:ext xmlns:c16="http://schemas.microsoft.com/office/drawing/2014/chart" uri="{C3380CC4-5D6E-409C-BE32-E72D297353CC}">
                <c16:uniqueId val="{00000007-A36F-41A1-A86C-38B75E42BC1E}"/>
              </c:ext>
            </c:extLst>
          </c:dPt>
          <c:dPt>
            <c:idx val="56"/>
            <c:invertIfNegative val="0"/>
            <c:bubble3D val="0"/>
            <c:spPr>
              <a:solidFill>
                <a:srgbClr val="7C878E"/>
              </a:solidFill>
              <a:ln>
                <a:noFill/>
              </a:ln>
              <a:effectLst/>
            </c:spPr>
            <c:extLst>
              <c:ext xmlns:c16="http://schemas.microsoft.com/office/drawing/2014/chart" uri="{C3380CC4-5D6E-409C-BE32-E72D297353CC}">
                <c16:uniqueId val="{00000009-A36F-41A1-A86C-38B75E42BC1E}"/>
              </c:ext>
            </c:extLst>
          </c:dPt>
          <c:dPt>
            <c:idx val="68"/>
            <c:invertIfNegative val="0"/>
            <c:bubble3D val="0"/>
            <c:spPr>
              <a:solidFill>
                <a:srgbClr val="7C878E"/>
              </a:solidFill>
              <a:ln>
                <a:noFill/>
              </a:ln>
              <a:effectLst/>
            </c:spPr>
            <c:extLst>
              <c:ext xmlns:c16="http://schemas.microsoft.com/office/drawing/2014/chart" uri="{C3380CC4-5D6E-409C-BE32-E72D297353CC}">
                <c16:uniqueId val="{0000000B-A36F-41A1-A86C-38B75E42BC1E}"/>
              </c:ext>
            </c:extLst>
          </c:dPt>
          <c:dPt>
            <c:idx val="80"/>
            <c:invertIfNegative val="0"/>
            <c:bubble3D val="0"/>
            <c:spPr>
              <a:solidFill>
                <a:srgbClr val="FBBB27"/>
              </a:solidFill>
              <a:ln>
                <a:noFill/>
              </a:ln>
              <a:effectLst/>
            </c:spPr>
            <c:extLst>
              <c:ext xmlns:c16="http://schemas.microsoft.com/office/drawing/2014/chart" uri="{C3380CC4-5D6E-409C-BE32-E72D297353CC}">
                <c16:uniqueId val="{0000000D-A36F-41A1-A86C-38B75E42BC1E}"/>
              </c:ext>
            </c:extLst>
          </c:dPt>
          <c:cat>
            <c:multiLvlStrRef>
              <c:f>'F67'!$A$6:$B$86</c:f>
              <c:multiLvlStrCache>
                <c:ptCount val="8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lvl>
                <c:lvl>
                  <c:pt idx="0">
                    <c:v>2013</c:v>
                  </c:pt>
                  <c:pt idx="12">
                    <c:v>2014</c:v>
                  </c:pt>
                  <c:pt idx="24">
                    <c:v>2015</c:v>
                  </c:pt>
                  <c:pt idx="36">
                    <c:v>2016</c:v>
                  </c:pt>
                  <c:pt idx="48">
                    <c:v>2017</c:v>
                  </c:pt>
                  <c:pt idx="60">
                    <c:v>2018</c:v>
                  </c:pt>
                  <c:pt idx="72">
                    <c:v>2019</c:v>
                  </c:pt>
                </c:lvl>
              </c:multiLvlStrCache>
            </c:multiLvlStrRef>
          </c:cat>
          <c:val>
            <c:numRef>
              <c:f>'F67'!$C$6:$C$86</c:f>
              <c:numCache>
                <c:formatCode>General</c:formatCode>
                <c:ptCount val="81"/>
                <c:pt idx="0">
                  <c:v>1.0928019926020001</c:v>
                </c:pt>
                <c:pt idx="1">
                  <c:v>2.8051338508120001</c:v>
                </c:pt>
                <c:pt idx="2">
                  <c:v>-3.9212377914480001</c:v>
                </c:pt>
                <c:pt idx="3">
                  <c:v>8.0533758969030007</c:v>
                </c:pt>
                <c:pt idx="4">
                  <c:v>1.103851636805</c:v>
                </c:pt>
                <c:pt idx="5">
                  <c:v>0.12095289016000001</c:v>
                </c:pt>
                <c:pt idx="6">
                  <c:v>1.8523982858500001</c:v>
                </c:pt>
                <c:pt idx="7">
                  <c:v>5.0411605504240002</c:v>
                </c:pt>
                <c:pt idx="8">
                  <c:v>3.5892427343679998</c:v>
                </c:pt>
                <c:pt idx="9">
                  <c:v>7.8823927490539996</c:v>
                </c:pt>
                <c:pt idx="10">
                  <c:v>4.4920009827570002</c:v>
                </c:pt>
                <c:pt idx="11">
                  <c:v>4.9476006440639999</c:v>
                </c:pt>
                <c:pt idx="12">
                  <c:v>6.351759223737</c:v>
                </c:pt>
                <c:pt idx="13">
                  <c:v>2.6214380445650001</c:v>
                </c:pt>
                <c:pt idx="14">
                  <c:v>9.8860886674980009</c:v>
                </c:pt>
                <c:pt idx="15">
                  <c:v>5.7461378191949999</c:v>
                </c:pt>
                <c:pt idx="16">
                  <c:v>11.867025815550999</c:v>
                </c:pt>
                <c:pt idx="17">
                  <c:v>10.920205711785</c:v>
                </c:pt>
                <c:pt idx="18">
                  <c:v>6.32959984781</c:v>
                </c:pt>
                <c:pt idx="19">
                  <c:v>6.6750213165980004</c:v>
                </c:pt>
                <c:pt idx="20">
                  <c:v>4.7609409565669996</c:v>
                </c:pt>
                <c:pt idx="21">
                  <c:v>4.4533874322470002</c:v>
                </c:pt>
                <c:pt idx="22">
                  <c:v>6.2927138282390001</c:v>
                </c:pt>
                <c:pt idx="23">
                  <c:v>12.635758376945001</c:v>
                </c:pt>
                <c:pt idx="24">
                  <c:v>9.5122522020190008</c:v>
                </c:pt>
                <c:pt idx="25">
                  <c:v>6.6407663159029999</c:v>
                </c:pt>
                <c:pt idx="26">
                  <c:v>4.5544823338620004</c:v>
                </c:pt>
                <c:pt idx="27">
                  <c:v>3.3963213112299999</c:v>
                </c:pt>
                <c:pt idx="28">
                  <c:v>1.5750704059209999</c:v>
                </c:pt>
                <c:pt idx="29">
                  <c:v>6.3706344000239996</c:v>
                </c:pt>
                <c:pt idx="30">
                  <c:v>11.579103503214</c:v>
                </c:pt>
                <c:pt idx="31">
                  <c:v>7.8654932176569998</c:v>
                </c:pt>
                <c:pt idx="32">
                  <c:v>17.598595073982999</c:v>
                </c:pt>
                <c:pt idx="33">
                  <c:v>3.371878880323</c:v>
                </c:pt>
                <c:pt idx="34">
                  <c:v>2.5210390511399998</c:v>
                </c:pt>
                <c:pt idx="35">
                  <c:v>3.6275854852789999</c:v>
                </c:pt>
                <c:pt idx="36">
                  <c:v>3.6948853247460001</c:v>
                </c:pt>
                <c:pt idx="37">
                  <c:v>8.0315104741990009</c:v>
                </c:pt>
                <c:pt idx="38">
                  <c:v>3.056951650387</c:v>
                </c:pt>
                <c:pt idx="39">
                  <c:v>7.7196933357099997</c:v>
                </c:pt>
                <c:pt idx="40">
                  <c:v>3.882189269161</c:v>
                </c:pt>
                <c:pt idx="41">
                  <c:v>3.9924257116069999</c:v>
                </c:pt>
                <c:pt idx="42">
                  <c:v>-4.2183211863430001</c:v>
                </c:pt>
                <c:pt idx="43">
                  <c:v>-3.3841419651000001E-2</c:v>
                </c:pt>
                <c:pt idx="44">
                  <c:v>-3.1413858002740001</c:v>
                </c:pt>
                <c:pt idx="45">
                  <c:v>1.2716625031319999</c:v>
                </c:pt>
                <c:pt idx="46">
                  <c:v>3.8025714108640001</c:v>
                </c:pt>
                <c:pt idx="47">
                  <c:v>1.8661233078520001</c:v>
                </c:pt>
                <c:pt idx="48">
                  <c:v>1.850960756813</c:v>
                </c:pt>
                <c:pt idx="49">
                  <c:v>2.6259943096549998</c:v>
                </c:pt>
                <c:pt idx="50">
                  <c:v>7.2772968400920002</c:v>
                </c:pt>
                <c:pt idx="51">
                  <c:v>-4.0531066476669997</c:v>
                </c:pt>
                <c:pt idx="52">
                  <c:v>3.576534905011</c:v>
                </c:pt>
                <c:pt idx="53">
                  <c:v>4.0656006543699998</c:v>
                </c:pt>
                <c:pt idx="54">
                  <c:v>2.6052903368710001</c:v>
                </c:pt>
                <c:pt idx="55">
                  <c:v>2.9929748581409998</c:v>
                </c:pt>
                <c:pt idx="56">
                  <c:v>3.4605587517599998</c:v>
                </c:pt>
                <c:pt idx="57">
                  <c:v>-1.1427738814420001</c:v>
                </c:pt>
                <c:pt idx="58">
                  <c:v>1.3387512110649999</c:v>
                </c:pt>
                <c:pt idx="59">
                  <c:v>5.3786770531319998</c:v>
                </c:pt>
                <c:pt idx="60">
                  <c:v>4.2428962604800002</c:v>
                </c:pt>
                <c:pt idx="61">
                  <c:v>1.8151284594270001</c:v>
                </c:pt>
                <c:pt idx="62">
                  <c:v>-0.93532345689200003</c:v>
                </c:pt>
                <c:pt idx="63">
                  <c:v>4.8269491057840002</c:v>
                </c:pt>
                <c:pt idx="64">
                  <c:v>-0.23131960456299999</c:v>
                </c:pt>
                <c:pt idx="65">
                  <c:v>-3.1460804251400001</c:v>
                </c:pt>
                <c:pt idx="66">
                  <c:v>2.676633104939</c:v>
                </c:pt>
                <c:pt idx="67">
                  <c:v>2.1727178216979999</c:v>
                </c:pt>
                <c:pt idx="68">
                  <c:v>-2.178865179597</c:v>
                </c:pt>
                <c:pt idx="69">
                  <c:v>5.0780096963109997</c:v>
                </c:pt>
                <c:pt idx="70">
                  <c:v>-0.28698348069700003</c:v>
                </c:pt>
                <c:pt idx="71">
                  <c:v>-4.8581574719580001</c:v>
                </c:pt>
                <c:pt idx="72">
                  <c:v>-0.64682173249999997</c:v>
                </c:pt>
                <c:pt idx="73">
                  <c:v>-0.60776536967000006</c:v>
                </c:pt>
                <c:pt idx="74">
                  <c:v>3.330552792152</c:v>
                </c:pt>
                <c:pt idx="75">
                  <c:v>0.64899005682400002</c:v>
                </c:pt>
                <c:pt idx="76">
                  <c:v>-0.425839179555</c:v>
                </c:pt>
                <c:pt idx="77">
                  <c:v>-1.358321936991</c:v>
                </c:pt>
                <c:pt idx="78">
                  <c:v>-0.66332883330699999</c:v>
                </c:pt>
                <c:pt idx="79">
                  <c:v>-1.255323863918</c:v>
                </c:pt>
                <c:pt idx="80">
                  <c:v>-0.35284258068300001</c:v>
                </c:pt>
              </c:numCache>
            </c:numRef>
          </c:val>
          <c:extLst>
            <c:ext xmlns:c16="http://schemas.microsoft.com/office/drawing/2014/chart" uri="{C3380CC4-5D6E-409C-BE32-E72D297353CC}">
              <c16:uniqueId val="{0000000E-A36F-41A1-A86C-38B75E42BC1E}"/>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'F67'!$D$5</c:f>
              <c:strCache>
                <c:ptCount val="1"/>
                <c:pt idx="0">
                  <c:v>Variación promedio</c:v>
                </c:pt>
              </c:strCache>
            </c:strRef>
          </c:tx>
          <c:spPr>
            <a:ln w="28575" cap="rnd">
              <a:solidFill>
                <a:srgbClr val="B69630"/>
              </a:solidFill>
              <a:round/>
            </a:ln>
            <a:effectLst/>
          </c:spPr>
          <c:marker>
            <c:symbol val="none"/>
          </c:marker>
          <c:cat>
            <c:multiLvlStrRef>
              <c:f>'F67'!$A$6:$B$86</c:f>
              <c:multiLvlStrCache>
                <c:ptCount val="8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lvl>
                <c:lvl>
                  <c:pt idx="0">
                    <c:v>2013</c:v>
                  </c:pt>
                  <c:pt idx="12">
                    <c:v>2014</c:v>
                  </c:pt>
                  <c:pt idx="24">
                    <c:v>2015</c:v>
                  </c:pt>
                  <c:pt idx="36">
                    <c:v>2016</c:v>
                  </c:pt>
                  <c:pt idx="48">
                    <c:v>2017</c:v>
                  </c:pt>
                  <c:pt idx="60">
                    <c:v>2018</c:v>
                  </c:pt>
                  <c:pt idx="72">
                    <c:v>2019</c:v>
                  </c:pt>
                </c:lvl>
              </c:multiLvlStrCache>
            </c:multiLvlStrRef>
          </c:cat>
          <c:val>
            <c:numRef>
              <c:f>'F67'!$D$6:$D$86</c:f>
              <c:numCache>
                <c:formatCode>General</c:formatCode>
                <c:ptCount val="81"/>
                <c:pt idx="0">
                  <c:v>3.93183463834333</c:v>
                </c:pt>
                <c:pt idx="1">
                  <c:v>3.7082031044180801</c:v>
                </c:pt>
                <c:pt idx="2">
                  <c:v>2.7084723011024998</c:v>
                </c:pt>
                <c:pt idx="3">
                  <c:v>3.3419669543967498</c:v>
                </c:pt>
                <c:pt idx="4">
                  <c:v>2.8608409459047501</c:v>
                </c:pt>
                <c:pt idx="5">
                  <c:v>2.4949021569465799</c:v>
                </c:pt>
                <c:pt idx="6">
                  <c:v>1.9347855426051701</c:v>
                </c:pt>
                <c:pt idx="7">
                  <c:v>1.95479658432625</c:v>
                </c:pt>
                <c:pt idx="8">
                  <c:v>2.0477199865426701</c:v>
                </c:pt>
                <c:pt idx="9">
                  <c:v>2.4673567721533298</c:v>
                </c:pt>
                <c:pt idx="10">
                  <c:v>2.8040683951266701</c:v>
                </c:pt>
                <c:pt idx="11">
                  <c:v>3.0883062018625802</c:v>
                </c:pt>
                <c:pt idx="12">
                  <c:v>3.5265526377905001</c:v>
                </c:pt>
                <c:pt idx="13">
                  <c:v>3.51124465393658</c:v>
                </c:pt>
                <c:pt idx="14">
                  <c:v>4.6618551921820801</c:v>
                </c:pt>
                <c:pt idx="15">
                  <c:v>4.4695853523730804</c:v>
                </c:pt>
                <c:pt idx="16">
                  <c:v>5.3665165339352496</c:v>
                </c:pt>
                <c:pt idx="17">
                  <c:v>6.2664542690706702</c:v>
                </c:pt>
                <c:pt idx="18">
                  <c:v>6.639554399234</c:v>
                </c:pt>
                <c:pt idx="19">
                  <c:v>6.7757094630818298</c:v>
                </c:pt>
                <c:pt idx="20">
                  <c:v>6.8733509815984197</c:v>
                </c:pt>
                <c:pt idx="21">
                  <c:v>6.58760053853117</c:v>
                </c:pt>
                <c:pt idx="22">
                  <c:v>6.7376599423213301</c:v>
                </c:pt>
                <c:pt idx="23">
                  <c:v>7.3783397533947497</c:v>
                </c:pt>
                <c:pt idx="24">
                  <c:v>7.6417141682515801</c:v>
                </c:pt>
                <c:pt idx="25">
                  <c:v>7.9766581908630796</c:v>
                </c:pt>
                <c:pt idx="26">
                  <c:v>7.5323576630600799</c:v>
                </c:pt>
                <c:pt idx="27">
                  <c:v>7.3365396207296696</c:v>
                </c:pt>
                <c:pt idx="28">
                  <c:v>6.4788766699271703</c:v>
                </c:pt>
                <c:pt idx="29">
                  <c:v>6.0997457272804203</c:v>
                </c:pt>
                <c:pt idx="30">
                  <c:v>6.5372043652307497</c:v>
                </c:pt>
                <c:pt idx="31">
                  <c:v>6.6364103569856701</c:v>
                </c:pt>
                <c:pt idx="32">
                  <c:v>7.7062148667703303</c:v>
                </c:pt>
                <c:pt idx="33">
                  <c:v>7.61608915411</c:v>
                </c:pt>
                <c:pt idx="34">
                  <c:v>7.3017829226850797</c:v>
                </c:pt>
                <c:pt idx="35">
                  <c:v>6.55110184837958</c:v>
                </c:pt>
                <c:pt idx="36">
                  <c:v>6.0663212752735003</c:v>
                </c:pt>
                <c:pt idx="37">
                  <c:v>6.1822166217981698</c:v>
                </c:pt>
                <c:pt idx="38">
                  <c:v>6.05742239817525</c:v>
                </c:pt>
                <c:pt idx="39">
                  <c:v>6.4177034002152498</c:v>
                </c:pt>
                <c:pt idx="40">
                  <c:v>6.60996330548525</c:v>
                </c:pt>
                <c:pt idx="41">
                  <c:v>6.4117792481171696</c:v>
                </c:pt>
                <c:pt idx="42">
                  <c:v>5.0953271906540802</c:v>
                </c:pt>
                <c:pt idx="43">
                  <c:v>4.43704930421175</c:v>
                </c:pt>
                <c:pt idx="44">
                  <c:v>2.7087175646903301</c:v>
                </c:pt>
                <c:pt idx="45">
                  <c:v>2.5336995332577499</c:v>
                </c:pt>
                <c:pt idx="46">
                  <c:v>2.64049389656808</c:v>
                </c:pt>
                <c:pt idx="47">
                  <c:v>2.4937053817825001</c:v>
                </c:pt>
                <c:pt idx="48">
                  <c:v>2.3400450011214202</c:v>
                </c:pt>
                <c:pt idx="49">
                  <c:v>1.88958532074275</c:v>
                </c:pt>
                <c:pt idx="50">
                  <c:v>2.2412807532181702</c:v>
                </c:pt>
                <c:pt idx="51">
                  <c:v>1.26021408793675</c:v>
                </c:pt>
                <c:pt idx="52">
                  <c:v>1.2347428909242499</c:v>
                </c:pt>
                <c:pt idx="53">
                  <c:v>1.2408408028211699</c:v>
                </c:pt>
                <c:pt idx="54">
                  <c:v>1.8094750964223301</c:v>
                </c:pt>
                <c:pt idx="55">
                  <c:v>2.06170978623833</c:v>
                </c:pt>
                <c:pt idx="56">
                  <c:v>2.61187183224117</c:v>
                </c:pt>
                <c:pt idx="57">
                  <c:v>2.4106688001933301</c:v>
                </c:pt>
                <c:pt idx="58">
                  <c:v>2.20535045021008</c:v>
                </c:pt>
                <c:pt idx="59">
                  <c:v>2.4980632623167498</c:v>
                </c:pt>
                <c:pt idx="60">
                  <c:v>2.6973912209556699</c:v>
                </c:pt>
                <c:pt idx="61">
                  <c:v>2.6298190667700001</c:v>
                </c:pt>
                <c:pt idx="62">
                  <c:v>1.9454340420213301</c:v>
                </c:pt>
                <c:pt idx="63">
                  <c:v>2.6854386881422498</c:v>
                </c:pt>
                <c:pt idx="64">
                  <c:v>2.3681174790110799</c:v>
                </c:pt>
                <c:pt idx="65">
                  <c:v>1.76714405571858</c:v>
                </c:pt>
                <c:pt idx="66">
                  <c:v>1.77308928639092</c:v>
                </c:pt>
                <c:pt idx="67">
                  <c:v>1.704734533354</c:v>
                </c:pt>
                <c:pt idx="68">
                  <c:v>1.23478253907425</c:v>
                </c:pt>
                <c:pt idx="69">
                  <c:v>1.75318117055367</c:v>
                </c:pt>
                <c:pt idx="70">
                  <c:v>1.6177032795735</c:v>
                </c:pt>
                <c:pt idx="71">
                  <c:v>0.76463373581600003</c:v>
                </c:pt>
                <c:pt idx="72">
                  <c:v>0.357157236401</c:v>
                </c:pt>
                <c:pt idx="73">
                  <c:v>0.155249417309583</c:v>
                </c:pt>
                <c:pt idx="74">
                  <c:v>0.51073910472991702</c:v>
                </c:pt>
                <c:pt idx="75">
                  <c:v>0.162575850649917</c:v>
                </c:pt>
                <c:pt idx="76">
                  <c:v>0.14636588606725001</c:v>
                </c:pt>
                <c:pt idx="77">
                  <c:v>0.29534576007966701</c:v>
                </c:pt>
                <c:pt idx="78">
                  <c:v>1.7015598559166598E-2</c:v>
                </c:pt>
                <c:pt idx="79">
                  <c:v>-0.26865454190883298</c:v>
                </c:pt>
                <c:pt idx="80">
                  <c:v>-0.116485991999333</c:v>
                </c:pt>
              </c:numCache>
            </c:numRef>
          </c:val>
          <c:smooth val="0"/>
          <c:extLst>
            <c:ext xmlns:c16="http://schemas.microsoft.com/office/drawing/2014/chart" uri="{C3380CC4-5D6E-409C-BE32-E72D297353CC}">
              <c16:uniqueId val="{0000000F-A36F-41A1-A86C-38B75E42BC1E}"/>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7AE-45DA-8123-51E5D35FCCEA}"/>
              </c:ext>
            </c:extLst>
          </c:dPt>
          <c:dPt>
            <c:idx val="1"/>
            <c:invertIfNegative val="0"/>
            <c:bubble3D val="0"/>
            <c:spPr>
              <a:solidFill>
                <a:srgbClr val="7C878E"/>
              </a:solidFill>
              <a:ln>
                <a:noFill/>
              </a:ln>
              <a:effectLst/>
            </c:spPr>
            <c:extLst>
              <c:ext xmlns:c16="http://schemas.microsoft.com/office/drawing/2014/chart" uri="{C3380CC4-5D6E-409C-BE32-E72D297353CC}">
                <c16:uniqueId val="{00000003-57AE-45DA-8123-51E5D35FCCEA}"/>
              </c:ext>
            </c:extLst>
          </c:dPt>
          <c:dPt>
            <c:idx val="2"/>
            <c:invertIfNegative val="0"/>
            <c:bubble3D val="0"/>
            <c:spPr>
              <a:solidFill>
                <a:srgbClr val="7C878E"/>
              </a:solidFill>
              <a:ln>
                <a:noFill/>
              </a:ln>
              <a:effectLst/>
            </c:spPr>
            <c:extLst>
              <c:ext xmlns:c16="http://schemas.microsoft.com/office/drawing/2014/chart" uri="{C3380CC4-5D6E-409C-BE32-E72D297353CC}">
                <c16:uniqueId val="{00000005-57AE-45DA-8123-51E5D35FCCEA}"/>
              </c:ext>
            </c:extLst>
          </c:dPt>
          <c:dPt>
            <c:idx val="3"/>
            <c:invertIfNegative val="0"/>
            <c:bubble3D val="0"/>
            <c:spPr>
              <a:solidFill>
                <a:srgbClr val="7C878E"/>
              </a:solidFill>
              <a:ln>
                <a:noFill/>
              </a:ln>
              <a:effectLst/>
            </c:spPr>
            <c:extLst>
              <c:ext xmlns:c16="http://schemas.microsoft.com/office/drawing/2014/chart" uri="{C3380CC4-5D6E-409C-BE32-E72D297353CC}">
                <c16:uniqueId val="{00000007-57AE-45DA-8123-51E5D35FCCEA}"/>
              </c:ext>
            </c:extLst>
          </c:dPt>
          <c:dPt>
            <c:idx val="4"/>
            <c:invertIfNegative val="0"/>
            <c:bubble3D val="0"/>
            <c:spPr>
              <a:solidFill>
                <a:srgbClr val="7C878E"/>
              </a:solidFill>
              <a:ln>
                <a:noFill/>
              </a:ln>
              <a:effectLst/>
            </c:spPr>
            <c:extLst>
              <c:ext xmlns:c16="http://schemas.microsoft.com/office/drawing/2014/chart" uri="{C3380CC4-5D6E-409C-BE32-E72D297353CC}">
                <c16:uniqueId val="{00000009-57AE-45DA-8123-51E5D35FCCEA}"/>
              </c:ext>
            </c:extLst>
          </c:dPt>
          <c:dPt>
            <c:idx val="5"/>
            <c:invertIfNegative val="0"/>
            <c:bubble3D val="0"/>
            <c:spPr>
              <a:solidFill>
                <a:srgbClr val="7C878E"/>
              </a:solidFill>
              <a:ln>
                <a:noFill/>
              </a:ln>
              <a:effectLst/>
            </c:spPr>
            <c:extLst>
              <c:ext xmlns:c16="http://schemas.microsoft.com/office/drawing/2014/chart" uri="{C3380CC4-5D6E-409C-BE32-E72D297353CC}">
                <c16:uniqueId val="{0000000B-57AE-45DA-8123-51E5D35FCCEA}"/>
              </c:ext>
            </c:extLst>
          </c:dPt>
          <c:dPt>
            <c:idx val="6"/>
            <c:invertIfNegative val="0"/>
            <c:bubble3D val="0"/>
            <c:spPr>
              <a:solidFill>
                <a:srgbClr val="7C878E"/>
              </a:solidFill>
              <a:ln>
                <a:noFill/>
              </a:ln>
              <a:effectLst/>
            </c:spPr>
            <c:extLst>
              <c:ext xmlns:c16="http://schemas.microsoft.com/office/drawing/2014/chart" uri="{C3380CC4-5D6E-409C-BE32-E72D297353CC}">
                <c16:uniqueId val="{0000000D-57AE-45DA-8123-51E5D35FCCEA}"/>
              </c:ext>
            </c:extLst>
          </c:dPt>
          <c:dPt>
            <c:idx val="7"/>
            <c:invertIfNegative val="0"/>
            <c:bubble3D val="0"/>
            <c:spPr>
              <a:solidFill>
                <a:srgbClr val="7C878E"/>
              </a:solidFill>
              <a:ln>
                <a:noFill/>
              </a:ln>
              <a:effectLst/>
            </c:spPr>
            <c:extLst>
              <c:ext xmlns:c16="http://schemas.microsoft.com/office/drawing/2014/chart" uri="{C3380CC4-5D6E-409C-BE32-E72D297353CC}">
                <c16:uniqueId val="{0000000F-57AE-45DA-8123-51E5D35FCCEA}"/>
              </c:ext>
            </c:extLst>
          </c:dPt>
          <c:dPt>
            <c:idx val="8"/>
            <c:invertIfNegative val="0"/>
            <c:bubble3D val="0"/>
            <c:spPr>
              <a:solidFill>
                <a:srgbClr val="7C878E"/>
              </a:solidFill>
              <a:ln>
                <a:noFill/>
              </a:ln>
              <a:effectLst/>
            </c:spPr>
            <c:extLst>
              <c:ext xmlns:c16="http://schemas.microsoft.com/office/drawing/2014/chart" uri="{C3380CC4-5D6E-409C-BE32-E72D297353CC}">
                <c16:uniqueId val="{00000011-57AE-45DA-8123-51E5D35FCCEA}"/>
              </c:ext>
            </c:extLst>
          </c:dPt>
          <c:dPt>
            <c:idx val="9"/>
            <c:invertIfNegative val="0"/>
            <c:bubble3D val="0"/>
            <c:spPr>
              <a:solidFill>
                <a:srgbClr val="7C878E"/>
              </a:solidFill>
              <a:ln>
                <a:noFill/>
              </a:ln>
              <a:effectLst/>
            </c:spPr>
            <c:extLst>
              <c:ext xmlns:c16="http://schemas.microsoft.com/office/drawing/2014/chart" uri="{C3380CC4-5D6E-409C-BE32-E72D297353CC}">
                <c16:uniqueId val="{00000013-57AE-45DA-8123-51E5D35FCCE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7AE-45DA-8123-51E5D35FCCEA}"/>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7AE-45DA-8123-51E5D35FCCEA}"/>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7AE-45DA-8123-51E5D35FCCEA}"/>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7AE-45DA-8123-51E5D35FCCEA}"/>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7AE-45DA-8123-51E5D35FCCEA}"/>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7AE-45DA-8123-51E5D35FCCEA}"/>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7AE-45DA-8123-51E5D35FCCEA}"/>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7AE-45DA-8123-51E5D35FCCEA}"/>
              </c:ext>
            </c:extLst>
          </c:dPt>
          <c:dPt>
            <c:idx val="19"/>
            <c:invertIfNegative val="0"/>
            <c:bubble3D val="0"/>
            <c:spPr>
              <a:solidFill>
                <a:srgbClr val="95682B"/>
              </a:solidFill>
              <a:ln>
                <a:noFill/>
              </a:ln>
              <a:effectLst/>
            </c:spPr>
            <c:extLst>
              <c:ext xmlns:c16="http://schemas.microsoft.com/office/drawing/2014/chart" uri="{C3380CC4-5D6E-409C-BE32-E72D297353CC}">
                <c16:uniqueId val="{00000025-57AE-45DA-8123-51E5D35FCCEA}"/>
              </c:ext>
            </c:extLst>
          </c:dPt>
          <c:dPt>
            <c:idx val="20"/>
            <c:invertIfNegative val="0"/>
            <c:bubble3D val="0"/>
            <c:spPr>
              <a:solidFill>
                <a:srgbClr val="FBBB27"/>
              </a:solidFill>
              <a:ln>
                <a:noFill/>
              </a:ln>
              <a:effectLst/>
            </c:spPr>
            <c:extLst>
              <c:ext xmlns:c16="http://schemas.microsoft.com/office/drawing/2014/chart" uri="{C3380CC4-5D6E-409C-BE32-E72D297353CC}">
                <c16:uniqueId val="{00000027-57AE-45DA-8123-51E5D35FCCE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'F68'!$A$6:$A$38</c:f>
              <c:strCache>
                <c:ptCount val="33"/>
                <c:pt idx="0">
                  <c:v>Baja California Sur</c:v>
                </c:pt>
                <c:pt idx="1">
                  <c:v>Nayarit</c:v>
                </c:pt>
                <c:pt idx="2">
                  <c:v>Chiapas</c:v>
                </c:pt>
                <c:pt idx="3">
                  <c:v>Oaxaca</c:v>
                </c:pt>
                <c:pt idx="4">
                  <c:v>Estado de México</c:v>
                </c:pt>
                <c:pt idx="5">
                  <c:v>Guerrero</c:v>
                </c:pt>
                <c:pt idx="6">
                  <c:v>Veracruz</c:v>
                </c:pt>
                <c:pt idx="7">
                  <c:v>Sinaloa</c:v>
                </c:pt>
                <c:pt idx="8">
                  <c:v>Quintana Roo</c:v>
                </c:pt>
                <c:pt idx="9">
                  <c:v>Campeche</c:v>
                </c:pt>
                <c:pt idx="10">
                  <c:v>Durango</c:v>
                </c:pt>
                <c:pt idx="11">
                  <c:v>Querétaro</c:v>
                </c:pt>
                <c:pt idx="12">
                  <c:v>Morelos</c:v>
                </c:pt>
                <c:pt idx="13">
                  <c:v>Zacatecas</c:v>
                </c:pt>
                <c:pt idx="14">
                  <c:v>Hidalgo</c:v>
                </c:pt>
                <c:pt idx="15">
                  <c:v>San Luis Potosí</c:v>
                </c:pt>
                <c:pt idx="16">
                  <c:v>Guanajuato</c:v>
                </c:pt>
                <c:pt idx="17">
                  <c:v>Aguascalientes</c:v>
                </c:pt>
                <c:pt idx="18">
                  <c:v>Ciudad de México</c:v>
                </c:pt>
                <c:pt idx="19">
                  <c:v>Nacional</c:v>
                </c:pt>
                <c:pt idx="20">
                  <c:v>Jalisco</c:v>
                </c:pt>
                <c:pt idx="21">
                  <c:v>Sonora</c:v>
                </c:pt>
                <c:pt idx="22">
                  <c:v>Tamaulipas</c:v>
                </c:pt>
                <c:pt idx="23">
                  <c:v>Tabasco</c:v>
                </c:pt>
                <c:pt idx="24">
                  <c:v>Baja California</c:v>
                </c:pt>
                <c:pt idx="25">
                  <c:v>Michoacán</c:v>
                </c:pt>
                <c:pt idx="26">
                  <c:v>Yucatán</c:v>
                </c:pt>
                <c:pt idx="27">
                  <c:v>Coahuila</c:v>
                </c:pt>
                <c:pt idx="28">
                  <c:v>Chihuahua</c:v>
                </c:pt>
                <c:pt idx="29">
                  <c:v>Nuevo León</c:v>
                </c:pt>
                <c:pt idx="30">
                  <c:v>Puebla</c:v>
                </c:pt>
                <c:pt idx="31">
                  <c:v>Tlaxcala</c:v>
                </c:pt>
                <c:pt idx="32">
                  <c:v>Colima</c:v>
                </c:pt>
              </c:strCache>
            </c:strRef>
          </c:cat>
          <c:val>
            <c:numRef>
              <c:f>'F68'!$B$6:$B$38</c:f>
              <c:numCache>
                <c:formatCode>General</c:formatCode>
                <c:ptCount val="33"/>
                <c:pt idx="0">
                  <c:v>-35.169094361545</c:v>
                </c:pt>
                <c:pt idx="1">
                  <c:v>-14.296539811371</c:v>
                </c:pt>
                <c:pt idx="2">
                  <c:v>-12.639415567163001</c:v>
                </c:pt>
                <c:pt idx="3">
                  <c:v>-11.275543307731001</c:v>
                </c:pt>
                <c:pt idx="4">
                  <c:v>-8.8559573723010008</c:v>
                </c:pt>
                <c:pt idx="5">
                  <c:v>-7.5782339120120001</c:v>
                </c:pt>
                <c:pt idx="6">
                  <c:v>-6.4602865690810001</c:v>
                </c:pt>
                <c:pt idx="7">
                  <c:v>-5.8246510474450002</c:v>
                </c:pt>
                <c:pt idx="8">
                  <c:v>-5.5592494479810002</c:v>
                </c:pt>
                <c:pt idx="9">
                  <c:v>-5.493330544779</c:v>
                </c:pt>
                <c:pt idx="10">
                  <c:v>-5.2577529338550004</c:v>
                </c:pt>
                <c:pt idx="11">
                  <c:v>-4.7660704316049998</c:v>
                </c:pt>
                <c:pt idx="12">
                  <c:v>-4.7119815257589996</c:v>
                </c:pt>
                <c:pt idx="13">
                  <c:v>-4.4511945549409999</c:v>
                </c:pt>
                <c:pt idx="14">
                  <c:v>-4.2985316193039997</c:v>
                </c:pt>
                <c:pt idx="15">
                  <c:v>-3.6267132463210001</c:v>
                </c:pt>
                <c:pt idx="16">
                  <c:v>-3.4551853835070001</c:v>
                </c:pt>
                <c:pt idx="17">
                  <c:v>-2.5454086362099999</c:v>
                </c:pt>
                <c:pt idx="18">
                  <c:v>-2.2527700566819999</c:v>
                </c:pt>
                <c:pt idx="19">
                  <c:v>-1.8129317211680001</c:v>
                </c:pt>
                <c:pt idx="20">
                  <c:v>-0.35284258068300001</c:v>
                </c:pt>
                <c:pt idx="21">
                  <c:v>-0.19285735697299999</c:v>
                </c:pt>
                <c:pt idx="22">
                  <c:v>0.497428884021</c:v>
                </c:pt>
                <c:pt idx="23">
                  <c:v>0.908294092557</c:v>
                </c:pt>
                <c:pt idx="24">
                  <c:v>1.8714740057229999</c:v>
                </c:pt>
                <c:pt idx="25">
                  <c:v>1.9652711553810001</c:v>
                </c:pt>
                <c:pt idx="26">
                  <c:v>2.0981083464250001</c:v>
                </c:pt>
                <c:pt idx="27">
                  <c:v>2.3477672227939999</c:v>
                </c:pt>
                <c:pt idx="28">
                  <c:v>2.6400347294480002</c:v>
                </c:pt>
                <c:pt idx="29">
                  <c:v>4.4397354781759999</c:v>
                </c:pt>
                <c:pt idx="30">
                  <c:v>8.9579635880050006</c:v>
                </c:pt>
                <c:pt idx="31">
                  <c:v>26.392323853951002</c:v>
                </c:pt>
                <c:pt idx="32">
                  <c:v>29.084537668981</c:v>
                </c:pt>
              </c:numCache>
            </c:numRef>
          </c:val>
          <c:extLst>
            <c:ext xmlns:c16="http://schemas.microsoft.com/office/drawing/2014/chart" uri="{C3380CC4-5D6E-409C-BE32-E72D297353CC}">
              <c16:uniqueId val="{00000028-57AE-45DA-8123-51E5D35FCCE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FBBB27"/>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3E28-4C98-B30E-51337DD9F8D0}"/>
              </c:ext>
            </c:extLst>
          </c:dPt>
          <c:dPt>
            <c:idx val="2"/>
            <c:invertIfNegative val="0"/>
            <c:bubble3D val="0"/>
            <c:spPr>
              <a:solidFill>
                <a:srgbClr val="95682B"/>
              </a:solidFill>
              <a:ln>
                <a:noFill/>
              </a:ln>
              <a:effectLst/>
            </c:spPr>
            <c:extLst>
              <c:ext xmlns:c16="http://schemas.microsoft.com/office/drawing/2014/chart" uri="{C3380CC4-5D6E-409C-BE32-E72D297353CC}">
                <c16:uniqueId val="{00000003-3E28-4C98-B30E-51337DD9F8D0}"/>
              </c:ext>
            </c:extLst>
          </c:dPt>
          <c:dPt>
            <c:idx val="6"/>
            <c:invertIfNegative val="0"/>
            <c:bubble3D val="0"/>
            <c:spPr>
              <a:solidFill>
                <a:srgbClr val="FBBB27"/>
              </a:solidFill>
              <a:ln>
                <a:noFill/>
              </a:ln>
              <a:effectLst/>
            </c:spPr>
            <c:extLst>
              <c:ext xmlns:c16="http://schemas.microsoft.com/office/drawing/2014/chart" uri="{C3380CC4-5D6E-409C-BE32-E72D297353CC}">
                <c16:uniqueId val="{00000005-3E28-4C98-B30E-51337DD9F8D0}"/>
              </c:ext>
            </c:extLst>
          </c:dPt>
          <c:dPt>
            <c:idx val="10"/>
            <c:invertIfNegative val="0"/>
            <c:bubble3D val="0"/>
            <c:spPr>
              <a:solidFill>
                <a:srgbClr val="FBBB27"/>
              </a:solidFill>
              <a:ln>
                <a:noFill/>
              </a:ln>
              <a:effectLst/>
            </c:spPr>
            <c:extLst>
              <c:ext xmlns:c16="http://schemas.microsoft.com/office/drawing/2014/chart" uri="{C3380CC4-5D6E-409C-BE32-E72D297353CC}">
                <c16:uniqueId val="{00000007-3E28-4C98-B30E-51337DD9F8D0}"/>
              </c:ext>
            </c:extLst>
          </c:dPt>
          <c:dPt>
            <c:idx val="14"/>
            <c:invertIfNegative val="0"/>
            <c:bubble3D val="0"/>
            <c:spPr>
              <a:solidFill>
                <a:srgbClr val="FBBB27"/>
              </a:solidFill>
              <a:ln>
                <a:noFill/>
              </a:ln>
              <a:effectLst/>
            </c:spPr>
            <c:extLst>
              <c:ext xmlns:c16="http://schemas.microsoft.com/office/drawing/2014/chart" uri="{C3380CC4-5D6E-409C-BE32-E72D297353CC}">
                <c16:uniqueId val="{00000009-3E28-4C98-B30E-51337DD9F8D0}"/>
              </c:ext>
            </c:extLst>
          </c:dPt>
          <c:dPt>
            <c:idx val="18"/>
            <c:invertIfNegative val="0"/>
            <c:bubble3D val="0"/>
            <c:spPr>
              <a:solidFill>
                <a:srgbClr val="FBBB27"/>
              </a:solidFill>
              <a:ln>
                <a:noFill/>
              </a:ln>
              <a:effectLst/>
            </c:spPr>
            <c:extLst>
              <c:ext xmlns:c16="http://schemas.microsoft.com/office/drawing/2014/chart" uri="{C3380CC4-5D6E-409C-BE32-E72D297353CC}">
                <c16:uniqueId val="{0000000B-3E28-4C98-B30E-51337DD9F8D0}"/>
              </c:ext>
            </c:extLst>
          </c:dPt>
          <c:dPt>
            <c:idx val="22"/>
            <c:invertIfNegative val="0"/>
            <c:bubble3D val="0"/>
            <c:spPr>
              <a:solidFill>
                <a:srgbClr val="FBBB27"/>
              </a:solidFill>
              <a:ln>
                <a:noFill/>
              </a:ln>
              <a:effectLst/>
            </c:spPr>
            <c:extLst>
              <c:ext xmlns:c16="http://schemas.microsoft.com/office/drawing/2014/chart" uri="{C3380CC4-5D6E-409C-BE32-E72D297353CC}">
                <c16:uniqueId val="{0000000D-3E28-4C98-B30E-51337DD9F8D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'F69'!$A$6:$A$8</c:f>
              <c:strCache>
                <c:ptCount val="3"/>
                <c:pt idx="0">
                  <c:v>Actividades secundarias</c:v>
                </c:pt>
                <c:pt idx="1">
                  <c:v>Industria de la construcción</c:v>
                </c:pt>
                <c:pt idx="2">
                  <c:v>Industrias manufactureras</c:v>
                </c:pt>
              </c:strCache>
            </c:strRef>
          </c:cat>
          <c:val>
            <c:numRef>
              <c:f>'F69'!$B$6:$B$8</c:f>
              <c:numCache>
                <c:formatCode>General</c:formatCode>
                <c:ptCount val="3"/>
                <c:pt idx="0">
                  <c:v>-0.4</c:v>
                </c:pt>
                <c:pt idx="1">
                  <c:v>-7</c:v>
                </c:pt>
                <c:pt idx="2">
                  <c:v>1.2</c:v>
                </c:pt>
              </c:numCache>
            </c:numRef>
          </c:val>
          <c:extLst>
            <c:ext xmlns:c16="http://schemas.microsoft.com/office/drawing/2014/chart" uri="{C3380CC4-5D6E-409C-BE32-E72D297353CC}">
              <c16:uniqueId val="{0000000E-3E28-4C98-B30E-51337DD9F8D0}"/>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1"/>
        <c:axPos val="l"/>
        <c:numFmt formatCode="General" sourceLinked="1"/>
        <c:majorTickMark val="none"/>
        <c:minorTickMark val="none"/>
        <c:tickLblPos val="nextTo"/>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'F70'!$C$5</c:f>
              <c:strCache>
                <c:ptCount val="1"/>
                <c:pt idx="0">
                  <c:v>Variación</c:v>
                </c:pt>
              </c:strCache>
            </c:strRef>
          </c:tx>
          <c:spPr>
            <a:solidFill>
              <a:srgbClr val="C9D0D6"/>
            </a:solidFill>
            <a:ln>
              <a:noFill/>
            </a:ln>
            <a:effectLst/>
          </c:spPr>
          <c:invertIfNegative val="0"/>
          <c:dPt>
            <c:idx val="8"/>
            <c:invertIfNegative val="0"/>
            <c:bubble3D val="0"/>
            <c:spPr>
              <a:solidFill>
                <a:srgbClr val="7C878E"/>
              </a:solidFill>
              <a:ln>
                <a:noFill/>
              </a:ln>
              <a:effectLst/>
            </c:spPr>
            <c:extLst>
              <c:ext xmlns:c16="http://schemas.microsoft.com/office/drawing/2014/chart" uri="{C3380CC4-5D6E-409C-BE32-E72D297353CC}">
                <c16:uniqueId val="{00000001-2D62-4EB1-9B31-714F6E2C7376}"/>
              </c:ext>
            </c:extLst>
          </c:dPt>
          <c:dPt>
            <c:idx val="20"/>
            <c:invertIfNegative val="0"/>
            <c:bubble3D val="0"/>
            <c:spPr>
              <a:solidFill>
                <a:srgbClr val="7C878E"/>
              </a:solidFill>
              <a:ln>
                <a:noFill/>
              </a:ln>
              <a:effectLst/>
            </c:spPr>
            <c:extLst>
              <c:ext xmlns:c16="http://schemas.microsoft.com/office/drawing/2014/chart" uri="{C3380CC4-5D6E-409C-BE32-E72D297353CC}">
                <c16:uniqueId val="{00000003-2D62-4EB1-9B31-714F6E2C7376}"/>
              </c:ext>
            </c:extLst>
          </c:dPt>
          <c:dPt>
            <c:idx val="32"/>
            <c:invertIfNegative val="0"/>
            <c:bubble3D val="0"/>
            <c:spPr>
              <a:solidFill>
                <a:srgbClr val="7C878E"/>
              </a:solidFill>
              <a:ln>
                <a:noFill/>
              </a:ln>
              <a:effectLst/>
            </c:spPr>
            <c:extLst>
              <c:ext xmlns:c16="http://schemas.microsoft.com/office/drawing/2014/chart" uri="{C3380CC4-5D6E-409C-BE32-E72D297353CC}">
                <c16:uniqueId val="{00000005-2D62-4EB1-9B31-714F6E2C7376}"/>
              </c:ext>
            </c:extLst>
          </c:dPt>
          <c:dPt>
            <c:idx val="44"/>
            <c:invertIfNegative val="0"/>
            <c:bubble3D val="0"/>
            <c:spPr>
              <a:solidFill>
                <a:srgbClr val="7C878E"/>
              </a:solidFill>
              <a:ln>
                <a:noFill/>
              </a:ln>
              <a:effectLst/>
            </c:spPr>
            <c:extLst>
              <c:ext xmlns:c16="http://schemas.microsoft.com/office/drawing/2014/chart" uri="{C3380CC4-5D6E-409C-BE32-E72D297353CC}">
                <c16:uniqueId val="{00000007-2D62-4EB1-9B31-714F6E2C7376}"/>
              </c:ext>
            </c:extLst>
          </c:dPt>
          <c:dPt>
            <c:idx val="56"/>
            <c:invertIfNegative val="0"/>
            <c:bubble3D val="0"/>
            <c:spPr>
              <a:solidFill>
                <a:srgbClr val="7C878E"/>
              </a:solidFill>
              <a:ln>
                <a:noFill/>
              </a:ln>
              <a:effectLst/>
            </c:spPr>
            <c:extLst>
              <c:ext xmlns:c16="http://schemas.microsoft.com/office/drawing/2014/chart" uri="{C3380CC4-5D6E-409C-BE32-E72D297353CC}">
                <c16:uniqueId val="{00000009-2D62-4EB1-9B31-714F6E2C7376}"/>
              </c:ext>
            </c:extLst>
          </c:dPt>
          <c:dPt>
            <c:idx val="68"/>
            <c:invertIfNegative val="0"/>
            <c:bubble3D val="0"/>
            <c:spPr>
              <a:solidFill>
                <a:srgbClr val="7C878E"/>
              </a:solidFill>
              <a:ln>
                <a:noFill/>
              </a:ln>
              <a:effectLst/>
            </c:spPr>
            <c:extLst>
              <c:ext xmlns:c16="http://schemas.microsoft.com/office/drawing/2014/chart" uri="{C3380CC4-5D6E-409C-BE32-E72D297353CC}">
                <c16:uniqueId val="{0000000B-2D62-4EB1-9B31-714F6E2C7376}"/>
              </c:ext>
            </c:extLst>
          </c:dPt>
          <c:dPt>
            <c:idx val="80"/>
            <c:invertIfNegative val="0"/>
            <c:bubble3D val="0"/>
            <c:spPr>
              <a:solidFill>
                <a:srgbClr val="FBBB27"/>
              </a:solidFill>
              <a:ln>
                <a:noFill/>
              </a:ln>
              <a:effectLst/>
            </c:spPr>
            <c:extLst>
              <c:ext xmlns:c16="http://schemas.microsoft.com/office/drawing/2014/chart" uri="{C3380CC4-5D6E-409C-BE32-E72D297353CC}">
                <c16:uniqueId val="{0000000D-2D62-4EB1-9B31-714F6E2C7376}"/>
              </c:ext>
            </c:extLst>
          </c:dPt>
          <c:cat>
            <c:multiLvlStrRef>
              <c:f>'F70'!$A$6:$B$86</c:f>
              <c:multiLvlStrCache>
                <c:ptCount val="8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lvl>
                <c:lvl>
                  <c:pt idx="0">
                    <c:v>2013</c:v>
                  </c:pt>
                  <c:pt idx="12">
                    <c:v>2014</c:v>
                  </c:pt>
                  <c:pt idx="24">
                    <c:v>2015</c:v>
                  </c:pt>
                  <c:pt idx="36">
                    <c:v>2016</c:v>
                  </c:pt>
                  <c:pt idx="48">
                    <c:v>2017</c:v>
                  </c:pt>
                  <c:pt idx="60">
                    <c:v>2018</c:v>
                  </c:pt>
                  <c:pt idx="72">
                    <c:v>2019</c:v>
                  </c:pt>
                </c:lvl>
              </c:multiLvlStrCache>
            </c:multiLvlStrRef>
          </c:cat>
          <c:val>
            <c:numRef>
              <c:f>'F70'!$C$6:$C$86</c:f>
              <c:numCache>
                <c:formatCode>General</c:formatCode>
                <c:ptCount val="81"/>
                <c:pt idx="0">
                  <c:v>-6.2961285361690003</c:v>
                </c:pt>
                <c:pt idx="1">
                  <c:v>10.629017580812</c:v>
                </c:pt>
                <c:pt idx="2">
                  <c:v>0.44092246032600002</c:v>
                </c:pt>
                <c:pt idx="3">
                  <c:v>5.5969815504330001</c:v>
                </c:pt>
                <c:pt idx="4">
                  <c:v>4.2953624998519997</c:v>
                </c:pt>
                <c:pt idx="5">
                  <c:v>-0.170769548853</c:v>
                </c:pt>
                <c:pt idx="6">
                  <c:v>-11.101236700303</c:v>
                </c:pt>
                <c:pt idx="7">
                  <c:v>-4.2010184385410003</c:v>
                </c:pt>
                <c:pt idx="8">
                  <c:v>-7.48693329498</c:v>
                </c:pt>
                <c:pt idx="9">
                  <c:v>2.8847711588229998</c:v>
                </c:pt>
                <c:pt idx="10">
                  <c:v>-4.3269170975789999</c:v>
                </c:pt>
                <c:pt idx="11">
                  <c:v>4.8124022495000002E-2</c:v>
                </c:pt>
                <c:pt idx="12">
                  <c:v>-9.9583285602579998</c:v>
                </c:pt>
                <c:pt idx="13">
                  <c:v>-11.972503428414999</c:v>
                </c:pt>
                <c:pt idx="14">
                  <c:v>-1.3336576457110001</c:v>
                </c:pt>
                <c:pt idx="15">
                  <c:v>-3.3790730467290002</c:v>
                </c:pt>
                <c:pt idx="16">
                  <c:v>0.435374529743</c:v>
                </c:pt>
                <c:pt idx="17">
                  <c:v>3.1200683529390001</c:v>
                </c:pt>
                <c:pt idx="18">
                  <c:v>-4.2102974564639997</c:v>
                </c:pt>
                <c:pt idx="19">
                  <c:v>-1.486203881222</c:v>
                </c:pt>
                <c:pt idx="20">
                  <c:v>-7.8924714717809996</c:v>
                </c:pt>
                <c:pt idx="21">
                  <c:v>1.1941423014570001</c:v>
                </c:pt>
                <c:pt idx="22">
                  <c:v>-4.2117089969270003</c:v>
                </c:pt>
                <c:pt idx="23">
                  <c:v>3.0243525773140001</c:v>
                </c:pt>
                <c:pt idx="24">
                  <c:v>8.2764668356800009</c:v>
                </c:pt>
                <c:pt idx="25">
                  <c:v>-3.8790986936010001</c:v>
                </c:pt>
                <c:pt idx="26">
                  <c:v>-0.84629219299799996</c:v>
                </c:pt>
                <c:pt idx="27">
                  <c:v>6.302970184896</c:v>
                </c:pt>
                <c:pt idx="28">
                  <c:v>6.3037588644950002</c:v>
                </c:pt>
                <c:pt idx="29">
                  <c:v>10.395513638323999</c:v>
                </c:pt>
                <c:pt idx="30">
                  <c:v>26.413196759121</c:v>
                </c:pt>
                <c:pt idx="31">
                  <c:v>22.733203763098</c:v>
                </c:pt>
                <c:pt idx="32">
                  <c:v>47.021853964967001</c:v>
                </c:pt>
                <c:pt idx="33">
                  <c:v>-1.913013779725</c:v>
                </c:pt>
                <c:pt idx="34">
                  <c:v>5.3436818614829997</c:v>
                </c:pt>
                <c:pt idx="35">
                  <c:v>3.8556083900389999</c:v>
                </c:pt>
                <c:pt idx="36">
                  <c:v>16.507993200807999</c:v>
                </c:pt>
                <c:pt idx="37">
                  <c:v>16.30731403559</c:v>
                </c:pt>
                <c:pt idx="38">
                  <c:v>9.6198725335489996</c:v>
                </c:pt>
                <c:pt idx="39">
                  <c:v>6.2424742694899997</c:v>
                </c:pt>
                <c:pt idx="40">
                  <c:v>4.707533232696</c:v>
                </c:pt>
                <c:pt idx="41">
                  <c:v>1.8014194440219999</c:v>
                </c:pt>
                <c:pt idx="42">
                  <c:v>-16.889298650716</c:v>
                </c:pt>
                <c:pt idx="43">
                  <c:v>-11.225187066714</c:v>
                </c:pt>
                <c:pt idx="44">
                  <c:v>-16.419455248215002</c:v>
                </c:pt>
                <c:pt idx="45">
                  <c:v>10.562485239378001</c:v>
                </c:pt>
                <c:pt idx="46">
                  <c:v>15.019314458843001</c:v>
                </c:pt>
                <c:pt idx="47">
                  <c:v>3.416009463105</c:v>
                </c:pt>
                <c:pt idx="48">
                  <c:v>5.8055201646630001</c:v>
                </c:pt>
                <c:pt idx="49">
                  <c:v>9.1519938748980003</c:v>
                </c:pt>
                <c:pt idx="50">
                  <c:v>14.145298131102001</c:v>
                </c:pt>
                <c:pt idx="51">
                  <c:v>-6.5632111874039998</c:v>
                </c:pt>
                <c:pt idx="52">
                  <c:v>6.2813743268150004</c:v>
                </c:pt>
                <c:pt idx="53">
                  <c:v>0.62864554474699996</c:v>
                </c:pt>
                <c:pt idx="54">
                  <c:v>3.5804298931659999</c:v>
                </c:pt>
                <c:pt idx="55">
                  <c:v>-1.145415186803</c:v>
                </c:pt>
                <c:pt idx="56">
                  <c:v>1.406201078936</c:v>
                </c:pt>
                <c:pt idx="57">
                  <c:v>-8.6332179221810001</c:v>
                </c:pt>
                <c:pt idx="58">
                  <c:v>-5.0278108723669996</c:v>
                </c:pt>
                <c:pt idx="59">
                  <c:v>7.862251285098</c:v>
                </c:pt>
                <c:pt idx="60">
                  <c:v>4.7511124523999998E-2</c:v>
                </c:pt>
                <c:pt idx="61">
                  <c:v>-7.1658471504419996</c:v>
                </c:pt>
                <c:pt idx="62">
                  <c:v>-10.469664203697</c:v>
                </c:pt>
                <c:pt idx="63">
                  <c:v>-5.4009927972930001</c:v>
                </c:pt>
                <c:pt idx="64">
                  <c:v>-12.993286841114999</c:v>
                </c:pt>
                <c:pt idx="65">
                  <c:v>-16.176372534113</c:v>
                </c:pt>
                <c:pt idx="66">
                  <c:v>2.2732640760040002</c:v>
                </c:pt>
                <c:pt idx="67">
                  <c:v>1.6892576472359999</c:v>
                </c:pt>
                <c:pt idx="68">
                  <c:v>-8.5451621101040001</c:v>
                </c:pt>
                <c:pt idx="69">
                  <c:v>7.4299887146890002</c:v>
                </c:pt>
                <c:pt idx="70">
                  <c:v>-9.5139174983759993</c:v>
                </c:pt>
                <c:pt idx="71">
                  <c:v>-4.1459529830679998</c:v>
                </c:pt>
                <c:pt idx="72">
                  <c:v>1.3656787214999999</c:v>
                </c:pt>
                <c:pt idx="73">
                  <c:v>-1.9720993008059999</c:v>
                </c:pt>
                <c:pt idx="74">
                  <c:v>-3.8622752954699999</c:v>
                </c:pt>
                <c:pt idx="75">
                  <c:v>-1.56032898817</c:v>
                </c:pt>
                <c:pt idx="76">
                  <c:v>-11.994217910543</c:v>
                </c:pt>
                <c:pt idx="77">
                  <c:v>-5.295842799451</c:v>
                </c:pt>
                <c:pt idx="78">
                  <c:v>-6.2589568991290001</c:v>
                </c:pt>
                <c:pt idx="79">
                  <c:v>-6.7280242460970001</c:v>
                </c:pt>
                <c:pt idx="80">
                  <c:v>-6.9525124083709997</c:v>
                </c:pt>
              </c:numCache>
            </c:numRef>
          </c:val>
          <c:extLst>
            <c:ext xmlns:c16="http://schemas.microsoft.com/office/drawing/2014/chart" uri="{C3380CC4-5D6E-409C-BE32-E72D297353CC}">
              <c16:uniqueId val="{0000000E-2D62-4EB1-9B31-714F6E2C7376}"/>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'F70'!$D$5</c:f>
              <c:strCache>
                <c:ptCount val="1"/>
                <c:pt idx="0">
                  <c:v>Variación promedio</c:v>
                </c:pt>
              </c:strCache>
            </c:strRef>
          </c:tx>
          <c:spPr>
            <a:ln w="28575" cap="rnd">
              <a:solidFill>
                <a:srgbClr val="B69630"/>
              </a:solidFill>
              <a:round/>
            </a:ln>
            <a:effectLst/>
          </c:spPr>
          <c:marker>
            <c:symbol val="none"/>
          </c:marker>
          <c:cat>
            <c:multiLvlStrRef>
              <c:f>'F70'!$A$6:$B$86</c:f>
              <c:multiLvlStrCache>
                <c:ptCount val="8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lvl>
                <c:lvl>
                  <c:pt idx="0">
                    <c:v>2013</c:v>
                  </c:pt>
                  <c:pt idx="12">
                    <c:v>2014</c:v>
                  </c:pt>
                  <c:pt idx="24">
                    <c:v>2015</c:v>
                  </c:pt>
                  <c:pt idx="36">
                    <c:v>2016</c:v>
                  </c:pt>
                  <c:pt idx="48">
                    <c:v>2017</c:v>
                  </c:pt>
                  <c:pt idx="60">
                    <c:v>2018</c:v>
                  </c:pt>
                  <c:pt idx="72">
                    <c:v>2019</c:v>
                  </c:pt>
                </c:lvl>
              </c:multiLvlStrCache>
            </c:multiLvlStrRef>
          </c:cat>
          <c:val>
            <c:numRef>
              <c:f>'F70'!$D$6:$D$86</c:f>
              <c:numCache>
                <c:formatCode>General</c:formatCode>
                <c:ptCount val="81"/>
                <c:pt idx="0">
                  <c:v>1.2790609234127499</c:v>
                </c:pt>
                <c:pt idx="1">
                  <c:v>1.8967573079120801</c:v>
                </c:pt>
                <c:pt idx="2">
                  <c:v>0.99049867464550001</c:v>
                </c:pt>
                <c:pt idx="3">
                  <c:v>1.8018494034047501</c:v>
                </c:pt>
                <c:pt idx="4">
                  <c:v>1.81393402876508</c:v>
                </c:pt>
                <c:pt idx="5">
                  <c:v>1.9597066182559999</c:v>
                </c:pt>
                <c:pt idx="6">
                  <c:v>0.29465988791475001</c:v>
                </c:pt>
                <c:pt idx="7">
                  <c:v>-0.73841769501058296</c:v>
                </c:pt>
                <c:pt idx="8">
                  <c:v>-2.0101426710554202</c:v>
                </c:pt>
                <c:pt idx="9">
                  <c:v>-1.4131000991223299</c:v>
                </c:pt>
                <c:pt idx="10">
                  <c:v>-1.19299236002342</c:v>
                </c:pt>
                <c:pt idx="11">
                  <c:v>-0.80731869530699996</c:v>
                </c:pt>
                <c:pt idx="12">
                  <c:v>-1.11250203064775</c:v>
                </c:pt>
                <c:pt idx="13">
                  <c:v>-2.9959621147500002</c:v>
                </c:pt>
                <c:pt idx="14">
                  <c:v>-3.1438437902530798</c:v>
                </c:pt>
                <c:pt idx="15">
                  <c:v>-3.8918483400165802</c:v>
                </c:pt>
                <c:pt idx="16">
                  <c:v>-4.21351400419233</c:v>
                </c:pt>
                <c:pt idx="17">
                  <c:v>-3.9392775123763299</c:v>
                </c:pt>
                <c:pt idx="18">
                  <c:v>-3.3650325753897499</c:v>
                </c:pt>
                <c:pt idx="19">
                  <c:v>-3.1387980289464998</c:v>
                </c:pt>
                <c:pt idx="20">
                  <c:v>-3.1725928770132499</c:v>
                </c:pt>
                <c:pt idx="21">
                  <c:v>-3.3134786151270799</c:v>
                </c:pt>
                <c:pt idx="22">
                  <c:v>-3.3038779400727498</c:v>
                </c:pt>
                <c:pt idx="23">
                  <c:v>-3.0558588938378302</c:v>
                </c:pt>
                <c:pt idx="24">
                  <c:v>-1.536292610843</c:v>
                </c:pt>
                <c:pt idx="25">
                  <c:v>-0.86184221627516699</c:v>
                </c:pt>
                <c:pt idx="26">
                  <c:v>-0.82122842854908296</c:v>
                </c:pt>
                <c:pt idx="27">
                  <c:v>-1.43914925803332E-2</c:v>
                </c:pt>
                <c:pt idx="28">
                  <c:v>0.47464053531566702</c:v>
                </c:pt>
                <c:pt idx="29">
                  <c:v>1.0809276424310801</c:v>
                </c:pt>
                <c:pt idx="30">
                  <c:v>3.6328854937298298</c:v>
                </c:pt>
                <c:pt idx="31">
                  <c:v>5.65116946408983</c:v>
                </c:pt>
                <c:pt idx="32">
                  <c:v>10.227363250485499</c:v>
                </c:pt>
                <c:pt idx="33">
                  <c:v>9.9684335770536698</c:v>
                </c:pt>
                <c:pt idx="34">
                  <c:v>10.7647161485878</c:v>
                </c:pt>
                <c:pt idx="35">
                  <c:v>10.8339874663149</c:v>
                </c:pt>
                <c:pt idx="36">
                  <c:v>11.5199479967422</c:v>
                </c:pt>
                <c:pt idx="37">
                  <c:v>13.202149057508199</c:v>
                </c:pt>
                <c:pt idx="38">
                  <c:v>14.074329451387101</c:v>
                </c:pt>
                <c:pt idx="39">
                  <c:v>14.0692881251033</c:v>
                </c:pt>
                <c:pt idx="40">
                  <c:v>13.936269322453301</c:v>
                </c:pt>
                <c:pt idx="41">
                  <c:v>13.2200948062615</c:v>
                </c:pt>
                <c:pt idx="42">
                  <c:v>9.6115535221084194</c:v>
                </c:pt>
                <c:pt idx="43">
                  <c:v>6.7816876196240798</c:v>
                </c:pt>
                <c:pt idx="44">
                  <c:v>1.4949118518589199</c:v>
                </c:pt>
                <c:pt idx="45">
                  <c:v>2.5345367701175001</c:v>
                </c:pt>
                <c:pt idx="46">
                  <c:v>3.3408394865641702</c:v>
                </c:pt>
                <c:pt idx="47">
                  <c:v>3.3042062426530001</c:v>
                </c:pt>
                <c:pt idx="48">
                  <c:v>2.4123334896409201</c:v>
                </c:pt>
                <c:pt idx="49">
                  <c:v>1.8160568095832501</c:v>
                </c:pt>
                <c:pt idx="50">
                  <c:v>2.1931756093793302</c:v>
                </c:pt>
                <c:pt idx="51">
                  <c:v>1.1260351546381699</c:v>
                </c:pt>
                <c:pt idx="52">
                  <c:v>1.2571885791480799</c:v>
                </c:pt>
                <c:pt idx="53">
                  <c:v>1.15945742087517</c:v>
                </c:pt>
                <c:pt idx="54">
                  <c:v>2.8652681328653302</c:v>
                </c:pt>
                <c:pt idx="55">
                  <c:v>3.7052491228579201</c:v>
                </c:pt>
                <c:pt idx="56">
                  <c:v>5.1907204834538296</c:v>
                </c:pt>
                <c:pt idx="57">
                  <c:v>3.59107855332392</c:v>
                </c:pt>
                <c:pt idx="58">
                  <c:v>1.9204847757230801</c:v>
                </c:pt>
                <c:pt idx="59">
                  <c:v>2.29100492755583</c:v>
                </c:pt>
                <c:pt idx="60">
                  <c:v>1.81117084087758</c:v>
                </c:pt>
                <c:pt idx="61">
                  <c:v>0.45135075543258302</c:v>
                </c:pt>
                <c:pt idx="62">
                  <c:v>-1.59989610580067</c:v>
                </c:pt>
                <c:pt idx="63">
                  <c:v>-1.5030445732914199</c:v>
                </c:pt>
                <c:pt idx="64">
                  <c:v>-3.1092663372855802</c:v>
                </c:pt>
                <c:pt idx="65">
                  <c:v>-4.5096845105239201</c:v>
                </c:pt>
                <c:pt idx="66">
                  <c:v>-4.6186149952874196</c:v>
                </c:pt>
                <c:pt idx="67">
                  <c:v>-4.3823922591175002</c:v>
                </c:pt>
                <c:pt idx="68">
                  <c:v>-5.2116725248708304</c:v>
                </c:pt>
                <c:pt idx="69">
                  <c:v>-3.8730719717983302</c:v>
                </c:pt>
                <c:pt idx="70">
                  <c:v>-4.2469141906324204</c:v>
                </c:pt>
                <c:pt idx="71">
                  <c:v>-5.2475978796462499</c:v>
                </c:pt>
                <c:pt idx="72">
                  <c:v>-5.1377505798982499</c:v>
                </c:pt>
                <c:pt idx="73">
                  <c:v>-4.7049382590952504</c:v>
                </c:pt>
                <c:pt idx="74">
                  <c:v>-4.154322516743</c:v>
                </c:pt>
                <c:pt idx="75">
                  <c:v>-3.8342671993160802</c:v>
                </c:pt>
                <c:pt idx="76">
                  <c:v>-3.7510114551017502</c:v>
                </c:pt>
                <c:pt idx="77">
                  <c:v>-2.8443006438799201</c:v>
                </c:pt>
                <c:pt idx="78">
                  <c:v>-3.5553190584743302</c:v>
                </c:pt>
                <c:pt idx="79">
                  <c:v>-4.25675921625208</c:v>
                </c:pt>
                <c:pt idx="80">
                  <c:v>-4.1240384077743304</c:v>
                </c:pt>
              </c:numCache>
            </c:numRef>
          </c:val>
          <c:smooth val="0"/>
          <c:extLst>
            <c:ext xmlns:c16="http://schemas.microsoft.com/office/drawing/2014/chart" uri="{C3380CC4-5D6E-409C-BE32-E72D297353CC}">
              <c16:uniqueId val="{0000000F-2D62-4EB1-9B31-714F6E2C7376}"/>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015D-42AE-9861-4E963B1D8B86}"/>
              </c:ext>
            </c:extLst>
          </c:dPt>
          <c:dPt>
            <c:idx val="1"/>
            <c:invertIfNegative val="0"/>
            <c:bubble3D val="0"/>
            <c:spPr>
              <a:solidFill>
                <a:srgbClr val="7C878E"/>
              </a:solidFill>
              <a:ln>
                <a:noFill/>
              </a:ln>
              <a:effectLst/>
            </c:spPr>
            <c:extLst>
              <c:ext xmlns:c16="http://schemas.microsoft.com/office/drawing/2014/chart" uri="{C3380CC4-5D6E-409C-BE32-E72D297353CC}">
                <c16:uniqueId val="{00000003-015D-42AE-9861-4E963B1D8B86}"/>
              </c:ext>
            </c:extLst>
          </c:dPt>
          <c:dPt>
            <c:idx val="2"/>
            <c:invertIfNegative val="0"/>
            <c:bubble3D val="0"/>
            <c:spPr>
              <a:solidFill>
                <a:srgbClr val="7C878E"/>
              </a:solidFill>
              <a:ln>
                <a:noFill/>
              </a:ln>
              <a:effectLst/>
            </c:spPr>
            <c:extLst>
              <c:ext xmlns:c16="http://schemas.microsoft.com/office/drawing/2014/chart" uri="{C3380CC4-5D6E-409C-BE32-E72D297353CC}">
                <c16:uniqueId val="{00000005-015D-42AE-9861-4E963B1D8B86}"/>
              </c:ext>
            </c:extLst>
          </c:dPt>
          <c:dPt>
            <c:idx val="3"/>
            <c:invertIfNegative val="0"/>
            <c:bubble3D val="0"/>
            <c:spPr>
              <a:solidFill>
                <a:srgbClr val="7C878E"/>
              </a:solidFill>
              <a:ln>
                <a:noFill/>
              </a:ln>
              <a:effectLst/>
            </c:spPr>
            <c:extLst>
              <c:ext xmlns:c16="http://schemas.microsoft.com/office/drawing/2014/chart" uri="{C3380CC4-5D6E-409C-BE32-E72D297353CC}">
                <c16:uniqueId val="{00000007-015D-42AE-9861-4E963B1D8B86}"/>
              </c:ext>
            </c:extLst>
          </c:dPt>
          <c:dPt>
            <c:idx val="4"/>
            <c:invertIfNegative val="0"/>
            <c:bubble3D val="0"/>
            <c:spPr>
              <a:solidFill>
                <a:srgbClr val="7C878E"/>
              </a:solidFill>
              <a:ln>
                <a:noFill/>
              </a:ln>
              <a:effectLst/>
            </c:spPr>
            <c:extLst>
              <c:ext xmlns:c16="http://schemas.microsoft.com/office/drawing/2014/chart" uri="{C3380CC4-5D6E-409C-BE32-E72D297353CC}">
                <c16:uniqueId val="{00000009-015D-42AE-9861-4E963B1D8B86}"/>
              </c:ext>
            </c:extLst>
          </c:dPt>
          <c:dPt>
            <c:idx val="5"/>
            <c:invertIfNegative val="0"/>
            <c:bubble3D val="0"/>
            <c:spPr>
              <a:solidFill>
                <a:srgbClr val="7C878E"/>
              </a:solidFill>
              <a:ln>
                <a:noFill/>
              </a:ln>
              <a:effectLst/>
            </c:spPr>
            <c:extLst>
              <c:ext xmlns:c16="http://schemas.microsoft.com/office/drawing/2014/chart" uri="{C3380CC4-5D6E-409C-BE32-E72D297353CC}">
                <c16:uniqueId val="{0000000B-015D-42AE-9861-4E963B1D8B86}"/>
              </c:ext>
            </c:extLst>
          </c:dPt>
          <c:dPt>
            <c:idx val="6"/>
            <c:invertIfNegative val="0"/>
            <c:bubble3D val="0"/>
            <c:spPr>
              <a:solidFill>
                <a:srgbClr val="7C878E"/>
              </a:solidFill>
              <a:ln>
                <a:noFill/>
              </a:ln>
              <a:effectLst/>
            </c:spPr>
            <c:extLst>
              <c:ext xmlns:c16="http://schemas.microsoft.com/office/drawing/2014/chart" uri="{C3380CC4-5D6E-409C-BE32-E72D297353CC}">
                <c16:uniqueId val="{0000000D-015D-42AE-9861-4E963B1D8B86}"/>
              </c:ext>
            </c:extLst>
          </c:dPt>
          <c:dPt>
            <c:idx val="7"/>
            <c:invertIfNegative val="0"/>
            <c:bubble3D val="0"/>
            <c:spPr>
              <a:solidFill>
                <a:srgbClr val="7C878E"/>
              </a:solidFill>
              <a:ln>
                <a:noFill/>
              </a:ln>
              <a:effectLst/>
            </c:spPr>
            <c:extLst>
              <c:ext xmlns:c16="http://schemas.microsoft.com/office/drawing/2014/chart" uri="{C3380CC4-5D6E-409C-BE32-E72D297353CC}">
                <c16:uniqueId val="{0000000F-015D-42AE-9861-4E963B1D8B86}"/>
              </c:ext>
            </c:extLst>
          </c:dPt>
          <c:dPt>
            <c:idx val="8"/>
            <c:invertIfNegative val="0"/>
            <c:bubble3D val="0"/>
            <c:spPr>
              <a:solidFill>
                <a:srgbClr val="7C878E"/>
              </a:solidFill>
              <a:ln>
                <a:noFill/>
              </a:ln>
              <a:effectLst/>
            </c:spPr>
            <c:extLst>
              <c:ext xmlns:c16="http://schemas.microsoft.com/office/drawing/2014/chart" uri="{C3380CC4-5D6E-409C-BE32-E72D297353CC}">
                <c16:uniqueId val="{00000011-015D-42AE-9861-4E963B1D8B86}"/>
              </c:ext>
            </c:extLst>
          </c:dPt>
          <c:dPt>
            <c:idx val="9"/>
            <c:invertIfNegative val="0"/>
            <c:bubble3D val="0"/>
            <c:spPr>
              <a:solidFill>
                <a:srgbClr val="7C878E"/>
              </a:solidFill>
              <a:ln>
                <a:noFill/>
              </a:ln>
              <a:effectLst/>
            </c:spPr>
            <c:extLst>
              <c:ext xmlns:c16="http://schemas.microsoft.com/office/drawing/2014/chart" uri="{C3380CC4-5D6E-409C-BE32-E72D297353CC}">
                <c16:uniqueId val="{00000013-015D-42AE-9861-4E963B1D8B8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015D-42AE-9861-4E963B1D8B8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015D-42AE-9861-4E963B1D8B86}"/>
              </c:ext>
            </c:extLst>
          </c:dPt>
          <c:dPt>
            <c:idx val="12"/>
            <c:invertIfNegative val="0"/>
            <c:bubble3D val="0"/>
            <c:spPr>
              <a:solidFill>
                <a:srgbClr val="7C878E"/>
              </a:solidFill>
              <a:ln>
                <a:noFill/>
              </a:ln>
              <a:effectLst/>
            </c:spPr>
            <c:extLst>
              <c:ext xmlns:c16="http://schemas.microsoft.com/office/drawing/2014/chart" uri="{C3380CC4-5D6E-409C-BE32-E72D297353CC}">
                <c16:uniqueId val="{00000019-015D-42AE-9861-4E963B1D8B86}"/>
              </c:ext>
            </c:extLst>
          </c:dPt>
          <c:dPt>
            <c:idx val="13"/>
            <c:invertIfNegative val="0"/>
            <c:bubble3D val="0"/>
            <c:spPr>
              <a:solidFill>
                <a:srgbClr val="7C878E"/>
              </a:solidFill>
              <a:ln>
                <a:noFill/>
              </a:ln>
              <a:effectLst/>
            </c:spPr>
            <c:extLst>
              <c:ext xmlns:c16="http://schemas.microsoft.com/office/drawing/2014/chart" uri="{C3380CC4-5D6E-409C-BE32-E72D297353CC}">
                <c16:uniqueId val="{0000001B-015D-42AE-9861-4E963B1D8B86}"/>
              </c:ext>
            </c:extLst>
          </c:dPt>
          <c:dPt>
            <c:idx val="14"/>
            <c:invertIfNegative val="0"/>
            <c:bubble3D val="0"/>
            <c:spPr>
              <a:solidFill>
                <a:srgbClr val="7C878E"/>
              </a:solidFill>
              <a:ln>
                <a:noFill/>
              </a:ln>
              <a:effectLst/>
            </c:spPr>
            <c:extLst>
              <c:ext xmlns:c16="http://schemas.microsoft.com/office/drawing/2014/chart" uri="{C3380CC4-5D6E-409C-BE32-E72D297353CC}">
                <c16:uniqueId val="{0000001D-015D-42AE-9861-4E963B1D8B86}"/>
              </c:ext>
            </c:extLst>
          </c:dPt>
          <c:dPt>
            <c:idx val="15"/>
            <c:invertIfNegative val="0"/>
            <c:bubble3D val="0"/>
            <c:spPr>
              <a:solidFill>
                <a:srgbClr val="7C878E"/>
              </a:solidFill>
              <a:ln>
                <a:noFill/>
              </a:ln>
              <a:effectLst/>
            </c:spPr>
            <c:extLst>
              <c:ext xmlns:c16="http://schemas.microsoft.com/office/drawing/2014/chart" uri="{C3380CC4-5D6E-409C-BE32-E72D297353CC}">
                <c16:uniqueId val="{0000001F-015D-42AE-9861-4E963B1D8B8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015D-42AE-9861-4E963B1D8B86}"/>
              </c:ext>
            </c:extLst>
          </c:dPt>
          <c:dPt>
            <c:idx val="17"/>
            <c:invertIfNegative val="0"/>
            <c:bubble3D val="0"/>
            <c:spPr>
              <a:solidFill>
                <a:srgbClr val="7C878E"/>
              </a:solidFill>
              <a:ln>
                <a:noFill/>
              </a:ln>
              <a:effectLst/>
            </c:spPr>
            <c:extLst>
              <c:ext xmlns:c16="http://schemas.microsoft.com/office/drawing/2014/chart" uri="{C3380CC4-5D6E-409C-BE32-E72D297353CC}">
                <c16:uniqueId val="{00000023-015D-42AE-9861-4E963B1D8B86}"/>
              </c:ext>
            </c:extLst>
          </c:dPt>
          <c:dPt>
            <c:idx val="19"/>
            <c:invertIfNegative val="0"/>
            <c:bubble3D val="0"/>
            <c:spPr>
              <a:solidFill>
                <a:srgbClr val="95682B"/>
              </a:solidFill>
              <a:ln>
                <a:noFill/>
              </a:ln>
              <a:effectLst/>
            </c:spPr>
            <c:extLst>
              <c:ext xmlns:c16="http://schemas.microsoft.com/office/drawing/2014/chart" uri="{C3380CC4-5D6E-409C-BE32-E72D297353CC}">
                <c16:uniqueId val="{00000025-015D-42AE-9861-4E963B1D8B86}"/>
              </c:ext>
            </c:extLst>
          </c:dPt>
          <c:dPt>
            <c:idx val="21"/>
            <c:invertIfNegative val="0"/>
            <c:bubble3D val="0"/>
            <c:spPr>
              <a:solidFill>
                <a:srgbClr val="FBBB27"/>
              </a:solidFill>
              <a:ln>
                <a:noFill/>
              </a:ln>
              <a:effectLst/>
            </c:spPr>
            <c:extLst>
              <c:ext xmlns:c16="http://schemas.microsoft.com/office/drawing/2014/chart" uri="{C3380CC4-5D6E-409C-BE32-E72D297353CC}">
                <c16:uniqueId val="{00000027-015D-42AE-9861-4E963B1D8B8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'F71'!$A$6:$A$38</c:f>
              <c:strCache>
                <c:ptCount val="33"/>
                <c:pt idx="0">
                  <c:v>Baja California Sur</c:v>
                </c:pt>
                <c:pt idx="1">
                  <c:v>Chiapas</c:v>
                </c:pt>
                <c:pt idx="2">
                  <c:v>Querétaro</c:v>
                </c:pt>
                <c:pt idx="3">
                  <c:v>Oaxaca</c:v>
                </c:pt>
                <c:pt idx="4">
                  <c:v>Michoacán</c:v>
                </c:pt>
                <c:pt idx="5">
                  <c:v>Campeche</c:v>
                </c:pt>
                <c:pt idx="6">
                  <c:v>Sonora</c:v>
                </c:pt>
                <c:pt idx="7">
                  <c:v>Estado de México</c:v>
                </c:pt>
                <c:pt idx="8">
                  <c:v>Aguascalientes</c:v>
                </c:pt>
                <c:pt idx="9">
                  <c:v>San Luis Potosí</c:v>
                </c:pt>
                <c:pt idx="10">
                  <c:v>Tamaulipas</c:v>
                </c:pt>
                <c:pt idx="11">
                  <c:v>Hidalgo</c:v>
                </c:pt>
                <c:pt idx="12">
                  <c:v>Guerrero</c:v>
                </c:pt>
                <c:pt idx="13">
                  <c:v>Veracruz</c:v>
                </c:pt>
                <c:pt idx="14">
                  <c:v>Morelos</c:v>
                </c:pt>
                <c:pt idx="15">
                  <c:v>Zacatecas</c:v>
                </c:pt>
                <c:pt idx="16">
                  <c:v>Sinaloa</c:v>
                </c:pt>
                <c:pt idx="17">
                  <c:v>Durango</c:v>
                </c:pt>
                <c:pt idx="18">
                  <c:v>Guanajuato</c:v>
                </c:pt>
                <c:pt idx="19">
                  <c:v>Nacional</c:v>
                </c:pt>
                <c:pt idx="20">
                  <c:v>Baja California</c:v>
                </c:pt>
                <c:pt idx="21">
                  <c:v>Jalisco</c:v>
                </c:pt>
                <c:pt idx="22">
                  <c:v>Yucatán</c:v>
                </c:pt>
                <c:pt idx="23">
                  <c:v>Quintana Roo</c:v>
                </c:pt>
                <c:pt idx="24">
                  <c:v>Coahuila</c:v>
                </c:pt>
                <c:pt idx="25">
                  <c:v>Ciudad de México</c:v>
                </c:pt>
                <c:pt idx="26">
                  <c:v>Tabasco</c:v>
                </c:pt>
                <c:pt idx="27">
                  <c:v>Chihuahua</c:v>
                </c:pt>
                <c:pt idx="28">
                  <c:v>Nayarit</c:v>
                </c:pt>
                <c:pt idx="29">
                  <c:v>Nuevo León</c:v>
                </c:pt>
                <c:pt idx="30">
                  <c:v>Puebla</c:v>
                </c:pt>
                <c:pt idx="31">
                  <c:v>Colima</c:v>
                </c:pt>
                <c:pt idx="32">
                  <c:v>Tlaxcala</c:v>
                </c:pt>
              </c:strCache>
            </c:strRef>
          </c:cat>
          <c:val>
            <c:numRef>
              <c:f>'F71'!$B$6:$B$38</c:f>
              <c:numCache>
                <c:formatCode>General</c:formatCode>
                <c:ptCount val="33"/>
                <c:pt idx="0">
                  <c:v>-42.025022998733</c:v>
                </c:pt>
                <c:pt idx="1">
                  <c:v>-35.410471042414002</c:v>
                </c:pt>
                <c:pt idx="2">
                  <c:v>-24.340366151758001</c:v>
                </c:pt>
                <c:pt idx="3">
                  <c:v>-21.102550662466999</c:v>
                </c:pt>
                <c:pt idx="4">
                  <c:v>-18.659818962107</c:v>
                </c:pt>
                <c:pt idx="5">
                  <c:v>-17.174094415906001</c:v>
                </c:pt>
                <c:pt idx="6">
                  <c:v>-16.678476398461999</c:v>
                </c:pt>
                <c:pt idx="7">
                  <c:v>-16.637385538994</c:v>
                </c:pt>
                <c:pt idx="8">
                  <c:v>-16.356525626322</c:v>
                </c:pt>
                <c:pt idx="9">
                  <c:v>-16.267704623</c:v>
                </c:pt>
                <c:pt idx="10">
                  <c:v>-15.298079112090999</c:v>
                </c:pt>
                <c:pt idx="11">
                  <c:v>-13.687154401766</c:v>
                </c:pt>
                <c:pt idx="12">
                  <c:v>-13.378037469441001</c:v>
                </c:pt>
                <c:pt idx="13">
                  <c:v>-13.281612573095</c:v>
                </c:pt>
                <c:pt idx="14">
                  <c:v>-12.952741690699</c:v>
                </c:pt>
                <c:pt idx="15">
                  <c:v>-12.866052542645001</c:v>
                </c:pt>
                <c:pt idx="16">
                  <c:v>-12.686824238847001</c:v>
                </c:pt>
                <c:pt idx="17">
                  <c:v>-11.756505496728</c:v>
                </c:pt>
                <c:pt idx="18">
                  <c:v>-10.796047525594</c:v>
                </c:pt>
                <c:pt idx="19">
                  <c:v>-8.3451170938330002</c:v>
                </c:pt>
                <c:pt idx="20">
                  <c:v>-7.9014340565100003</c:v>
                </c:pt>
                <c:pt idx="21">
                  <c:v>-6.9525124083709997</c:v>
                </c:pt>
                <c:pt idx="22">
                  <c:v>-5.2747560635920001</c:v>
                </c:pt>
                <c:pt idx="23">
                  <c:v>-4.3953579449860003</c:v>
                </c:pt>
                <c:pt idx="24">
                  <c:v>-3.8274737976140001</c:v>
                </c:pt>
                <c:pt idx="25">
                  <c:v>-0.95633082778099998</c:v>
                </c:pt>
                <c:pt idx="26">
                  <c:v>0.60426825281899998</c:v>
                </c:pt>
                <c:pt idx="27">
                  <c:v>3.1246027181109999</c:v>
                </c:pt>
                <c:pt idx="28">
                  <c:v>6.0625398832119997</c:v>
                </c:pt>
                <c:pt idx="29">
                  <c:v>10.580181902775999</c:v>
                </c:pt>
                <c:pt idx="30">
                  <c:v>13.938831417823</c:v>
                </c:pt>
                <c:pt idx="31">
                  <c:v>78.623743775744998</c:v>
                </c:pt>
                <c:pt idx="32">
                  <c:v>161.41143826386499</c:v>
                </c:pt>
              </c:numCache>
            </c:numRef>
          </c:val>
          <c:extLst>
            <c:ext xmlns:c16="http://schemas.microsoft.com/office/drawing/2014/chart" uri="{C3380CC4-5D6E-409C-BE32-E72D297353CC}">
              <c16:uniqueId val="{00000028-015D-42AE-9861-4E963B1D8B8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'F72'!$C$5</c:f>
              <c:strCache>
                <c:ptCount val="1"/>
                <c:pt idx="0">
                  <c:v>Variación</c:v>
                </c:pt>
              </c:strCache>
            </c:strRef>
          </c:tx>
          <c:spPr>
            <a:solidFill>
              <a:srgbClr val="C9D0D6"/>
            </a:solidFill>
            <a:ln>
              <a:noFill/>
            </a:ln>
            <a:effectLst/>
          </c:spPr>
          <c:invertIfNegative val="0"/>
          <c:dPt>
            <c:idx val="8"/>
            <c:invertIfNegative val="0"/>
            <c:bubble3D val="0"/>
            <c:spPr>
              <a:solidFill>
                <a:srgbClr val="7C878E"/>
              </a:solidFill>
              <a:ln>
                <a:noFill/>
              </a:ln>
              <a:effectLst/>
            </c:spPr>
            <c:extLst>
              <c:ext xmlns:c16="http://schemas.microsoft.com/office/drawing/2014/chart" uri="{C3380CC4-5D6E-409C-BE32-E72D297353CC}">
                <c16:uniqueId val="{00000001-A024-4FD4-9C80-F1C4F1439B56}"/>
              </c:ext>
            </c:extLst>
          </c:dPt>
          <c:dPt>
            <c:idx val="20"/>
            <c:invertIfNegative val="0"/>
            <c:bubble3D val="0"/>
            <c:spPr>
              <a:solidFill>
                <a:srgbClr val="7C878E"/>
              </a:solidFill>
              <a:ln>
                <a:noFill/>
              </a:ln>
              <a:effectLst/>
            </c:spPr>
            <c:extLst>
              <c:ext xmlns:c16="http://schemas.microsoft.com/office/drawing/2014/chart" uri="{C3380CC4-5D6E-409C-BE32-E72D297353CC}">
                <c16:uniqueId val="{00000003-A024-4FD4-9C80-F1C4F1439B56}"/>
              </c:ext>
            </c:extLst>
          </c:dPt>
          <c:dPt>
            <c:idx val="32"/>
            <c:invertIfNegative val="0"/>
            <c:bubble3D val="0"/>
            <c:spPr>
              <a:solidFill>
                <a:srgbClr val="7C878E"/>
              </a:solidFill>
              <a:ln>
                <a:noFill/>
              </a:ln>
              <a:effectLst/>
            </c:spPr>
            <c:extLst>
              <c:ext xmlns:c16="http://schemas.microsoft.com/office/drawing/2014/chart" uri="{C3380CC4-5D6E-409C-BE32-E72D297353CC}">
                <c16:uniqueId val="{00000005-A024-4FD4-9C80-F1C4F1439B56}"/>
              </c:ext>
            </c:extLst>
          </c:dPt>
          <c:dPt>
            <c:idx val="44"/>
            <c:invertIfNegative val="0"/>
            <c:bubble3D val="0"/>
            <c:spPr>
              <a:solidFill>
                <a:srgbClr val="7C878E"/>
              </a:solidFill>
              <a:ln>
                <a:noFill/>
              </a:ln>
              <a:effectLst/>
            </c:spPr>
            <c:extLst>
              <c:ext xmlns:c16="http://schemas.microsoft.com/office/drawing/2014/chart" uri="{C3380CC4-5D6E-409C-BE32-E72D297353CC}">
                <c16:uniqueId val="{00000007-A024-4FD4-9C80-F1C4F1439B56}"/>
              </c:ext>
            </c:extLst>
          </c:dPt>
          <c:dPt>
            <c:idx val="56"/>
            <c:invertIfNegative val="0"/>
            <c:bubble3D val="0"/>
            <c:spPr>
              <a:solidFill>
                <a:srgbClr val="7C878E"/>
              </a:solidFill>
              <a:ln>
                <a:noFill/>
              </a:ln>
              <a:effectLst/>
            </c:spPr>
            <c:extLst>
              <c:ext xmlns:c16="http://schemas.microsoft.com/office/drawing/2014/chart" uri="{C3380CC4-5D6E-409C-BE32-E72D297353CC}">
                <c16:uniqueId val="{00000009-A024-4FD4-9C80-F1C4F1439B56}"/>
              </c:ext>
            </c:extLst>
          </c:dPt>
          <c:dPt>
            <c:idx val="68"/>
            <c:invertIfNegative val="0"/>
            <c:bubble3D val="0"/>
            <c:spPr>
              <a:solidFill>
                <a:srgbClr val="7C878E"/>
              </a:solidFill>
              <a:ln>
                <a:noFill/>
              </a:ln>
              <a:effectLst/>
            </c:spPr>
            <c:extLst>
              <c:ext xmlns:c16="http://schemas.microsoft.com/office/drawing/2014/chart" uri="{C3380CC4-5D6E-409C-BE32-E72D297353CC}">
                <c16:uniqueId val="{0000000B-A024-4FD4-9C80-F1C4F1439B56}"/>
              </c:ext>
            </c:extLst>
          </c:dPt>
          <c:dPt>
            <c:idx val="80"/>
            <c:invertIfNegative val="0"/>
            <c:bubble3D val="0"/>
            <c:spPr>
              <a:solidFill>
                <a:srgbClr val="FBBB27"/>
              </a:solidFill>
              <a:ln>
                <a:noFill/>
              </a:ln>
              <a:effectLst/>
            </c:spPr>
            <c:extLst>
              <c:ext xmlns:c16="http://schemas.microsoft.com/office/drawing/2014/chart" uri="{C3380CC4-5D6E-409C-BE32-E72D297353CC}">
                <c16:uniqueId val="{0000000D-A024-4FD4-9C80-F1C4F1439B56}"/>
              </c:ext>
            </c:extLst>
          </c:dPt>
          <c:cat>
            <c:multiLvlStrRef>
              <c:f>'F72'!$A$6:$B$86</c:f>
              <c:multiLvlStrCache>
                <c:ptCount val="8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lvl>
                <c:lvl>
                  <c:pt idx="0">
                    <c:v>2013</c:v>
                  </c:pt>
                  <c:pt idx="12">
                    <c:v>2014</c:v>
                  </c:pt>
                  <c:pt idx="24">
                    <c:v>2015</c:v>
                  </c:pt>
                  <c:pt idx="36">
                    <c:v>2016</c:v>
                  </c:pt>
                  <c:pt idx="48">
                    <c:v>2017</c:v>
                  </c:pt>
                  <c:pt idx="60">
                    <c:v>2018</c:v>
                  </c:pt>
                  <c:pt idx="72">
                    <c:v>2019</c:v>
                  </c:pt>
                </c:lvl>
              </c:multiLvlStrCache>
            </c:multiLvlStrRef>
          </c:cat>
          <c:val>
            <c:numRef>
              <c:f>'F72'!$C$6:$C$86</c:f>
              <c:numCache>
                <c:formatCode>General</c:formatCode>
                <c:ptCount val="81"/>
                <c:pt idx="0">
                  <c:v>4.4290280608849999</c:v>
                </c:pt>
                <c:pt idx="1">
                  <c:v>0.14732669555</c:v>
                </c:pt>
                <c:pt idx="2">
                  <c:v>-5.2144493306550004</c:v>
                </c:pt>
                <c:pt idx="3">
                  <c:v>9.8962050721920001</c:v>
                </c:pt>
                <c:pt idx="4">
                  <c:v>-5.5420488061000001E-2</c:v>
                </c:pt>
                <c:pt idx="5">
                  <c:v>0.46642517115499998</c:v>
                </c:pt>
                <c:pt idx="6">
                  <c:v>8.5290575429729998</c:v>
                </c:pt>
                <c:pt idx="7">
                  <c:v>9.313526862002</c:v>
                </c:pt>
                <c:pt idx="8">
                  <c:v>8.5944171318289992</c:v>
                </c:pt>
                <c:pt idx="9">
                  <c:v>10.206744123737</c:v>
                </c:pt>
                <c:pt idx="10">
                  <c:v>8.302125180949</c:v>
                </c:pt>
                <c:pt idx="11">
                  <c:v>7.1806964931610002</c:v>
                </c:pt>
                <c:pt idx="12">
                  <c:v>13.206133373073</c:v>
                </c:pt>
                <c:pt idx="13">
                  <c:v>9.6273347437469994</c:v>
                </c:pt>
                <c:pt idx="14">
                  <c:v>14.607379855259</c:v>
                </c:pt>
                <c:pt idx="15">
                  <c:v>9.4496981595640008</c:v>
                </c:pt>
                <c:pt idx="16">
                  <c:v>17.346466344675999</c:v>
                </c:pt>
                <c:pt idx="17">
                  <c:v>14.228379327522999</c:v>
                </c:pt>
                <c:pt idx="18">
                  <c:v>10.403462143349</c:v>
                </c:pt>
                <c:pt idx="19">
                  <c:v>9.4407923218769998</c:v>
                </c:pt>
                <c:pt idx="20">
                  <c:v>9.0815043978850003</c:v>
                </c:pt>
                <c:pt idx="21">
                  <c:v>5.2693803733399998</c:v>
                </c:pt>
                <c:pt idx="22">
                  <c:v>9.5824729447520003</c:v>
                </c:pt>
                <c:pt idx="23">
                  <c:v>15.975617770135001</c:v>
                </c:pt>
                <c:pt idx="24">
                  <c:v>9.7082012259890007</c:v>
                </c:pt>
                <c:pt idx="25">
                  <c:v>10.196005965795001</c:v>
                </c:pt>
                <c:pt idx="26">
                  <c:v>6.6168699695060003</c:v>
                </c:pt>
                <c:pt idx="27">
                  <c:v>2.7682832601010001</c:v>
                </c:pt>
                <c:pt idx="28">
                  <c:v>1.6091529553E-2</c:v>
                </c:pt>
                <c:pt idx="29">
                  <c:v>5.3518642402600003</c:v>
                </c:pt>
                <c:pt idx="30">
                  <c:v>7.2284976016830003</c:v>
                </c:pt>
                <c:pt idx="31">
                  <c:v>3.6642198244970001</c:v>
                </c:pt>
                <c:pt idx="32">
                  <c:v>9.7234361181699995</c:v>
                </c:pt>
                <c:pt idx="33">
                  <c:v>5.3796360754099997</c:v>
                </c:pt>
                <c:pt idx="34">
                  <c:v>1.7799428135749999</c:v>
                </c:pt>
                <c:pt idx="35">
                  <c:v>4.1502858983850004</c:v>
                </c:pt>
                <c:pt idx="36">
                  <c:v>0.305948007016</c:v>
                </c:pt>
                <c:pt idx="37">
                  <c:v>6.1727514583590004</c:v>
                </c:pt>
                <c:pt idx="38">
                  <c:v>1.0215138316879999</c:v>
                </c:pt>
                <c:pt idx="39">
                  <c:v>8.5498381432859993</c:v>
                </c:pt>
                <c:pt idx="40">
                  <c:v>3.5478706891659999</c:v>
                </c:pt>
                <c:pt idx="41">
                  <c:v>4.9281459119750002</c:v>
                </c:pt>
                <c:pt idx="42">
                  <c:v>0.71190747080600003</c:v>
                </c:pt>
                <c:pt idx="43">
                  <c:v>4.2195892400580002</c:v>
                </c:pt>
                <c:pt idx="44">
                  <c:v>2.1840239415760001</c:v>
                </c:pt>
                <c:pt idx="45">
                  <c:v>-1.584049637179</c:v>
                </c:pt>
                <c:pt idx="46">
                  <c:v>0.65020299474200005</c:v>
                </c:pt>
                <c:pt idx="47">
                  <c:v>1.3195253899999999</c:v>
                </c:pt>
                <c:pt idx="48">
                  <c:v>0.71584000880200005</c:v>
                </c:pt>
                <c:pt idx="49">
                  <c:v>0.50690928302399996</c:v>
                </c:pt>
                <c:pt idx="50">
                  <c:v>5.2089222139059999</c:v>
                </c:pt>
                <c:pt idx="51">
                  <c:v>-3.3977005287559998</c:v>
                </c:pt>
                <c:pt idx="52">
                  <c:v>2.5573746238670001</c:v>
                </c:pt>
                <c:pt idx="53">
                  <c:v>5.4245393842649996</c:v>
                </c:pt>
                <c:pt idx="54">
                  <c:v>2.4875437678160002</c:v>
                </c:pt>
                <c:pt idx="55">
                  <c:v>4.5096990208429997</c:v>
                </c:pt>
                <c:pt idx="56">
                  <c:v>4.1183769777189996</c:v>
                </c:pt>
                <c:pt idx="57">
                  <c:v>1.4768566133750001</c:v>
                </c:pt>
                <c:pt idx="58">
                  <c:v>3.388002826473</c:v>
                </c:pt>
                <c:pt idx="59">
                  <c:v>4.5070814806569999</c:v>
                </c:pt>
                <c:pt idx="60">
                  <c:v>5.8102046398280001</c:v>
                </c:pt>
                <c:pt idx="61">
                  <c:v>5.0662052084729998</c:v>
                </c:pt>
                <c:pt idx="62">
                  <c:v>2.701077474036</c:v>
                </c:pt>
                <c:pt idx="63">
                  <c:v>8.3675845573960004</c:v>
                </c:pt>
                <c:pt idx="64">
                  <c:v>5.2593045575669999</c:v>
                </c:pt>
                <c:pt idx="65">
                  <c:v>1.0865483153990001</c:v>
                </c:pt>
                <c:pt idx="66">
                  <c:v>2.5799689337479998</c:v>
                </c:pt>
                <c:pt idx="67">
                  <c:v>2.2644532167859999</c:v>
                </c:pt>
                <c:pt idx="68">
                  <c:v>-0.333576206747</c:v>
                </c:pt>
                <c:pt idx="69">
                  <c:v>4.1681162006920003</c:v>
                </c:pt>
                <c:pt idx="70">
                  <c:v>2.4195528321889999</c:v>
                </c:pt>
                <c:pt idx="71">
                  <c:v>-5.3106117360949998</c:v>
                </c:pt>
                <c:pt idx="72">
                  <c:v>-1.717986932624</c:v>
                </c:pt>
                <c:pt idx="73">
                  <c:v>-0.20283571605600001</c:v>
                </c:pt>
                <c:pt idx="74">
                  <c:v>5.6900427625020003</c:v>
                </c:pt>
                <c:pt idx="75">
                  <c:v>1.1559742541360001</c:v>
                </c:pt>
                <c:pt idx="76">
                  <c:v>3.318178412225</c:v>
                </c:pt>
                <c:pt idx="77">
                  <c:v>-0.30287708741500002</c:v>
                </c:pt>
                <c:pt idx="78">
                  <c:v>0.94534363301900004</c:v>
                </c:pt>
                <c:pt idx="79">
                  <c:v>7.2461464113999993E-2</c:v>
                </c:pt>
                <c:pt idx="80">
                  <c:v>1.2466883516830001</c:v>
                </c:pt>
              </c:numCache>
            </c:numRef>
          </c:val>
          <c:extLst>
            <c:ext xmlns:c16="http://schemas.microsoft.com/office/drawing/2014/chart" uri="{C3380CC4-5D6E-409C-BE32-E72D297353CC}">
              <c16:uniqueId val="{0000000E-A024-4FD4-9C80-F1C4F1439B56}"/>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'F72'!$D$5</c:f>
              <c:strCache>
                <c:ptCount val="1"/>
                <c:pt idx="0">
                  <c:v>Variación promedio</c:v>
                </c:pt>
              </c:strCache>
            </c:strRef>
          </c:tx>
          <c:spPr>
            <a:ln w="28575" cap="rnd">
              <a:solidFill>
                <a:srgbClr val="B69630"/>
              </a:solidFill>
              <a:round/>
            </a:ln>
            <a:effectLst/>
          </c:spPr>
          <c:marker>
            <c:symbol val="none"/>
          </c:marker>
          <c:cat>
            <c:multiLvlStrRef>
              <c:f>'F72'!$A$6:$B$86</c:f>
              <c:multiLvlStrCache>
                <c:ptCount val="8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lvl>
                <c:lvl>
                  <c:pt idx="0">
                    <c:v>2013</c:v>
                  </c:pt>
                  <c:pt idx="12">
                    <c:v>2014</c:v>
                  </c:pt>
                  <c:pt idx="24">
                    <c:v>2015</c:v>
                  </c:pt>
                  <c:pt idx="36">
                    <c:v>2016</c:v>
                  </c:pt>
                  <c:pt idx="48">
                    <c:v>2017</c:v>
                  </c:pt>
                  <c:pt idx="60">
                    <c:v>2018</c:v>
                  </c:pt>
                  <c:pt idx="72">
                    <c:v>2019</c:v>
                  </c:pt>
                </c:lvl>
              </c:multiLvlStrCache>
            </c:multiLvlStrRef>
          </c:cat>
          <c:val>
            <c:numRef>
              <c:f>'F72'!$D$6:$D$86</c:f>
              <c:numCache>
                <c:formatCode>General</c:formatCode>
                <c:ptCount val="81"/>
                <c:pt idx="0">
                  <c:v>5.2094526236848298</c:v>
                </c:pt>
                <c:pt idx="1">
                  <c:v>4.7256919078874997</c:v>
                </c:pt>
                <c:pt idx="2">
                  <c:v>3.71474210703333</c:v>
                </c:pt>
                <c:pt idx="3">
                  <c:v>4.3221891764650797</c:v>
                </c:pt>
                <c:pt idx="4">
                  <c:v>3.6273656123332501</c:v>
                </c:pt>
                <c:pt idx="5">
                  <c:v>3.0266514088610799</c:v>
                </c:pt>
                <c:pt idx="6">
                  <c:v>2.9837528181415802</c:v>
                </c:pt>
                <c:pt idx="7">
                  <c:v>3.4603295054636698</c:v>
                </c:pt>
                <c:pt idx="8">
                  <c:v>4.14277498845592</c:v>
                </c:pt>
                <c:pt idx="9">
                  <c:v>4.49836958974275</c:v>
                </c:pt>
                <c:pt idx="10">
                  <c:v>4.9058396414976704</c:v>
                </c:pt>
                <c:pt idx="11">
                  <c:v>5.1496402096430796</c:v>
                </c:pt>
                <c:pt idx="12">
                  <c:v>5.8810656523254199</c:v>
                </c:pt>
                <c:pt idx="13">
                  <c:v>6.6710663230084997</c:v>
                </c:pt>
                <c:pt idx="14">
                  <c:v>8.3228854218346697</c:v>
                </c:pt>
                <c:pt idx="15">
                  <c:v>8.2856765124489993</c:v>
                </c:pt>
                <c:pt idx="16">
                  <c:v>9.7358337485104194</c:v>
                </c:pt>
                <c:pt idx="17">
                  <c:v>10.882663261541101</c:v>
                </c:pt>
                <c:pt idx="18">
                  <c:v>11.0388636449057</c:v>
                </c:pt>
                <c:pt idx="19">
                  <c:v>11.049469099895299</c:v>
                </c:pt>
                <c:pt idx="20">
                  <c:v>11.0900597054</c:v>
                </c:pt>
                <c:pt idx="21">
                  <c:v>10.6786127262002</c:v>
                </c:pt>
                <c:pt idx="22">
                  <c:v>10.785308373183801</c:v>
                </c:pt>
                <c:pt idx="23">
                  <c:v>11.5182184795983</c:v>
                </c:pt>
                <c:pt idx="24">
                  <c:v>11.226724134008</c:v>
                </c:pt>
                <c:pt idx="25">
                  <c:v>11.274113402512</c:v>
                </c:pt>
                <c:pt idx="26">
                  <c:v>10.6082375786992</c:v>
                </c:pt>
                <c:pt idx="27">
                  <c:v>10.051453003743999</c:v>
                </c:pt>
                <c:pt idx="28">
                  <c:v>8.6072551024837498</c:v>
                </c:pt>
                <c:pt idx="29">
                  <c:v>7.8675455118785003</c:v>
                </c:pt>
                <c:pt idx="30">
                  <c:v>7.6029651334063297</c:v>
                </c:pt>
                <c:pt idx="31">
                  <c:v>7.1215840919579998</c:v>
                </c:pt>
                <c:pt idx="32">
                  <c:v>7.1750784019817502</c:v>
                </c:pt>
                <c:pt idx="33">
                  <c:v>7.1842663771542501</c:v>
                </c:pt>
                <c:pt idx="34">
                  <c:v>6.5340555328895</c:v>
                </c:pt>
                <c:pt idx="35">
                  <c:v>5.5486112102436698</c:v>
                </c:pt>
                <c:pt idx="36">
                  <c:v>4.7650901086625801</c:v>
                </c:pt>
                <c:pt idx="37">
                  <c:v>4.4298188997095798</c:v>
                </c:pt>
                <c:pt idx="38">
                  <c:v>3.9635392215580798</c:v>
                </c:pt>
                <c:pt idx="39">
                  <c:v>4.4453354618235004</c:v>
                </c:pt>
                <c:pt idx="40">
                  <c:v>4.7396503917912503</c:v>
                </c:pt>
                <c:pt idx="41">
                  <c:v>4.7043405311008302</c:v>
                </c:pt>
                <c:pt idx="42">
                  <c:v>4.1612913535277496</c:v>
                </c:pt>
                <c:pt idx="43">
                  <c:v>4.2075721381578299</c:v>
                </c:pt>
                <c:pt idx="44">
                  <c:v>3.5792877901083302</c:v>
                </c:pt>
                <c:pt idx="45">
                  <c:v>2.99898064739258</c:v>
                </c:pt>
                <c:pt idx="46">
                  <c:v>2.9048356624898299</c:v>
                </c:pt>
                <c:pt idx="47">
                  <c:v>2.6689389534577499</c:v>
                </c:pt>
                <c:pt idx="48">
                  <c:v>2.70309662027325</c:v>
                </c:pt>
                <c:pt idx="49">
                  <c:v>2.2309431056619999</c:v>
                </c:pt>
                <c:pt idx="50">
                  <c:v>2.5798938041801698</c:v>
                </c:pt>
                <c:pt idx="51">
                  <c:v>1.58426558151</c:v>
                </c:pt>
                <c:pt idx="52">
                  <c:v>1.5017242427350801</c:v>
                </c:pt>
                <c:pt idx="53">
                  <c:v>1.54309036542592</c:v>
                </c:pt>
                <c:pt idx="54">
                  <c:v>1.69106005684342</c:v>
                </c:pt>
                <c:pt idx="55">
                  <c:v>1.7152358719088301</c:v>
                </c:pt>
                <c:pt idx="56">
                  <c:v>1.87643195825408</c:v>
                </c:pt>
                <c:pt idx="57">
                  <c:v>2.13150747913358</c:v>
                </c:pt>
                <c:pt idx="58">
                  <c:v>2.3596574651111699</c:v>
                </c:pt>
                <c:pt idx="59">
                  <c:v>2.6252871393325798</c:v>
                </c:pt>
                <c:pt idx="60">
                  <c:v>3.0498175252514201</c:v>
                </c:pt>
                <c:pt idx="61">
                  <c:v>3.4297588523721698</c:v>
                </c:pt>
                <c:pt idx="62">
                  <c:v>3.2207717907163298</c:v>
                </c:pt>
                <c:pt idx="63">
                  <c:v>4.2012122145623296</c:v>
                </c:pt>
                <c:pt idx="64">
                  <c:v>4.4263730423706704</c:v>
                </c:pt>
                <c:pt idx="65">
                  <c:v>4.0648737866318303</c:v>
                </c:pt>
                <c:pt idx="66">
                  <c:v>4.0725758837928296</c:v>
                </c:pt>
                <c:pt idx="67">
                  <c:v>3.88547206678808</c:v>
                </c:pt>
                <c:pt idx="68">
                  <c:v>3.5144759680825799</c:v>
                </c:pt>
                <c:pt idx="69">
                  <c:v>3.7387476003589999</c:v>
                </c:pt>
                <c:pt idx="70">
                  <c:v>3.6580434341686701</c:v>
                </c:pt>
                <c:pt idx="71">
                  <c:v>2.8399023327726698</c:v>
                </c:pt>
                <c:pt idx="72">
                  <c:v>2.2125530350683298</c:v>
                </c:pt>
                <c:pt idx="73">
                  <c:v>1.77346629135758</c:v>
                </c:pt>
                <c:pt idx="74">
                  <c:v>2.0225467320630801</c:v>
                </c:pt>
                <c:pt idx="75">
                  <c:v>1.4215792067914199</c:v>
                </c:pt>
                <c:pt idx="76">
                  <c:v>1.25981869467958</c:v>
                </c:pt>
                <c:pt idx="77">
                  <c:v>1.14403324444508</c:v>
                </c:pt>
                <c:pt idx="78">
                  <c:v>1.0078144693843301</c:v>
                </c:pt>
                <c:pt idx="79">
                  <c:v>0.82514848999500001</c:v>
                </c:pt>
                <c:pt idx="80">
                  <c:v>0.95683720319749999</c:v>
                </c:pt>
              </c:numCache>
            </c:numRef>
          </c:val>
          <c:smooth val="0"/>
          <c:extLst>
            <c:ext xmlns:c16="http://schemas.microsoft.com/office/drawing/2014/chart" uri="{C3380CC4-5D6E-409C-BE32-E72D297353CC}">
              <c16:uniqueId val="{0000000F-A024-4FD4-9C80-F1C4F1439B56}"/>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F037-4380-A3F5-2F59FE71138E}"/>
              </c:ext>
            </c:extLst>
          </c:dPt>
          <c:dPt>
            <c:idx val="1"/>
            <c:invertIfNegative val="0"/>
            <c:bubble3D val="0"/>
            <c:spPr>
              <a:solidFill>
                <a:srgbClr val="7C878E"/>
              </a:solidFill>
              <a:ln>
                <a:noFill/>
              </a:ln>
              <a:effectLst/>
            </c:spPr>
            <c:extLst>
              <c:ext xmlns:c16="http://schemas.microsoft.com/office/drawing/2014/chart" uri="{C3380CC4-5D6E-409C-BE32-E72D297353CC}">
                <c16:uniqueId val="{00000003-F037-4380-A3F5-2F59FE71138E}"/>
              </c:ext>
            </c:extLst>
          </c:dPt>
          <c:dPt>
            <c:idx val="2"/>
            <c:invertIfNegative val="0"/>
            <c:bubble3D val="0"/>
            <c:spPr>
              <a:solidFill>
                <a:srgbClr val="7C878E"/>
              </a:solidFill>
              <a:ln>
                <a:noFill/>
              </a:ln>
              <a:effectLst/>
            </c:spPr>
            <c:extLst>
              <c:ext xmlns:c16="http://schemas.microsoft.com/office/drawing/2014/chart" uri="{C3380CC4-5D6E-409C-BE32-E72D297353CC}">
                <c16:uniqueId val="{00000005-F037-4380-A3F5-2F59FE71138E}"/>
              </c:ext>
            </c:extLst>
          </c:dPt>
          <c:dPt>
            <c:idx val="3"/>
            <c:invertIfNegative val="0"/>
            <c:bubble3D val="0"/>
            <c:spPr>
              <a:solidFill>
                <a:srgbClr val="7C878E"/>
              </a:solidFill>
              <a:ln>
                <a:noFill/>
              </a:ln>
              <a:effectLst/>
            </c:spPr>
            <c:extLst>
              <c:ext xmlns:c16="http://schemas.microsoft.com/office/drawing/2014/chart" uri="{C3380CC4-5D6E-409C-BE32-E72D297353CC}">
                <c16:uniqueId val="{00000007-F037-4380-A3F5-2F59FE71138E}"/>
              </c:ext>
            </c:extLst>
          </c:dPt>
          <c:dPt>
            <c:idx val="4"/>
            <c:invertIfNegative val="0"/>
            <c:bubble3D val="0"/>
            <c:spPr>
              <a:solidFill>
                <a:srgbClr val="7C878E"/>
              </a:solidFill>
              <a:ln>
                <a:noFill/>
              </a:ln>
              <a:effectLst/>
            </c:spPr>
            <c:extLst>
              <c:ext xmlns:c16="http://schemas.microsoft.com/office/drawing/2014/chart" uri="{C3380CC4-5D6E-409C-BE32-E72D297353CC}">
                <c16:uniqueId val="{00000009-F037-4380-A3F5-2F59FE71138E}"/>
              </c:ext>
            </c:extLst>
          </c:dPt>
          <c:dPt>
            <c:idx val="5"/>
            <c:invertIfNegative val="0"/>
            <c:bubble3D val="0"/>
            <c:spPr>
              <a:solidFill>
                <a:srgbClr val="7C878E"/>
              </a:solidFill>
              <a:ln>
                <a:noFill/>
              </a:ln>
              <a:effectLst/>
            </c:spPr>
            <c:extLst>
              <c:ext xmlns:c16="http://schemas.microsoft.com/office/drawing/2014/chart" uri="{C3380CC4-5D6E-409C-BE32-E72D297353CC}">
                <c16:uniqueId val="{0000000B-F037-4380-A3F5-2F59FE71138E}"/>
              </c:ext>
            </c:extLst>
          </c:dPt>
          <c:dPt>
            <c:idx val="6"/>
            <c:invertIfNegative val="0"/>
            <c:bubble3D val="0"/>
            <c:spPr>
              <a:solidFill>
                <a:srgbClr val="7C878E"/>
              </a:solidFill>
              <a:ln>
                <a:noFill/>
              </a:ln>
              <a:effectLst/>
            </c:spPr>
            <c:extLst>
              <c:ext xmlns:c16="http://schemas.microsoft.com/office/drawing/2014/chart" uri="{C3380CC4-5D6E-409C-BE32-E72D297353CC}">
                <c16:uniqueId val="{0000000D-F037-4380-A3F5-2F59FE71138E}"/>
              </c:ext>
            </c:extLst>
          </c:dPt>
          <c:dPt>
            <c:idx val="7"/>
            <c:invertIfNegative val="0"/>
            <c:bubble3D val="0"/>
            <c:spPr>
              <a:solidFill>
                <a:srgbClr val="7C878E"/>
              </a:solidFill>
              <a:ln>
                <a:noFill/>
              </a:ln>
              <a:effectLst/>
            </c:spPr>
            <c:extLst>
              <c:ext xmlns:c16="http://schemas.microsoft.com/office/drawing/2014/chart" uri="{C3380CC4-5D6E-409C-BE32-E72D297353CC}">
                <c16:uniqueId val="{0000000F-F037-4380-A3F5-2F59FE71138E}"/>
              </c:ext>
            </c:extLst>
          </c:dPt>
          <c:dPt>
            <c:idx val="8"/>
            <c:invertIfNegative val="0"/>
            <c:bubble3D val="0"/>
            <c:spPr>
              <a:solidFill>
                <a:srgbClr val="7C878E"/>
              </a:solidFill>
              <a:ln>
                <a:noFill/>
              </a:ln>
              <a:effectLst/>
            </c:spPr>
            <c:extLst>
              <c:ext xmlns:c16="http://schemas.microsoft.com/office/drawing/2014/chart" uri="{C3380CC4-5D6E-409C-BE32-E72D297353CC}">
                <c16:uniqueId val="{00000011-F037-4380-A3F5-2F59FE71138E}"/>
              </c:ext>
            </c:extLst>
          </c:dPt>
          <c:dPt>
            <c:idx val="9"/>
            <c:invertIfNegative val="0"/>
            <c:bubble3D val="0"/>
            <c:spPr>
              <a:solidFill>
                <a:srgbClr val="7C878E"/>
              </a:solidFill>
              <a:ln>
                <a:noFill/>
              </a:ln>
              <a:effectLst/>
            </c:spPr>
            <c:extLst>
              <c:ext xmlns:c16="http://schemas.microsoft.com/office/drawing/2014/chart" uri="{C3380CC4-5D6E-409C-BE32-E72D297353CC}">
                <c16:uniqueId val="{00000013-F037-4380-A3F5-2F59FE71138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F037-4380-A3F5-2F59FE71138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F037-4380-A3F5-2F59FE71138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F037-4380-A3F5-2F59FE71138E}"/>
              </c:ext>
            </c:extLst>
          </c:dPt>
          <c:dPt>
            <c:idx val="13"/>
            <c:invertIfNegative val="0"/>
            <c:bubble3D val="0"/>
            <c:spPr>
              <a:solidFill>
                <a:srgbClr val="7C878E"/>
              </a:solidFill>
              <a:ln>
                <a:noFill/>
              </a:ln>
              <a:effectLst/>
            </c:spPr>
            <c:extLst>
              <c:ext xmlns:c16="http://schemas.microsoft.com/office/drawing/2014/chart" uri="{C3380CC4-5D6E-409C-BE32-E72D297353CC}">
                <c16:uniqueId val="{0000001B-F037-4380-A3F5-2F59FE71138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F037-4380-A3F5-2F59FE71138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F037-4380-A3F5-2F59FE71138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F037-4380-A3F5-2F59FE71138E}"/>
              </c:ext>
            </c:extLst>
          </c:dPt>
          <c:dPt>
            <c:idx val="17"/>
            <c:invertIfNegative val="0"/>
            <c:bubble3D val="0"/>
            <c:spPr>
              <a:solidFill>
                <a:srgbClr val="95682B"/>
              </a:solidFill>
              <a:ln>
                <a:noFill/>
              </a:ln>
              <a:effectLst/>
            </c:spPr>
            <c:extLst>
              <c:ext xmlns:c16="http://schemas.microsoft.com/office/drawing/2014/chart" uri="{C3380CC4-5D6E-409C-BE32-E72D297353CC}">
                <c16:uniqueId val="{00000023-F037-4380-A3F5-2F59FE71138E}"/>
              </c:ext>
            </c:extLst>
          </c:dPt>
          <c:dPt>
            <c:idx val="18"/>
            <c:invertIfNegative val="0"/>
            <c:bubble3D val="0"/>
            <c:spPr>
              <a:solidFill>
                <a:srgbClr val="FBBB27"/>
              </a:solidFill>
              <a:ln>
                <a:noFill/>
              </a:ln>
              <a:effectLst/>
            </c:spPr>
            <c:extLst>
              <c:ext xmlns:c16="http://schemas.microsoft.com/office/drawing/2014/chart" uri="{C3380CC4-5D6E-409C-BE32-E72D297353CC}">
                <c16:uniqueId val="{00000025-F037-4380-A3F5-2F59FE71138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'F73'!$A$6:$A$38</c:f>
              <c:strCache>
                <c:ptCount val="33"/>
                <c:pt idx="0">
                  <c:v>Chiapas</c:v>
                </c:pt>
                <c:pt idx="1">
                  <c:v>Colima</c:v>
                </c:pt>
                <c:pt idx="2">
                  <c:v>Estado de México</c:v>
                </c:pt>
                <c:pt idx="3">
                  <c:v>Guerrero</c:v>
                </c:pt>
                <c:pt idx="4">
                  <c:v>Quintana Roo</c:v>
                </c:pt>
                <c:pt idx="5">
                  <c:v>Zacatecas</c:v>
                </c:pt>
                <c:pt idx="6">
                  <c:v>Veracruz</c:v>
                </c:pt>
                <c:pt idx="7">
                  <c:v>Ciudad de México</c:v>
                </c:pt>
                <c:pt idx="8">
                  <c:v>Tlaxcala</c:v>
                </c:pt>
                <c:pt idx="9">
                  <c:v>Oaxaca</c:v>
                </c:pt>
                <c:pt idx="10">
                  <c:v>Hidalgo</c:v>
                </c:pt>
                <c:pt idx="11">
                  <c:v>Nayarit</c:v>
                </c:pt>
                <c:pt idx="12">
                  <c:v>Guanajuato</c:v>
                </c:pt>
                <c:pt idx="13">
                  <c:v>Durango</c:v>
                </c:pt>
                <c:pt idx="14">
                  <c:v>San Luis Potosí</c:v>
                </c:pt>
                <c:pt idx="15">
                  <c:v>Morelos</c:v>
                </c:pt>
                <c:pt idx="16">
                  <c:v>Querétaro</c:v>
                </c:pt>
                <c:pt idx="17">
                  <c:v>Nacional</c:v>
                </c:pt>
                <c:pt idx="18">
                  <c:v>Jalisco</c:v>
                </c:pt>
                <c:pt idx="19">
                  <c:v>Nuevo León</c:v>
                </c:pt>
                <c:pt idx="20">
                  <c:v>Aguascalientes</c:v>
                </c:pt>
                <c:pt idx="21">
                  <c:v>Chihuahua</c:v>
                </c:pt>
                <c:pt idx="22">
                  <c:v>Baja California Sur</c:v>
                </c:pt>
                <c:pt idx="23">
                  <c:v>Coahuila</c:v>
                </c:pt>
                <c:pt idx="24">
                  <c:v>Sonora</c:v>
                </c:pt>
                <c:pt idx="25">
                  <c:v>Sinaloa</c:v>
                </c:pt>
                <c:pt idx="26">
                  <c:v>Baja California</c:v>
                </c:pt>
                <c:pt idx="27">
                  <c:v>Yucatán</c:v>
                </c:pt>
                <c:pt idx="28">
                  <c:v>Tamaulipas</c:v>
                </c:pt>
                <c:pt idx="29">
                  <c:v>Campeche</c:v>
                </c:pt>
                <c:pt idx="30">
                  <c:v>Puebla</c:v>
                </c:pt>
                <c:pt idx="31">
                  <c:v>Tabasco</c:v>
                </c:pt>
                <c:pt idx="32">
                  <c:v>Michoacán</c:v>
                </c:pt>
              </c:strCache>
            </c:strRef>
          </c:cat>
          <c:val>
            <c:numRef>
              <c:f>'F73'!$B$6:$B$38</c:f>
              <c:numCache>
                <c:formatCode>General</c:formatCode>
                <c:ptCount val="33"/>
                <c:pt idx="0">
                  <c:v>-11.64396329463</c:v>
                </c:pt>
                <c:pt idx="1">
                  <c:v>-8.2614863707870008</c:v>
                </c:pt>
                <c:pt idx="2">
                  <c:v>-7.3909505399239999</c:v>
                </c:pt>
                <c:pt idx="3">
                  <c:v>-6.8769456102050004</c:v>
                </c:pt>
                <c:pt idx="4">
                  <c:v>-6.2253388607230002</c:v>
                </c:pt>
                <c:pt idx="5">
                  <c:v>-5.5876139679619996</c:v>
                </c:pt>
                <c:pt idx="6">
                  <c:v>-3.4640952428810001</c:v>
                </c:pt>
                <c:pt idx="7">
                  <c:v>-3.452530167505</c:v>
                </c:pt>
                <c:pt idx="8">
                  <c:v>-3.1301440459149998</c:v>
                </c:pt>
                <c:pt idx="9">
                  <c:v>-3.0591708997209999</c:v>
                </c:pt>
                <c:pt idx="10">
                  <c:v>-2.9375706172170002</c:v>
                </c:pt>
                <c:pt idx="11">
                  <c:v>-2.8385616035279999</c:v>
                </c:pt>
                <c:pt idx="12">
                  <c:v>-1.560030422651</c:v>
                </c:pt>
                <c:pt idx="13">
                  <c:v>-0.91719655069499995</c:v>
                </c:pt>
                <c:pt idx="14">
                  <c:v>-0.84049089876399996</c:v>
                </c:pt>
                <c:pt idx="15">
                  <c:v>0.42198091201999999</c:v>
                </c:pt>
                <c:pt idx="16">
                  <c:v>0.69605409380799999</c:v>
                </c:pt>
                <c:pt idx="17">
                  <c:v>0.81024895752699999</c:v>
                </c:pt>
                <c:pt idx="18">
                  <c:v>1.2466883516830001</c:v>
                </c:pt>
                <c:pt idx="19">
                  <c:v>1.264134923719</c:v>
                </c:pt>
                <c:pt idx="20">
                  <c:v>2.2737785673589999</c:v>
                </c:pt>
                <c:pt idx="21">
                  <c:v>3.10306657809</c:v>
                </c:pt>
                <c:pt idx="22">
                  <c:v>3.2189728747499999</c:v>
                </c:pt>
                <c:pt idx="23">
                  <c:v>3.2439475492479999</c:v>
                </c:pt>
                <c:pt idx="24">
                  <c:v>4.2069389099269996</c:v>
                </c:pt>
                <c:pt idx="25">
                  <c:v>4.4693891413589997</c:v>
                </c:pt>
                <c:pt idx="26">
                  <c:v>5.4151839582939996</c:v>
                </c:pt>
                <c:pt idx="27">
                  <c:v>6.2081609100600001</c:v>
                </c:pt>
                <c:pt idx="28">
                  <c:v>6.5725595306660001</c:v>
                </c:pt>
                <c:pt idx="29">
                  <c:v>7.0603282444320001</c:v>
                </c:pt>
                <c:pt idx="30">
                  <c:v>8.4829924770050003</c:v>
                </c:pt>
                <c:pt idx="31">
                  <c:v>13.176197638792001</c:v>
                </c:pt>
                <c:pt idx="32">
                  <c:v>13.778240958261</c:v>
                </c:pt>
              </c:numCache>
            </c:numRef>
          </c:val>
          <c:extLst>
            <c:ext xmlns:c16="http://schemas.microsoft.com/office/drawing/2014/chart" uri="{C3380CC4-5D6E-409C-BE32-E72D297353CC}">
              <c16:uniqueId val="{00000026-F037-4380-A3F5-2F59FE71138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878E"/>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68F3-41C2-AFA8-28FE1A4B6AE3}"/>
              </c:ext>
            </c:extLst>
          </c:dPt>
          <c:dPt>
            <c:idx val="13"/>
            <c:invertIfNegative val="0"/>
            <c:bubble3D val="0"/>
            <c:spPr>
              <a:solidFill>
                <a:srgbClr val="FBBB27"/>
              </a:solidFill>
              <a:ln>
                <a:noFill/>
              </a:ln>
              <a:effectLst/>
            </c:spPr>
            <c:extLst>
              <c:ext xmlns:c16="http://schemas.microsoft.com/office/drawing/2014/chart" uri="{C3380CC4-5D6E-409C-BE32-E72D297353CC}">
                <c16:uniqueId val="{00000003-68F3-41C2-AFA8-28FE1A4B6AE3}"/>
              </c:ext>
            </c:extLst>
          </c:dPt>
          <c:dLbls>
            <c:dLbl>
              <c:idx val="0"/>
              <c:delete val="1"/>
              <c:extLst>
                <c:ext xmlns:c15="http://schemas.microsoft.com/office/drawing/2012/chart" uri="{CE6537A1-D6FC-4f65-9D91-7224C49458BB}"/>
                <c:ext xmlns:c16="http://schemas.microsoft.com/office/drawing/2014/chart" uri="{C3380CC4-5D6E-409C-BE32-E72D297353CC}">
                  <c16:uniqueId val="{00000004-68F3-41C2-AFA8-28FE1A4B6AE3}"/>
                </c:ext>
              </c:extLst>
            </c:dLbl>
            <c:dLbl>
              <c:idx val="1"/>
              <c:delete val="1"/>
              <c:extLst>
                <c:ext xmlns:c15="http://schemas.microsoft.com/office/drawing/2012/chart" uri="{CE6537A1-D6FC-4f65-9D91-7224C49458BB}"/>
                <c:ext xmlns:c16="http://schemas.microsoft.com/office/drawing/2014/chart" uri="{C3380CC4-5D6E-409C-BE32-E72D297353CC}">
                  <c16:uniqueId val="{00000005-68F3-41C2-AFA8-28FE1A4B6AE3}"/>
                </c:ext>
              </c:extLst>
            </c:dLbl>
            <c:dLbl>
              <c:idx val="2"/>
              <c:delete val="1"/>
              <c:extLst>
                <c:ext xmlns:c15="http://schemas.microsoft.com/office/drawing/2012/chart" uri="{CE6537A1-D6FC-4f65-9D91-7224C49458BB}"/>
                <c:ext xmlns:c16="http://schemas.microsoft.com/office/drawing/2014/chart" uri="{C3380CC4-5D6E-409C-BE32-E72D297353CC}">
                  <c16:uniqueId val="{00000006-68F3-41C2-AFA8-28FE1A4B6AE3}"/>
                </c:ext>
              </c:extLst>
            </c:dLbl>
            <c:dLbl>
              <c:idx val="3"/>
              <c:delete val="1"/>
              <c:extLst>
                <c:ext xmlns:c15="http://schemas.microsoft.com/office/drawing/2012/chart" uri="{CE6537A1-D6FC-4f65-9D91-7224C49458BB}"/>
                <c:ext xmlns:c16="http://schemas.microsoft.com/office/drawing/2014/chart" uri="{C3380CC4-5D6E-409C-BE32-E72D297353CC}">
                  <c16:uniqueId val="{00000007-68F3-41C2-AFA8-28FE1A4B6AE3}"/>
                </c:ext>
              </c:extLst>
            </c:dLbl>
            <c:dLbl>
              <c:idx val="4"/>
              <c:delete val="1"/>
              <c:extLst>
                <c:ext xmlns:c15="http://schemas.microsoft.com/office/drawing/2012/chart" uri="{CE6537A1-D6FC-4f65-9D91-7224C49458BB}"/>
                <c:ext xmlns:c16="http://schemas.microsoft.com/office/drawing/2014/chart" uri="{C3380CC4-5D6E-409C-BE32-E72D297353CC}">
                  <c16:uniqueId val="{00000008-68F3-41C2-AFA8-28FE1A4B6AE3}"/>
                </c:ext>
              </c:extLst>
            </c:dLbl>
            <c:dLbl>
              <c:idx val="5"/>
              <c:delete val="1"/>
              <c:extLst>
                <c:ext xmlns:c15="http://schemas.microsoft.com/office/drawing/2012/chart" uri="{CE6537A1-D6FC-4f65-9D91-7224C49458BB}"/>
                <c:ext xmlns:c16="http://schemas.microsoft.com/office/drawing/2014/chart" uri="{C3380CC4-5D6E-409C-BE32-E72D297353CC}">
                  <c16:uniqueId val="{00000009-68F3-41C2-AFA8-28FE1A4B6AE3}"/>
                </c:ext>
              </c:extLst>
            </c:dLbl>
            <c:dLbl>
              <c:idx val="6"/>
              <c:delete val="1"/>
              <c:extLst>
                <c:ext xmlns:c15="http://schemas.microsoft.com/office/drawing/2012/chart" uri="{CE6537A1-D6FC-4f65-9D91-7224C49458BB}"/>
                <c:ext xmlns:c16="http://schemas.microsoft.com/office/drawing/2014/chart" uri="{C3380CC4-5D6E-409C-BE32-E72D297353CC}">
                  <c16:uniqueId val="{00000001-68F3-41C2-AFA8-28FE1A4B6AE3}"/>
                </c:ext>
              </c:extLst>
            </c:dLbl>
            <c:dLbl>
              <c:idx val="7"/>
              <c:delete val="1"/>
              <c:extLst>
                <c:ext xmlns:c15="http://schemas.microsoft.com/office/drawing/2012/chart" uri="{CE6537A1-D6FC-4f65-9D91-7224C49458BB}"/>
                <c:ext xmlns:c16="http://schemas.microsoft.com/office/drawing/2014/chart" uri="{C3380CC4-5D6E-409C-BE32-E72D297353CC}">
                  <c16:uniqueId val="{0000000A-68F3-41C2-AFA8-28FE1A4B6AE3}"/>
                </c:ext>
              </c:extLst>
            </c:dLbl>
            <c:dLbl>
              <c:idx val="8"/>
              <c:delete val="1"/>
              <c:extLst>
                <c:ext xmlns:c15="http://schemas.microsoft.com/office/drawing/2012/chart" uri="{CE6537A1-D6FC-4f65-9D91-7224C49458BB}"/>
                <c:ext xmlns:c16="http://schemas.microsoft.com/office/drawing/2014/chart" uri="{C3380CC4-5D6E-409C-BE32-E72D297353CC}">
                  <c16:uniqueId val="{0000000B-68F3-41C2-AFA8-28FE1A4B6AE3}"/>
                </c:ext>
              </c:extLst>
            </c:dLbl>
            <c:dLbl>
              <c:idx val="9"/>
              <c:delete val="1"/>
              <c:extLst>
                <c:ext xmlns:c15="http://schemas.microsoft.com/office/drawing/2012/chart" uri="{CE6537A1-D6FC-4f65-9D91-7224C49458BB}"/>
                <c:ext xmlns:c16="http://schemas.microsoft.com/office/drawing/2014/chart" uri="{C3380CC4-5D6E-409C-BE32-E72D297353CC}">
                  <c16:uniqueId val="{0000000C-68F3-41C2-AFA8-28FE1A4B6AE3}"/>
                </c:ext>
              </c:extLst>
            </c:dLbl>
            <c:dLbl>
              <c:idx val="10"/>
              <c:delete val="1"/>
              <c:extLst>
                <c:ext xmlns:c15="http://schemas.microsoft.com/office/drawing/2012/chart" uri="{CE6537A1-D6FC-4f65-9D91-7224C49458BB}"/>
                <c:ext xmlns:c16="http://schemas.microsoft.com/office/drawing/2014/chart" uri="{C3380CC4-5D6E-409C-BE32-E72D297353CC}">
                  <c16:uniqueId val="{0000000D-68F3-41C2-AFA8-28FE1A4B6AE3}"/>
                </c:ext>
              </c:extLst>
            </c:dLbl>
            <c:dLbl>
              <c:idx val="11"/>
              <c:delete val="1"/>
              <c:extLst>
                <c:ext xmlns:c15="http://schemas.microsoft.com/office/drawing/2012/chart" uri="{CE6537A1-D6FC-4f65-9D91-7224C49458BB}"/>
                <c:ext xmlns:c16="http://schemas.microsoft.com/office/drawing/2014/chart" uri="{C3380CC4-5D6E-409C-BE32-E72D297353CC}">
                  <c16:uniqueId val="{0000000E-68F3-41C2-AFA8-28FE1A4B6AE3}"/>
                </c:ext>
              </c:extLst>
            </c:dLbl>
            <c:dLbl>
              <c:idx val="12"/>
              <c:delete val="1"/>
              <c:extLst>
                <c:ext xmlns:c15="http://schemas.microsoft.com/office/drawing/2012/chart" uri="{CE6537A1-D6FC-4f65-9D91-7224C49458BB}"/>
                <c:ext xmlns:c16="http://schemas.microsoft.com/office/drawing/2014/chart" uri="{C3380CC4-5D6E-409C-BE32-E72D297353CC}">
                  <c16:uniqueId val="{0000000F-68F3-41C2-AFA8-28FE1A4B6A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'F74'!$A$6:$A$19</c:f>
              <c:strCache>
                <c:ptCount val="14"/>
                <c:pt idx="0">
                  <c:v>2006/11</c:v>
                </c:pt>
                <c:pt idx="1">
                  <c:v>2007/11</c:v>
                </c:pt>
                <c:pt idx="2">
                  <c:v>2008/11</c:v>
                </c:pt>
                <c:pt idx="3">
                  <c:v>2009/11</c:v>
                </c:pt>
                <c:pt idx="4">
                  <c:v>2010/11</c:v>
                </c:pt>
                <c:pt idx="5">
                  <c:v>2011/11</c:v>
                </c:pt>
                <c:pt idx="6">
                  <c:v>2012/11</c:v>
                </c:pt>
                <c:pt idx="7">
                  <c:v>2013/11</c:v>
                </c:pt>
                <c:pt idx="8">
                  <c:v>2014/11</c:v>
                </c:pt>
                <c:pt idx="9">
                  <c:v>2015/11</c:v>
                </c:pt>
                <c:pt idx="10">
                  <c:v>2016/11</c:v>
                </c:pt>
                <c:pt idx="11">
                  <c:v>2017/11</c:v>
                </c:pt>
                <c:pt idx="12">
                  <c:v>2018/11</c:v>
                </c:pt>
                <c:pt idx="13">
                  <c:v>2019/11</c:v>
                </c:pt>
              </c:strCache>
            </c:strRef>
          </c:cat>
          <c:val>
            <c:numRef>
              <c:f>'F74'!$B$6:$B$19</c:f>
              <c:numCache>
                <c:formatCode>General</c:formatCode>
                <c:ptCount val="14"/>
                <c:pt idx="0">
                  <c:v>3023</c:v>
                </c:pt>
                <c:pt idx="1">
                  <c:v>2896</c:v>
                </c:pt>
                <c:pt idx="2">
                  <c:v>2336</c:v>
                </c:pt>
                <c:pt idx="3">
                  <c:v>1986</c:v>
                </c:pt>
                <c:pt idx="4">
                  <c:v>2496</c:v>
                </c:pt>
                <c:pt idx="5">
                  <c:v>2835</c:v>
                </c:pt>
                <c:pt idx="6">
                  <c:v>2787</c:v>
                </c:pt>
                <c:pt idx="7">
                  <c:v>2485</c:v>
                </c:pt>
                <c:pt idx="8">
                  <c:v>1942</c:v>
                </c:pt>
                <c:pt idx="9">
                  <c:v>2202</c:v>
                </c:pt>
                <c:pt idx="10">
                  <c:v>2525</c:v>
                </c:pt>
                <c:pt idx="11">
                  <c:v>2188</c:v>
                </c:pt>
                <c:pt idx="12">
                  <c:v>1740</c:v>
                </c:pt>
                <c:pt idx="13">
                  <c:v>1904</c:v>
                </c:pt>
              </c:numCache>
            </c:numRef>
          </c:val>
          <c:extLst>
            <c:ext xmlns:c16="http://schemas.microsoft.com/office/drawing/2014/chart" uri="{C3380CC4-5D6E-409C-BE32-E72D297353CC}">
              <c16:uniqueId val="{00000010-68F3-41C2-AFA8-28FE1A4B6AE3}"/>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'F75'!$C$5</c:f>
              <c:strCache>
                <c:ptCount val="1"/>
                <c:pt idx="0">
                  <c:v>Valor de la producción</c:v>
                </c:pt>
              </c:strCache>
            </c:strRef>
          </c:tx>
          <c:spPr>
            <a:solidFill>
              <a:srgbClr val="C9D0D6"/>
            </a:solidFill>
            <a:ln>
              <a:noFill/>
            </a:ln>
            <a:effectLst/>
          </c:spPr>
          <c:invertIfNegative val="0"/>
          <c:dPt>
            <c:idx val="10"/>
            <c:invertIfNegative val="0"/>
            <c:bubble3D val="0"/>
            <c:spPr>
              <a:solidFill>
                <a:srgbClr val="7C878E"/>
              </a:solidFill>
              <a:ln>
                <a:noFill/>
              </a:ln>
              <a:effectLst/>
            </c:spPr>
            <c:extLst>
              <c:ext xmlns:c16="http://schemas.microsoft.com/office/drawing/2014/chart" uri="{C3380CC4-5D6E-409C-BE32-E72D297353CC}">
                <c16:uniqueId val="{00000001-A03E-424A-8C5D-61E6B19A9F00}"/>
              </c:ext>
            </c:extLst>
          </c:dPt>
          <c:dPt>
            <c:idx val="22"/>
            <c:invertIfNegative val="0"/>
            <c:bubble3D val="0"/>
            <c:spPr>
              <a:solidFill>
                <a:srgbClr val="7C878E"/>
              </a:solidFill>
              <a:ln>
                <a:noFill/>
              </a:ln>
              <a:effectLst/>
            </c:spPr>
            <c:extLst>
              <c:ext xmlns:c16="http://schemas.microsoft.com/office/drawing/2014/chart" uri="{C3380CC4-5D6E-409C-BE32-E72D297353CC}">
                <c16:uniqueId val="{00000003-A03E-424A-8C5D-61E6B19A9F00}"/>
              </c:ext>
            </c:extLst>
          </c:dPt>
          <c:dPt>
            <c:idx val="34"/>
            <c:invertIfNegative val="0"/>
            <c:bubble3D val="0"/>
            <c:spPr>
              <a:solidFill>
                <a:srgbClr val="7C878E"/>
              </a:solidFill>
              <a:ln>
                <a:noFill/>
              </a:ln>
              <a:effectLst/>
            </c:spPr>
            <c:extLst>
              <c:ext xmlns:c16="http://schemas.microsoft.com/office/drawing/2014/chart" uri="{C3380CC4-5D6E-409C-BE32-E72D297353CC}">
                <c16:uniqueId val="{00000005-A03E-424A-8C5D-61E6B19A9F00}"/>
              </c:ext>
            </c:extLst>
          </c:dPt>
          <c:dPt>
            <c:idx val="46"/>
            <c:invertIfNegative val="0"/>
            <c:bubble3D val="0"/>
            <c:spPr>
              <a:solidFill>
                <a:srgbClr val="7C878E"/>
              </a:solidFill>
              <a:ln>
                <a:noFill/>
              </a:ln>
              <a:effectLst/>
            </c:spPr>
            <c:extLst>
              <c:ext xmlns:c16="http://schemas.microsoft.com/office/drawing/2014/chart" uri="{C3380CC4-5D6E-409C-BE32-E72D297353CC}">
                <c16:uniqueId val="{00000007-A03E-424A-8C5D-61E6B19A9F00}"/>
              </c:ext>
            </c:extLst>
          </c:dPt>
          <c:dPt>
            <c:idx val="58"/>
            <c:invertIfNegative val="0"/>
            <c:bubble3D val="0"/>
            <c:spPr>
              <a:solidFill>
                <a:srgbClr val="7C878E"/>
              </a:solidFill>
              <a:ln>
                <a:noFill/>
              </a:ln>
              <a:effectLst/>
            </c:spPr>
            <c:extLst>
              <c:ext xmlns:c16="http://schemas.microsoft.com/office/drawing/2014/chart" uri="{C3380CC4-5D6E-409C-BE32-E72D297353CC}">
                <c16:uniqueId val="{00000009-A03E-424A-8C5D-61E6B19A9F00}"/>
              </c:ext>
            </c:extLst>
          </c:dPt>
          <c:dPt>
            <c:idx val="70"/>
            <c:invertIfNegative val="0"/>
            <c:bubble3D val="0"/>
            <c:spPr>
              <a:solidFill>
                <a:srgbClr val="7C878E"/>
              </a:solidFill>
              <a:ln>
                <a:noFill/>
              </a:ln>
              <a:effectLst/>
            </c:spPr>
            <c:extLst>
              <c:ext xmlns:c16="http://schemas.microsoft.com/office/drawing/2014/chart" uri="{C3380CC4-5D6E-409C-BE32-E72D297353CC}">
                <c16:uniqueId val="{0000000B-A03E-424A-8C5D-61E6B19A9F00}"/>
              </c:ext>
            </c:extLst>
          </c:dPt>
          <c:dPt>
            <c:idx val="82"/>
            <c:invertIfNegative val="0"/>
            <c:bubble3D val="0"/>
            <c:spPr>
              <a:solidFill>
                <a:srgbClr val="FBBB27"/>
              </a:solidFill>
              <a:ln>
                <a:noFill/>
              </a:ln>
              <a:effectLst/>
            </c:spPr>
            <c:extLst>
              <c:ext xmlns:c16="http://schemas.microsoft.com/office/drawing/2014/chart" uri="{C3380CC4-5D6E-409C-BE32-E72D297353CC}">
                <c16:uniqueId val="{0000000D-A03E-424A-8C5D-61E6B19A9F00}"/>
              </c:ext>
            </c:extLst>
          </c:dPt>
          <c:cat>
            <c:multiLvlStrRef>
              <c:f>'F75'!$A$6:$B$88</c:f>
              <c:multiLvlStrCache>
                <c:ptCount val="8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lvl>
                <c:lvl>
                  <c:pt idx="0">
                    <c:v>2013</c:v>
                  </c:pt>
                  <c:pt idx="12">
                    <c:v>2014</c:v>
                  </c:pt>
                  <c:pt idx="24">
                    <c:v>2015</c:v>
                  </c:pt>
                  <c:pt idx="36">
                    <c:v>2016</c:v>
                  </c:pt>
                  <c:pt idx="48">
                    <c:v>2017</c:v>
                  </c:pt>
                  <c:pt idx="60">
                    <c:v>2018</c:v>
                  </c:pt>
                  <c:pt idx="72">
                    <c:v>2019</c:v>
                  </c:pt>
                </c:lvl>
              </c:multiLvlStrCache>
            </c:multiLvlStrRef>
          </c:cat>
          <c:val>
            <c:numRef>
              <c:f>'F75'!$C$6:$C$88</c:f>
              <c:numCache>
                <c:formatCode>General</c:formatCode>
                <c:ptCount val="83"/>
                <c:pt idx="0">
                  <c:v>1894</c:v>
                </c:pt>
                <c:pt idx="1">
                  <c:v>2285</c:v>
                </c:pt>
                <c:pt idx="2">
                  <c:v>1952</c:v>
                </c:pt>
                <c:pt idx="3">
                  <c:v>2175</c:v>
                </c:pt>
                <c:pt idx="4">
                  <c:v>2036</c:v>
                </c:pt>
                <c:pt idx="5">
                  <c:v>2248</c:v>
                </c:pt>
                <c:pt idx="6">
                  <c:v>2349</c:v>
                </c:pt>
                <c:pt idx="7">
                  <c:v>2738</c:v>
                </c:pt>
                <c:pt idx="8">
                  <c:v>2492</c:v>
                </c:pt>
                <c:pt idx="9">
                  <c:v>2368</c:v>
                </c:pt>
                <c:pt idx="10">
                  <c:v>2485</c:v>
                </c:pt>
                <c:pt idx="11">
                  <c:v>2407</c:v>
                </c:pt>
                <c:pt idx="12">
                  <c:v>1574</c:v>
                </c:pt>
                <c:pt idx="13">
                  <c:v>1679</c:v>
                </c:pt>
                <c:pt idx="14">
                  <c:v>1650</c:v>
                </c:pt>
                <c:pt idx="15">
                  <c:v>1610</c:v>
                </c:pt>
                <c:pt idx="16">
                  <c:v>1984</c:v>
                </c:pt>
                <c:pt idx="17">
                  <c:v>1978</c:v>
                </c:pt>
                <c:pt idx="18">
                  <c:v>1690</c:v>
                </c:pt>
                <c:pt idx="19">
                  <c:v>2010</c:v>
                </c:pt>
                <c:pt idx="20">
                  <c:v>2003</c:v>
                </c:pt>
                <c:pt idx="21">
                  <c:v>1929</c:v>
                </c:pt>
                <c:pt idx="22">
                  <c:v>1942</c:v>
                </c:pt>
                <c:pt idx="23">
                  <c:v>2322</c:v>
                </c:pt>
                <c:pt idx="24">
                  <c:v>2209</c:v>
                </c:pt>
                <c:pt idx="25">
                  <c:v>1868</c:v>
                </c:pt>
                <c:pt idx="26">
                  <c:v>2666</c:v>
                </c:pt>
                <c:pt idx="27">
                  <c:v>2330</c:v>
                </c:pt>
                <c:pt idx="28">
                  <c:v>2616</c:v>
                </c:pt>
                <c:pt idx="29">
                  <c:v>2318</c:v>
                </c:pt>
                <c:pt idx="30">
                  <c:v>2121</c:v>
                </c:pt>
                <c:pt idx="31">
                  <c:v>2911</c:v>
                </c:pt>
                <c:pt idx="32">
                  <c:v>3073</c:v>
                </c:pt>
                <c:pt idx="33">
                  <c:v>2490</c:v>
                </c:pt>
                <c:pt idx="34">
                  <c:v>2202</c:v>
                </c:pt>
                <c:pt idx="35">
                  <c:v>2032</c:v>
                </c:pt>
                <c:pt idx="36">
                  <c:v>2582</c:v>
                </c:pt>
                <c:pt idx="37">
                  <c:v>2683</c:v>
                </c:pt>
                <c:pt idx="38">
                  <c:v>1919</c:v>
                </c:pt>
                <c:pt idx="39">
                  <c:v>2240</c:v>
                </c:pt>
                <c:pt idx="40">
                  <c:v>2186</c:v>
                </c:pt>
                <c:pt idx="41">
                  <c:v>2147</c:v>
                </c:pt>
                <c:pt idx="42">
                  <c:v>2085</c:v>
                </c:pt>
                <c:pt idx="43">
                  <c:v>2495</c:v>
                </c:pt>
                <c:pt idx="44">
                  <c:v>2257</c:v>
                </c:pt>
                <c:pt idx="45">
                  <c:v>2399</c:v>
                </c:pt>
                <c:pt idx="46">
                  <c:v>2525</c:v>
                </c:pt>
                <c:pt idx="47">
                  <c:v>2284</c:v>
                </c:pt>
                <c:pt idx="48">
                  <c:v>1934</c:v>
                </c:pt>
                <c:pt idx="49">
                  <c:v>2184</c:v>
                </c:pt>
                <c:pt idx="50">
                  <c:v>2230</c:v>
                </c:pt>
                <c:pt idx="51">
                  <c:v>2506</c:v>
                </c:pt>
                <c:pt idx="52">
                  <c:v>2653</c:v>
                </c:pt>
                <c:pt idx="53">
                  <c:v>2856</c:v>
                </c:pt>
                <c:pt idx="54">
                  <c:v>2113</c:v>
                </c:pt>
                <c:pt idx="55">
                  <c:v>2341</c:v>
                </c:pt>
                <c:pt idx="56">
                  <c:v>2139</c:v>
                </c:pt>
                <c:pt idx="57">
                  <c:v>2328</c:v>
                </c:pt>
                <c:pt idx="58">
                  <c:v>2188</c:v>
                </c:pt>
                <c:pt idx="59">
                  <c:v>2739</c:v>
                </c:pt>
                <c:pt idx="60">
                  <c:v>1934</c:v>
                </c:pt>
                <c:pt idx="61">
                  <c:v>1841</c:v>
                </c:pt>
                <c:pt idx="62">
                  <c:v>2015</c:v>
                </c:pt>
                <c:pt idx="63">
                  <c:v>1960</c:v>
                </c:pt>
                <c:pt idx="64">
                  <c:v>2496</c:v>
                </c:pt>
                <c:pt idx="65">
                  <c:v>2083</c:v>
                </c:pt>
                <c:pt idx="66">
                  <c:v>2384</c:v>
                </c:pt>
                <c:pt idx="67">
                  <c:v>2830</c:v>
                </c:pt>
                <c:pt idx="68">
                  <c:v>1910</c:v>
                </c:pt>
                <c:pt idx="69">
                  <c:v>2292</c:v>
                </c:pt>
                <c:pt idx="70">
                  <c:v>1740</c:v>
                </c:pt>
                <c:pt idx="71">
                  <c:v>2804</c:v>
                </c:pt>
                <c:pt idx="72">
                  <c:v>1818</c:v>
                </c:pt>
                <c:pt idx="73">
                  <c:v>1746</c:v>
                </c:pt>
                <c:pt idx="74">
                  <c:v>2002</c:v>
                </c:pt>
                <c:pt idx="75">
                  <c:v>1741</c:v>
                </c:pt>
                <c:pt idx="76">
                  <c:v>1806</c:v>
                </c:pt>
                <c:pt idx="77">
                  <c:v>1785</c:v>
                </c:pt>
                <c:pt idx="78">
                  <c:v>1772</c:v>
                </c:pt>
                <c:pt idx="79">
                  <c:v>1901</c:v>
                </c:pt>
                <c:pt idx="80">
                  <c:v>1860</c:v>
                </c:pt>
                <c:pt idx="81">
                  <c:v>1935</c:v>
                </c:pt>
                <c:pt idx="82">
                  <c:v>1904</c:v>
                </c:pt>
              </c:numCache>
            </c:numRef>
          </c:val>
          <c:extLst>
            <c:ext xmlns:c16="http://schemas.microsoft.com/office/drawing/2014/chart" uri="{C3380CC4-5D6E-409C-BE32-E72D297353CC}">
              <c16:uniqueId val="{0000000E-A03E-424A-8C5D-61E6B19A9F00}"/>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'F75'!$D$5</c:f>
              <c:strCache>
                <c:ptCount val="1"/>
                <c:pt idx="0">
                  <c:v>Promedio</c:v>
                </c:pt>
              </c:strCache>
            </c:strRef>
          </c:tx>
          <c:spPr>
            <a:ln w="28575" cap="rnd">
              <a:solidFill>
                <a:srgbClr val="B69630"/>
              </a:solidFill>
              <a:round/>
            </a:ln>
            <a:effectLst/>
          </c:spPr>
          <c:marker>
            <c:symbol val="none"/>
          </c:marker>
          <c:cat>
            <c:multiLvlStrRef>
              <c:f>'F75'!$A$6:$B$88</c:f>
              <c:multiLvlStrCache>
                <c:ptCount val="8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lvl>
                <c:lvl>
                  <c:pt idx="0">
                    <c:v>2013</c:v>
                  </c:pt>
                  <c:pt idx="12">
                    <c:v>2014</c:v>
                  </c:pt>
                  <c:pt idx="24">
                    <c:v>2015</c:v>
                  </c:pt>
                  <c:pt idx="36">
                    <c:v>2016</c:v>
                  </c:pt>
                  <c:pt idx="48">
                    <c:v>2017</c:v>
                  </c:pt>
                  <c:pt idx="60">
                    <c:v>2018</c:v>
                  </c:pt>
                  <c:pt idx="72">
                    <c:v>2019</c:v>
                  </c:pt>
                </c:lvl>
              </c:multiLvlStrCache>
            </c:multiLvlStrRef>
          </c:cat>
          <c:val>
            <c:numRef>
              <c:f>'F75'!$D$6:$D$88</c:f>
              <c:numCache>
                <c:formatCode>General</c:formatCode>
                <c:ptCount val="83"/>
                <c:pt idx="0">
                  <c:v>2527</c:v>
                </c:pt>
                <c:pt idx="1">
                  <c:v>2538</c:v>
                </c:pt>
                <c:pt idx="2">
                  <c:v>2533</c:v>
                </c:pt>
                <c:pt idx="3">
                  <c:v>2562</c:v>
                </c:pt>
                <c:pt idx="4">
                  <c:v>2505</c:v>
                </c:pt>
                <c:pt idx="5">
                  <c:v>2471</c:v>
                </c:pt>
                <c:pt idx="6">
                  <c:v>2402</c:v>
                </c:pt>
                <c:pt idx="7">
                  <c:v>2367</c:v>
                </c:pt>
                <c:pt idx="8">
                  <c:v>2356</c:v>
                </c:pt>
                <c:pt idx="9">
                  <c:v>2336</c:v>
                </c:pt>
                <c:pt idx="10">
                  <c:v>2311</c:v>
                </c:pt>
                <c:pt idx="11">
                  <c:v>2286</c:v>
                </c:pt>
                <c:pt idx="12">
                  <c:v>2259</c:v>
                </c:pt>
                <c:pt idx="13">
                  <c:v>2209</c:v>
                </c:pt>
                <c:pt idx="14">
                  <c:v>2183</c:v>
                </c:pt>
                <c:pt idx="15">
                  <c:v>2136</c:v>
                </c:pt>
                <c:pt idx="16">
                  <c:v>2132</c:v>
                </c:pt>
                <c:pt idx="17">
                  <c:v>2110</c:v>
                </c:pt>
                <c:pt idx="18">
                  <c:v>2055</c:v>
                </c:pt>
                <c:pt idx="19">
                  <c:v>1994</c:v>
                </c:pt>
                <c:pt idx="20">
                  <c:v>1953</c:v>
                </c:pt>
                <c:pt idx="21">
                  <c:v>1917</c:v>
                </c:pt>
                <c:pt idx="22">
                  <c:v>1871</c:v>
                </c:pt>
                <c:pt idx="23">
                  <c:v>1864</c:v>
                </c:pt>
                <c:pt idx="24">
                  <c:v>1917</c:v>
                </c:pt>
                <c:pt idx="25">
                  <c:v>1933</c:v>
                </c:pt>
                <c:pt idx="26">
                  <c:v>2018</c:v>
                </c:pt>
                <c:pt idx="27">
                  <c:v>2078</c:v>
                </c:pt>
                <c:pt idx="28">
                  <c:v>2130</c:v>
                </c:pt>
                <c:pt idx="29">
                  <c:v>2159</c:v>
                </c:pt>
                <c:pt idx="30">
                  <c:v>2195</c:v>
                </c:pt>
                <c:pt idx="31">
                  <c:v>2270</c:v>
                </c:pt>
                <c:pt idx="32">
                  <c:v>2359</c:v>
                </c:pt>
                <c:pt idx="33">
                  <c:v>2406</c:v>
                </c:pt>
                <c:pt idx="34">
                  <c:v>2427</c:v>
                </c:pt>
                <c:pt idx="35">
                  <c:v>2403</c:v>
                </c:pt>
                <c:pt idx="36">
                  <c:v>2434</c:v>
                </c:pt>
                <c:pt idx="37">
                  <c:v>2502</c:v>
                </c:pt>
                <c:pt idx="38">
                  <c:v>2440</c:v>
                </c:pt>
                <c:pt idx="39">
                  <c:v>2432</c:v>
                </c:pt>
                <c:pt idx="40">
                  <c:v>2397</c:v>
                </c:pt>
                <c:pt idx="41">
                  <c:v>2382</c:v>
                </c:pt>
                <c:pt idx="42">
                  <c:v>2379</c:v>
                </c:pt>
                <c:pt idx="43">
                  <c:v>2345</c:v>
                </c:pt>
                <c:pt idx="44">
                  <c:v>2277</c:v>
                </c:pt>
                <c:pt idx="45">
                  <c:v>2269</c:v>
                </c:pt>
                <c:pt idx="46">
                  <c:v>2296</c:v>
                </c:pt>
                <c:pt idx="47">
                  <c:v>2317</c:v>
                </c:pt>
                <c:pt idx="48">
                  <c:v>2263</c:v>
                </c:pt>
                <c:pt idx="49">
                  <c:v>2221</c:v>
                </c:pt>
                <c:pt idx="50">
                  <c:v>2247</c:v>
                </c:pt>
                <c:pt idx="51">
                  <c:v>2269</c:v>
                </c:pt>
                <c:pt idx="52">
                  <c:v>2308</c:v>
                </c:pt>
                <c:pt idx="53">
                  <c:v>2367</c:v>
                </c:pt>
                <c:pt idx="54">
                  <c:v>2370</c:v>
                </c:pt>
                <c:pt idx="55">
                  <c:v>2357</c:v>
                </c:pt>
                <c:pt idx="56">
                  <c:v>2347</c:v>
                </c:pt>
                <c:pt idx="57">
                  <c:v>2341</c:v>
                </c:pt>
                <c:pt idx="58">
                  <c:v>2313</c:v>
                </c:pt>
                <c:pt idx="59">
                  <c:v>2351</c:v>
                </c:pt>
                <c:pt idx="60">
                  <c:v>2351</c:v>
                </c:pt>
                <c:pt idx="61">
                  <c:v>2322</c:v>
                </c:pt>
                <c:pt idx="62">
                  <c:v>2304</c:v>
                </c:pt>
                <c:pt idx="63">
                  <c:v>2259</c:v>
                </c:pt>
                <c:pt idx="64">
                  <c:v>2246</c:v>
                </c:pt>
                <c:pt idx="65">
                  <c:v>2181</c:v>
                </c:pt>
                <c:pt idx="66">
                  <c:v>2204</c:v>
                </c:pt>
                <c:pt idx="67">
                  <c:v>2245</c:v>
                </c:pt>
                <c:pt idx="68">
                  <c:v>2226</c:v>
                </c:pt>
                <c:pt idx="69">
                  <c:v>2223</c:v>
                </c:pt>
                <c:pt idx="70">
                  <c:v>2185</c:v>
                </c:pt>
                <c:pt idx="71">
                  <c:v>2191</c:v>
                </c:pt>
                <c:pt idx="72">
                  <c:v>2181</c:v>
                </c:pt>
                <c:pt idx="73">
                  <c:v>2173</c:v>
                </c:pt>
                <c:pt idx="74">
                  <c:v>2172</c:v>
                </c:pt>
                <c:pt idx="75">
                  <c:v>2154</c:v>
                </c:pt>
                <c:pt idx="76">
                  <c:v>2096</c:v>
                </c:pt>
                <c:pt idx="77">
                  <c:v>2072</c:v>
                </c:pt>
                <c:pt idx="78">
                  <c:v>2021</c:v>
                </c:pt>
                <c:pt idx="79">
                  <c:v>1943</c:v>
                </c:pt>
                <c:pt idx="80">
                  <c:v>1939</c:v>
                </c:pt>
                <c:pt idx="81">
                  <c:v>1909</c:v>
                </c:pt>
                <c:pt idx="82">
                  <c:v>1923</c:v>
                </c:pt>
              </c:numCache>
            </c:numRef>
          </c:val>
          <c:smooth val="0"/>
          <c:extLst>
            <c:ext xmlns:c16="http://schemas.microsoft.com/office/drawing/2014/chart" uri="{C3380CC4-5D6E-409C-BE32-E72D297353CC}">
              <c16:uniqueId val="{0000000F-A03E-424A-8C5D-61E6B19A9F00}"/>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'F76'!$C$5</c:f>
              <c:strCache>
                <c:ptCount val="1"/>
                <c:pt idx="0">
                  <c:v>Variación</c:v>
                </c:pt>
              </c:strCache>
            </c:strRef>
          </c:tx>
          <c:spPr>
            <a:solidFill>
              <a:srgbClr val="C9D0D6"/>
            </a:solidFill>
            <a:ln>
              <a:noFill/>
            </a:ln>
            <a:effectLst/>
          </c:spPr>
          <c:invertIfNegative val="0"/>
          <c:dPt>
            <c:idx val="10"/>
            <c:invertIfNegative val="0"/>
            <c:bubble3D val="0"/>
            <c:spPr>
              <a:solidFill>
                <a:srgbClr val="7C878E"/>
              </a:solidFill>
              <a:ln>
                <a:noFill/>
              </a:ln>
              <a:effectLst/>
            </c:spPr>
            <c:extLst>
              <c:ext xmlns:c16="http://schemas.microsoft.com/office/drawing/2014/chart" uri="{C3380CC4-5D6E-409C-BE32-E72D297353CC}">
                <c16:uniqueId val="{00000001-E200-4AAC-BAA0-149C45CD748B}"/>
              </c:ext>
            </c:extLst>
          </c:dPt>
          <c:dPt>
            <c:idx val="22"/>
            <c:invertIfNegative val="0"/>
            <c:bubble3D val="0"/>
            <c:spPr>
              <a:solidFill>
                <a:srgbClr val="7C878E"/>
              </a:solidFill>
              <a:ln>
                <a:noFill/>
              </a:ln>
              <a:effectLst/>
            </c:spPr>
            <c:extLst>
              <c:ext xmlns:c16="http://schemas.microsoft.com/office/drawing/2014/chart" uri="{C3380CC4-5D6E-409C-BE32-E72D297353CC}">
                <c16:uniqueId val="{00000003-E200-4AAC-BAA0-149C45CD748B}"/>
              </c:ext>
            </c:extLst>
          </c:dPt>
          <c:dPt>
            <c:idx val="34"/>
            <c:invertIfNegative val="0"/>
            <c:bubble3D val="0"/>
            <c:spPr>
              <a:solidFill>
                <a:srgbClr val="7C878E"/>
              </a:solidFill>
              <a:ln>
                <a:noFill/>
              </a:ln>
              <a:effectLst/>
            </c:spPr>
            <c:extLst>
              <c:ext xmlns:c16="http://schemas.microsoft.com/office/drawing/2014/chart" uri="{C3380CC4-5D6E-409C-BE32-E72D297353CC}">
                <c16:uniqueId val="{00000005-E200-4AAC-BAA0-149C45CD748B}"/>
              </c:ext>
            </c:extLst>
          </c:dPt>
          <c:dPt>
            <c:idx val="46"/>
            <c:invertIfNegative val="0"/>
            <c:bubble3D val="0"/>
            <c:spPr>
              <a:solidFill>
                <a:srgbClr val="7C878E"/>
              </a:solidFill>
              <a:ln>
                <a:noFill/>
              </a:ln>
              <a:effectLst/>
            </c:spPr>
            <c:extLst>
              <c:ext xmlns:c16="http://schemas.microsoft.com/office/drawing/2014/chart" uri="{C3380CC4-5D6E-409C-BE32-E72D297353CC}">
                <c16:uniqueId val="{00000007-E200-4AAC-BAA0-149C45CD748B}"/>
              </c:ext>
            </c:extLst>
          </c:dPt>
          <c:dPt>
            <c:idx val="58"/>
            <c:invertIfNegative val="0"/>
            <c:bubble3D val="0"/>
            <c:spPr>
              <a:solidFill>
                <a:srgbClr val="7C878E"/>
              </a:solidFill>
              <a:ln>
                <a:noFill/>
              </a:ln>
              <a:effectLst/>
            </c:spPr>
            <c:extLst>
              <c:ext xmlns:c16="http://schemas.microsoft.com/office/drawing/2014/chart" uri="{C3380CC4-5D6E-409C-BE32-E72D297353CC}">
                <c16:uniqueId val="{00000009-E200-4AAC-BAA0-149C45CD748B}"/>
              </c:ext>
            </c:extLst>
          </c:dPt>
          <c:dPt>
            <c:idx val="70"/>
            <c:invertIfNegative val="0"/>
            <c:bubble3D val="0"/>
            <c:spPr>
              <a:solidFill>
                <a:srgbClr val="7C878E"/>
              </a:solidFill>
              <a:ln>
                <a:noFill/>
              </a:ln>
              <a:effectLst/>
            </c:spPr>
            <c:extLst>
              <c:ext xmlns:c16="http://schemas.microsoft.com/office/drawing/2014/chart" uri="{C3380CC4-5D6E-409C-BE32-E72D297353CC}">
                <c16:uniqueId val="{0000000B-E200-4AAC-BAA0-149C45CD748B}"/>
              </c:ext>
            </c:extLst>
          </c:dPt>
          <c:dPt>
            <c:idx val="82"/>
            <c:invertIfNegative val="0"/>
            <c:bubble3D val="0"/>
            <c:spPr>
              <a:solidFill>
                <a:srgbClr val="FBBB27"/>
              </a:solidFill>
              <a:ln>
                <a:noFill/>
              </a:ln>
              <a:effectLst/>
            </c:spPr>
            <c:extLst>
              <c:ext xmlns:c16="http://schemas.microsoft.com/office/drawing/2014/chart" uri="{C3380CC4-5D6E-409C-BE32-E72D297353CC}">
                <c16:uniqueId val="{0000000D-E200-4AAC-BAA0-149C45CD748B}"/>
              </c:ext>
            </c:extLst>
          </c:dPt>
          <c:cat>
            <c:multiLvlStrRef>
              <c:f>'F76'!$A$6:$B$88</c:f>
              <c:multiLvlStrCache>
                <c:ptCount val="8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lvl>
                <c:lvl>
                  <c:pt idx="0">
                    <c:v>2013</c:v>
                  </c:pt>
                  <c:pt idx="12">
                    <c:v>2014</c:v>
                  </c:pt>
                  <c:pt idx="24">
                    <c:v>2015</c:v>
                  </c:pt>
                  <c:pt idx="36">
                    <c:v>2016</c:v>
                  </c:pt>
                  <c:pt idx="48">
                    <c:v>2017</c:v>
                  </c:pt>
                  <c:pt idx="60">
                    <c:v>2018</c:v>
                  </c:pt>
                  <c:pt idx="72">
                    <c:v>2019</c:v>
                  </c:pt>
                </c:lvl>
              </c:multiLvlStrCache>
            </c:multiLvlStrRef>
          </c:cat>
          <c:val>
            <c:numRef>
              <c:f>'F76'!$C$6:$C$88</c:f>
              <c:numCache>
                <c:formatCode>General</c:formatCode>
                <c:ptCount val="83"/>
                <c:pt idx="0">
                  <c:v>-0.5</c:v>
                </c:pt>
                <c:pt idx="1">
                  <c:v>1.6</c:v>
                </c:pt>
                <c:pt idx="2">
                  <c:v>2</c:v>
                </c:pt>
                <c:pt idx="3">
                  <c:v>5.4</c:v>
                </c:pt>
                <c:pt idx="4">
                  <c:v>2.1</c:v>
                </c:pt>
                <c:pt idx="5">
                  <c:v>0.4</c:v>
                </c:pt>
                <c:pt idx="6">
                  <c:v>-3.7</c:v>
                </c:pt>
                <c:pt idx="7">
                  <c:v>-7.2</c:v>
                </c:pt>
                <c:pt idx="8">
                  <c:v>-7.3</c:v>
                </c:pt>
                <c:pt idx="9">
                  <c:v>-8</c:v>
                </c:pt>
                <c:pt idx="10">
                  <c:v>-8.9</c:v>
                </c:pt>
                <c:pt idx="11">
                  <c:v>-10.3</c:v>
                </c:pt>
                <c:pt idx="12">
                  <c:v>-10.6</c:v>
                </c:pt>
                <c:pt idx="13">
                  <c:v>-13</c:v>
                </c:pt>
                <c:pt idx="14">
                  <c:v>-13.8</c:v>
                </c:pt>
                <c:pt idx="15">
                  <c:v>-16.600000000000001</c:v>
                </c:pt>
                <c:pt idx="16">
                  <c:v>-14.9</c:v>
                </c:pt>
                <c:pt idx="17">
                  <c:v>-14.6</c:v>
                </c:pt>
                <c:pt idx="18">
                  <c:v>-14.5</c:v>
                </c:pt>
                <c:pt idx="19">
                  <c:v>-15.8</c:v>
                </c:pt>
                <c:pt idx="20">
                  <c:v>-17.100000000000001</c:v>
                </c:pt>
                <c:pt idx="21">
                  <c:v>-18</c:v>
                </c:pt>
                <c:pt idx="22">
                  <c:v>-19</c:v>
                </c:pt>
                <c:pt idx="23">
                  <c:v>-18.399999999999999</c:v>
                </c:pt>
                <c:pt idx="24">
                  <c:v>-15.1</c:v>
                </c:pt>
                <c:pt idx="25">
                  <c:v>-12.5</c:v>
                </c:pt>
                <c:pt idx="26">
                  <c:v>-7.6</c:v>
                </c:pt>
                <c:pt idx="27">
                  <c:v>-2.7</c:v>
                </c:pt>
                <c:pt idx="28">
                  <c:v>-0.1</c:v>
                </c:pt>
                <c:pt idx="29">
                  <c:v>2.2999999999999998</c:v>
                </c:pt>
                <c:pt idx="30">
                  <c:v>6.8</c:v>
                </c:pt>
                <c:pt idx="31">
                  <c:v>13.8</c:v>
                </c:pt>
                <c:pt idx="32">
                  <c:v>20.8</c:v>
                </c:pt>
                <c:pt idx="33">
                  <c:v>25.5</c:v>
                </c:pt>
                <c:pt idx="34">
                  <c:v>29.7</c:v>
                </c:pt>
                <c:pt idx="35">
                  <c:v>28.9</c:v>
                </c:pt>
                <c:pt idx="36">
                  <c:v>27</c:v>
                </c:pt>
                <c:pt idx="37">
                  <c:v>29.4</c:v>
                </c:pt>
                <c:pt idx="38">
                  <c:v>20.9</c:v>
                </c:pt>
                <c:pt idx="39">
                  <c:v>17.100000000000001</c:v>
                </c:pt>
                <c:pt idx="40">
                  <c:v>12.5</c:v>
                </c:pt>
                <c:pt idx="41">
                  <c:v>10.4</c:v>
                </c:pt>
                <c:pt idx="42">
                  <c:v>8.4</c:v>
                </c:pt>
                <c:pt idx="43">
                  <c:v>3.3</c:v>
                </c:pt>
                <c:pt idx="44">
                  <c:v>-3.5</c:v>
                </c:pt>
                <c:pt idx="45">
                  <c:v>-5.7</c:v>
                </c:pt>
                <c:pt idx="46">
                  <c:v>-5.4</c:v>
                </c:pt>
                <c:pt idx="47">
                  <c:v>-3.6</c:v>
                </c:pt>
                <c:pt idx="48">
                  <c:v>-7</c:v>
                </c:pt>
                <c:pt idx="49">
                  <c:v>-11.2</c:v>
                </c:pt>
                <c:pt idx="50">
                  <c:v>-7.9</c:v>
                </c:pt>
                <c:pt idx="51">
                  <c:v>-6.7</c:v>
                </c:pt>
                <c:pt idx="52">
                  <c:v>-3.7</c:v>
                </c:pt>
                <c:pt idx="53">
                  <c:v>-0.6</c:v>
                </c:pt>
                <c:pt idx="54">
                  <c:v>-0.4</c:v>
                </c:pt>
                <c:pt idx="55">
                  <c:v>0.5</c:v>
                </c:pt>
                <c:pt idx="56">
                  <c:v>3.1</c:v>
                </c:pt>
                <c:pt idx="57">
                  <c:v>3.2</c:v>
                </c:pt>
                <c:pt idx="58">
                  <c:v>0.8</c:v>
                </c:pt>
                <c:pt idx="59">
                  <c:v>1.5</c:v>
                </c:pt>
                <c:pt idx="60">
                  <c:v>3.9</c:v>
                </c:pt>
                <c:pt idx="61">
                  <c:v>4.5999999999999996</c:v>
                </c:pt>
                <c:pt idx="62">
                  <c:v>2.6</c:v>
                </c:pt>
                <c:pt idx="63">
                  <c:v>-0.5</c:v>
                </c:pt>
                <c:pt idx="64">
                  <c:v>-2.7</c:v>
                </c:pt>
                <c:pt idx="65">
                  <c:v>-7.9</c:v>
                </c:pt>
                <c:pt idx="66">
                  <c:v>-7</c:v>
                </c:pt>
                <c:pt idx="67">
                  <c:v>-4.8</c:v>
                </c:pt>
                <c:pt idx="68">
                  <c:v>-5.2</c:v>
                </c:pt>
                <c:pt idx="69">
                  <c:v>-5.0999999999999996</c:v>
                </c:pt>
                <c:pt idx="70">
                  <c:v>-5.5</c:v>
                </c:pt>
                <c:pt idx="71">
                  <c:v>-6.8</c:v>
                </c:pt>
                <c:pt idx="72">
                  <c:v>-7.2</c:v>
                </c:pt>
                <c:pt idx="73">
                  <c:v>-6.4</c:v>
                </c:pt>
                <c:pt idx="74">
                  <c:v>-5.7</c:v>
                </c:pt>
                <c:pt idx="75">
                  <c:v>-4.5999999999999996</c:v>
                </c:pt>
                <c:pt idx="76">
                  <c:v>-6.7</c:v>
                </c:pt>
                <c:pt idx="77">
                  <c:v>-5</c:v>
                </c:pt>
                <c:pt idx="78">
                  <c:v>-8.3000000000000007</c:v>
                </c:pt>
                <c:pt idx="79">
                  <c:v>-13.4</c:v>
                </c:pt>
                <c:pt idx="80">
                  <c:v>-12.9</c:v>
                </c:pt>
                <c:pt idx="81">
                  <c:v>-14.1</c:v>
                </c:pt>
                <c:pt idx="82">
                  <c:v>-12</c:v>
                </c:pt>
              </c:numCache>
            </c:numRef>
          </c:val>
          <c:extLst>
            <c:ext xmlns:c16="http://schemas.microsoft.com/office/drawing/2014/chart" uri="{C3380CC4-5D6E-409C-BE32-E72D297353CC}">
              <c16:uniqueId val="{0000000E-E200-4AAC-BAA0-149C45CD748B}"/>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'F76'!$D$5</c:f>
              <c:strCache>
                <c:ptCount val="1"/>
                <c:pt idx="0">
                  <c:v>Variación Promedio</c:v>
                </c:pt>
              </c:strCache>
            </c:strRef>
          </c:tx>
          <c:spPr>
            <a:ln w="28575" cap="rnd">
              <a:solidFill>
                <a:srgbClr val="B69630"/>
              </a:solidFill>
              <a:round/>
            </a:ln>
            <a:effectLst/>
          </c:spPr>
          <c:marker>
            <c:symbol val="none"/>
          </c:marker>
          <c:cat>
            <c:multiLvlStrRef>
              <c:f>'F76'!$A$6:$B$88</c:f>
              <c:multiLvlStrCache>
                <c:ptCount val="8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lvl>
                <c:lvl>
                  <c:pt idx="0">
                    <c:v>2013</c:v>
                  </c:pt>
                  <c:pt idx="12">
                    <c:v>2014</c:v>
                  </c:pt>
                  <c:pt idx="24">
                    <c:v>2015</c:v>
                  </c:pt>
                  <c:pt idx="36">
                    <c:v>2016</c:v>
                  </c:pt>
                  <c:pt idx="48">
                    <c:v>2017</c:v>
                  </c:pt>
                  <c:pt idx="60">
                    <c:v>2018</c:v>
                  </c:pt>
                  <c:pt idx="72">
                    <c:v>2019</c:v>
                  </c:pt>
                </c:lvl>
              </c:multiLvlStrCache>
            </c:multiLvlStrRef>
          </c:cat>
          <c:val>
            <c:numRef>
              <c:f>'F76'!$D$6:$D$88</c:f>
              <c:numCache>
                <c:formatCode>General</c:formatCode>
                <c:ptCount val="83"/>
                <c:pt idx="0">
                  <c:v>3</c:v>
                </c:pt>
                <c:pt idx="1">
                  <c:v>2.4</c:v>
                </c:pt>
                <c:pt idx="2">
                  <c:v>2</c:v>
                </c:pt>
                <c:pt idx="3">
                  <c:v>2.1</c:v>
                </c:pt>
                <c:pt idx="4">
                  <c:v>1.9</c:v>
                </c:pt>
                <c:pt idx="5">
                  <c:v>1.6</c:v>
                </c:pt>
                <c:pt idx="6">
                  <c:v>1.1000000000000001</c:v>
                </c:pt>
                <c:pt idx="7">
                  <c:v>0.3</c:v>
                </c:pt>
                <c:pt idx="8">
                  <c:v>-0.5</c:v>
                </c:pt>
                <c:pt idx="9">
                  <c:v>-1.3</c:v>
                </c:pt>
                <c:pt idx="10">
                  <c:v>-2</c:v>
                </c:pt>
                <c:pt idx="11">
                  <c:v>-2.9</c:v>
                </c:pt>
                <c:pt idx="12">
                  <c:v>-3.7</c:v>
                </c:pt>
                <c:pt idx="13">
                  <c:v>-4.9000000000000004</c:v>
                </c:pt>
                <c:pt idx="14">
                  <c:v>-6.2</c:v>
                </c:pt>
                <c:pt idx="15">
                  <c:v>-8.1</c:v>
                </c:pt>
                <c:pt idx="16">
                  <c:v>-9.5</c:v>
                </c:pt>
                <c:pt idx="17">
                  <c:v>-10.7</c:v>
                </c:pt>
                <c:pt idx="18">
                  <c:v>-11.6</c:v>
                </c:pt>
                <c:pt idx="19">
                  <c:v>-12.3</c:v>
                </c:pt>
                <c:pt idx="20">
                  <c:v>-13.2</c:v>
                </c:pt>
                <c:pt idx="21">
                  <c:v>-14</c:v>
                </c:pt>
                <c:pt idx="22">
                  <c:v>-14.8</c:v>
                </c:pt>
                <c:pt idx="23">
                  <c:v>-15.5</c:v>
                </c:pt>
                <c:pt idx="24">
                  <c:v>-15.9</c:v>
                </c:pt>
                <c:pt idx="25">
                  <c:v>-15.9</c:v>
                </c:pt>
                <c:pt idx="26">
                  <c:v>-15.3</c:v>
                </c:pt>
                <c:pt idx="27">
                  <c:v>-14.2</c:v>
                </c:pt>
                <c:pt idx="28">
                  <c:v>-13</c:v>
                </c:pt>
                <c:pt idx="29">
                  <c:v>-11.5</c:v>
                </c:pt>
                <c:pt idx="30">
                  <c:v>-9.8000000000000007</c:v>
                </c:pt>
                <c:pt idx="31">
                  <c:v>-7.3</c:v>
                </c:pt>
                <c:pt idx="32">
                  <c:v>-4.0999999999999996</c:v>
                </c:pt>
                <c:pt idx="33">
                  <c:v>-0.5</c:v>
                </c:pt>
                <c:pt idx="34">
                  <c:v>3.5</c:v>
                </c:pt>
                <c:pt idx="35">
                  <c:v>7.5</c:v>
                </c:pt>
                <c:pt idx="36">
                  <c:v>11</c:v>
                </c:pt>
                <c:pt idx="37">
                  <c:v>14.5</c:v>
                </c:pt>
                <c:pt idx="38">
                  <c:v>16.899999999999999</c:v>
                </c:pt>
                <c:pt idx="39">
                  <c:v>18.5</c:v>
                </c:pt>
                <c:pt idx="40">
                  <c:v>19.600000000000001</c:v>
                </c:pt>
                <c:pt idx="41">
                  <c:v>20.2</c:v>
                </c:pt>
                <c:pt idx="42">
                  <c:v>20.399999999999999</c:v>
                </c:pt>
                <c:pt idx="43">
                  <c:v>19.5</c:v>
                </c:pt>
                <c:pt idx="44">
                  <c:v>17.5</c:v>
                </c:pt>
                <c:pt idx="45">
                  <c:v>14.9</c:v>
                </c:pt>
                <c:pt idx="46">
                  <c:v>11.9</c:v>
                </c:pt>
                <c:pt idx="47">
                  <c:v>9.1999999999999993</c:v>
                </c:pt>
                <c:pt idx="48">
                  <c:v>6.4</c:v>
                </c:pt>
                <c:pt idx="49">
                  <c:v>3</c:v>
                </c:pt>
                <c:pt idx="50">
                  <c:v>0.6</c:v>
                </c:pt>
                <c:pt idx="51">
                  <c:v>-1.4</c:v>
                </c:pt>
                <c:pt idx="52">
                  <c:v>-2.7</c:v>
                </c:pt>
                <c:pt idx="53">
                  <c:v>-3.6</c:v>
                </c:pt>
                <c:pt idx="54">
                  <c:v>-4.4000000000000004</c:v>
                </c:pt>
                <c:pt idx="55">
                  <c:v>-4.5999999999999996</c:v>
                </c:pt>
                <c:pt idx="56">
                  <c:v>-4.0999999999999996</c:v>
                </c:pt>
                <c:pt idx="57">
                  <c:v>-3.3</c:v>
                </c:pt>
                <c:pt idx="58">
                  <c:v>-2.8</c:v>
                </c:pt>
                <c:pt idx="59">
                  <c:v>-2.4</c:v>
                </c:pt>
                <c:pt idx="60">
                  <c:v>-1.5</c:v>
                </c:pt>
                <c:pt idx="61">
                  <c:v>-0.2</c:v>
                </c:pt>
                <c:pt idx="62">
                  <c:v>0.7</c:v>
                </c:pt>
                <c:pt idx="63">
                  <c:v>1.2</c:v>
                </c:pt>
                <c:pt idx="64">
                  <c:v>1.3</c:v>
                </c:pt>
                <c:pt idx="65">
                  <c:v>0.7</c:v>
                </c:pt>
                <c:pt idx="66">
                  <c:v>0.2</c:v>
                </c:pt>
                <c:pt idx="67">
                  <c:v>-0.3</c:v>
                </c:pt>
                <c:pt idx="68">
                  <c:v>-1</c:v>
                </c:pt>
                <c:pt idx="69">
                  <c:v>-1.6</c:v>
                </c:pt>
                <c:pt idx="70">
                  <c:v>-2.2000000000000002</c:v>
                </c:pt>
                <c:pt idx="71">
                  <c:v>-2.9</c:v>
                </c:pt>
                <c:pt idx="72">
                  <c:v>-3.8</c:v>
                </c:pt>
                <c:pt idx="73">
                  <c:v>-4.7</c:v>
                </c:pt>
                <c:pt idx="74">
                  <c:v>-5.4</c:v>
                </c:pt>
                <c:pt idx="75">
                  <c:v>-5.7</c:v>
                </c:pt>
                <c:pt idx="76">
                  <c:v>-6.1</c:v>
                </c:pt>
                <c:pt idx="77">
                  <c:v>-5.8</c:v>
                </c:pt>
                <c:pt idx="78">
                  <c:v>-5.9</c:v>
                </c:pt>
                <c:pt idx="79">
                  <c:v>-6.7</c:v>
                </c:pt>
                <c:pt idx="80">
                  <c:v>-7.3</c:v>
                </c:pt>
                <c:pt idx="81">
                  <c:v>-8.1</c:v>
                </c:pt>
                <c:pt idx="82">
                  <c:v>-8.6</c:v>
                </c:pt>
              </c:numCache>
            </c:numRef>
          </c:val>
          <c:smooth val="0"/>
          <c:extLst>
            <c:ext xmlns:c16="http://schemas.microsoft.com/office/drawing/2014/chart" uri="{C3380CC4-5D6E-409C-BE32-E72D297353CC}">
              <c16:uniqueId val="{0000000F-E200-4AAC-BAA0-149C45CD748B}"/>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'F6'!$A$6</c:f>
              <c:strCache>
                <c:ptCount val="1"/>
                <c:pt idx="0">
                  <c:v>INFONAVIT</c:v>
                </c:pt>
              </c:strCache>
            </c:strRef>
          </c:tx>
          <c:spPr>
            <a:solidFill>
              <a:srgbClr val="FBBB27"/>
            </a:solidFill>
            <a:ln>
              <a:noFill/>
            </a:ln>
            <a:effectLst/>
          </c:spPr>
          <c:invertIfNegative val="0"/>
          <c:dLbls>
            <c:dLbl>
              <c:idx val="1"/>
              <c:tx>
                <c:rich>
                  <a:bodyPr/>
                  <a:lstStyle/>
                  <a:p>
                    <a:fld id="{6FFBE1B5-8902-40C9-ABB1-A4131A03B150}"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{6FFBE1B5-8902-40C9-ABB1-A4131A03B150}</c15:txfldGUID>
                      <c15:f>'F6'!$E$6</c15:f>
                      <c15:dlblFieldTableCache>
                        <c:ptCount val="1"/>
                        <c:pt idx="0">
                          <c:v>0.641605132</c:v>
                        </c:pt>
                      </c15:dlblFieldTableCache>
                    </c15:dlblFTEntry>
                  </c15:dlblFieldTable>
                  <c15:showDataLabelsRange val="0"/>
                </c:ext>
                <c:ext xmlns:c16="http://schemas.microsoft.com/office/drawing/2014/chart" uri="{C3380CC4-5D6E-409C-BE32-E72D297353CC}">
                  <c16:uniqueId val="{00000000-3EDD-4FE6-A363-32408860FEE2}"/>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'F6'!$B$5:$C$5</c:f>
              <c:strCache>
                <c:ptCount val="2"/>
                <c:pt idx="0">
                  <c:v>Cofinanciamientos y subsidios</c:v>
                </c:pt>
                <c:pt idx="1">
                  <c:v>Credito individual</c:v>
                </c:pt>
              </c:strCache>
            </c:strRef>
          </c:cat>
          <c:val>
            <c:numRef>
              <c:f>'F6'!$B$6:$C$6</c:f>
              <c:numCache>
                <c:formatCode>General</c:formatCode>
                <c:ptCount val="2"/>
                <c:pt idx="1">
                  <c:v>17204</c:v>
                </c:pt>
              </c:numCache>
            </c:numRef>
          </c:val>
          <c:extLst>
            <c:ext xmlns:c16="http://schemas.microsoft.com/office/drawing/2014/chart" uri="{C3380CC4-5D6E-409C-BE32-E72D297353CC}">
              <c16:uniqueId val="{00000001-3EDD-4FE6-A363-32408860FEE2}"/>
            </c:ext>
          </c:extLst>
        </c:ser>
        <c:ser>
          <c:idx val="1"/>
          <c:order val="1"/>
          <c:tx>
            <c:strRef>
              <c:f>'F6'!$A$7</c:f>
              <c:strCache>
                <c:ptCount val="1"/>
                <c:pt idx="0">
                  <c:v>BANCA (CNBV)</c:v>
                </c:pt>
              </c:strCache>
            </c:strRef>
          </c:tx>
          <c:spPr>
            <a:solidFill>
              <a:schemeClr val="accent2"/>
            </a:solidFill>
            <a:ln>
              <a:noFill/>
            </a:ln>
            <a:effectLst/>
          </c:spPr>
          <c:invertIfNegative val="0"/>
          <c:dLbls>
            <c:dLbl>
              <c:idx val="1"/>
              <c:tx>
                <c:rich>
                  <a:bodyPr/>
                  <a:lstStyle/>
                  <a:p>
                    <a:fld id="{E1D3F21B-4C0F-4880-9965-6E40B9A0C96B}"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{E1D3F21B-4C0F-4880-9965-6E40B9A0C96B}</c15:txfldGUID>
                      <c15:f>'F6'!$E$7</c15:f>
                      <c15:dlblFieldTableCache>
                        <c:ptCount val="1"/>
                        <c:pt idx="0">
                          <c:v>0.304542403</c:v>
                        </c:pt>
                      </c15:dlblFieldTableCache>
                    </c15:dlblFTEntry>
                  </c15:dlblFieldTable>
                  <c15:showDataLabelsRange val="0"/>
                </c:ext>
                <c:ext xmlns:c16="http://schemas.microsoft.com/office/drawing/2014/chart" uri="{C3380CC4-5D6E-409C-BE32-E72D297353CC}">
                  <c16:uniqueId val="{00000002-3EDD-4FE6-A363-32408860FEE2}"/>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'F6'!$B$5:$C$5</c:f>
              <c:strCache>
                <c:ptCount val="2"/>
                <c:pt idx="0">
                  <c:v>Cofinanciamientos y subsidios</c:v>
                </c:pt>
                <c:pt idx="1">
                  <c:v>Credito individual</c:v>
                </c:pt>
              </c:strCache>
            </c:strRef>
          </c:cat>
          <c:val>
            <c:numRef>
              <c:f>'F6'!$B$7:$C$7</c:f>
              <c:numCache>
                <c:formatCode>General</c:formatCode>
                <c:ptCount val="2"/>
                <c:pt idx="1">
                  <c:v>8166</c:v>
                </c:pt>
              </c:numCache>
            </c:numRef>
          </c:val>
          <c:extLst>
            <c:ext xmlns:c16="http://schemas.microsoft.com/office/drawing/2014/chart" uri="{C3380CC4-5D6E-409C-BE32-E72D297353CC}">
              <c16:uniqueId val="{00000003-3EDD-4FE6-A363-32408860FEE2}"/>
            </c:ext>
          </c:extLst>
        </c:ser>
        <c:ser>
          <c:idx val="2"/>
          <c:order val="2"/>
          <c:tx>
            <c:strRef>
              <c:f>'F6'!$A$8</c:f>
              <c:strCache>
                <c:ptCount val="1"/>
                <c:pt idx="0">
                  <c:v>FOVISSSTE</c:v>
                </c:pt>
              </c:strCache>
            </c:strRef>
          </c:tx>
          <c:spPr>
            <a:solidFill>
              <a:schemeClr val="accent3"/>
            </a:solidFill>
            <a:ln>
              <a:noFill/>
            </a:ln>
            <a:effectLst/>
          </c:spPr>
          <c:invertIfNegative val="0"/>
          <c:dLbls>
            <c:dLbl>
              <c:idx val="1"/>
              <c:tx>
                <c:rich>
                  <a:bodyPr/>
                  <a:lstStyle/>
                  <a:p>
                    <a:fld id="{7C9BA675-FB01-4A5C-8639-0B8A179EB4FB}"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{7C9BA675-FB01-4A5C-8639-0B8A179EB4FB}</c15:txfldGUID>
                      <c15:f>'F6'!$E$8</c15:f>
                      <c15:dlblFieldTableCache>
                        <c:ptCount val="1"/>
                        <c:pt idx="0">
                          <c:v>0.034012083</c:v>
                        </c:pt>
                      </c15:dlblFieldTableCache>
                    </c15:dlblFTEntry>
                  </c15:dlblFieldTable>
                  <c15:showDataLabelsRange val="0"/>
                </c:ext>
                <c:ext xmlns:c16="http://schemas.microsoft.com/office/drawing/2014/chart" uri="{C3380CC4-5D6E-409C-BE32-E72D297353CC}">
                  <c16:uniqueId val="{00000004-3EDD-4FE6-A363-32408860FEE2}"/>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'F6'!$B$5:$C$5</c:f>
              <c:strCache>
                <c:ptCount val="2"/>
                <c:pt idx="0">
                  <c:v>Cofinanciamientos y subsidios</c:v>
                </c:pt>
                <c:pt idx="1">
                  <c:v>Credito individual</c:v>
                </c:pt>
              </c:strCache>
            </c:strRef>
          </c:cat>
          <c:val>
            <c:numRef>
              <c:f>'F6'!$B$8:$C$8</c:f>
              <c:numCache>
                <c:formatCode>General</c:formatCode>
                <c:ptCount val="2"/>
                <c:pt idx="1">
                  <c:v>912</c:v>
                </c:pt>
              </c:numCache>
            </c:numRef>
          </c:val>
          <c:extLst>
            <c:ext xmlns:c16="http://schemas.microsoft.com/office/drawing/2014/chart" uri="{C3380CC4-5D6E-409C-BE32-E72D297353CC}">
              <c16:uniqueId val="{00000005-3EDD-4FE6-A363-32408860FEE2}"/>
            </c:ext>
          </c:extLst>
        </c:ser>
        <c:ser>
          <c:idx val="3"/>
          <c:order val="3"/>
          <c:tx>
            <c:strRef>
              <c:f>'F6'!$A$9</c:f>
              <c:strCache>
                <c:ptCount val="1"/>
                <c:pt idx="0">
                  <c:v>Otros</c:v>
                </c:pt>
              </c:strCache>
            </c:strRef>
          </c:tx>
          <c:spPr>
            <a:solidFill>
              <a:srgbClr val="BDCFF1"/>
            </a:solidFill>
            <a:ln>
              <a:noFill/>
            </a:ln>
            <a:effectLst/>
          </c:spPr>
          <c:invertIfNegative val="0"/>
          <c:dLbls>
            <c:dLbl>
              <c:idx val="1"/>
              <c:layout>
                <c:manualLayout>
                  <c:x val="-1.5253767278251723E-16"/>
                  <c:y val="-2.6666666666666675E-2"/>
                </c:manualLayout>
              </c:layout>
              <c:tx>
                <c:rich>
                  <a:bodyPr/>
                  <a:lstStyle/>
                  <a:p>
                    <a:fld id="{C5523015-966C-4D5E-A797-E97F7F2D5497}"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{C5523015-966C-4D5E-A797-E97F7F2D5497}</c15:txfldGUID>
                      <c15:f>'F6'!$E$9</c15:f>
                      <c15:dlblFieldTableCache>
                        <c:ptCount val="1"/>
                        <c:pt idx="0">
                          <c:v>0.019840382</c:v>
                        </c:pt>
                      </c15:dlblFieldTableCache>
                    </c15:dlblFTEntry>
                  </c15:dlblFieldTable>
                  <c15:showDataLabelsRange val="0"/>
                </c:ext>
                <c:ext xmlns:c16="http://schemas.microsoft.com/office/drawing/2014/chart" uri="{C3380CC4-5D6E-409C-BE32-E72D297353CC}">
                  <c16:uniqueId val="{00000006-3EDD-4FE6-A363-32408860FEE2}"/>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'F6'!$B$5:$C$5</c:f>
              <c:strCache>
                <c:ptCount val="2"/>
                <c:pt idx="0">
                  <c:v>Cofinanciamientos y subsidios</c:v>
                </c:pt>
                <c:pt idx="1">
                  <c:v>Credito individual</c:v>
                </c:pt>
              </c:strCache>
            </c:strRef>
          </c:cat>
          <c:val>
            <c:numRef>
              <c:f>'F6'!$B$9:$C$9</c:f>
              <c:numCache>
                <c:formatCode>General</c:formatCode>
                <c:ptCount val="2"/>
                <c:pt idx="1">
                  <c:v>532</c:v>
                </c:pt>
              </c:numCache>
            </c:numRef>
          </c:val>
          <c:extLst>
            <c:ext xmlns:c16="http://schemas.microsoft.com/office/drawing/2014/chart" uri="{C3380CC4-5D6E-409C-BE32-E72D297353CC}">
              <c16:uniqueId val="{00000007-3EDD-4FE6-A363-32408860FEE2}"/>
            </c:ext>
          </c:extLst>
        </c:ser>
        <c:ser>
          <c:idx val="4"/>
          <c:order val="4"/>
          <c:tx>
            <c:strRef>
              <c:f>'F6'!$A$10</c:f>
              <c:strCache>
                <c:ptCount val="1"/>
                <c:pt idx="0">
                  <c:v>Cofinanciamientos y subsidios</c:v>
                </c:pt>
              </c:strCache>
            </c:strRef>
          </c:tx>
          <c:spPr>
            <a:solidFill>
              <a:srgbClr val="393D3F"/>
            </a:solidFill>
            <a:ln>
              <a:noFill/>
            </a:ln>
            <a:effectLst/>
          </c:spPr>
          <c:invertIfNegative val="0"/>
          <c:dLbls>
            <c:dLbl>
              <c:idx val="0"/>
              <c:tx>
                <c:rich>
                  <a:bodyPr/>
                  <a:lstStyle/>
                  <a:p>
                    <a:fld id="{089059CA-D50F-42FD-9671-D267D5C97A6F}" type="CELLRANGE">
                      <a:rPr lang="en-US"/>
                      <a:pPr/>
                      <a:t>[CELLRANGE]</a:t>
                    </a:fld>
                    <a:r>
                      <a:rPr lang="en-US"/>
                      <a:t>21.8%</a:t>
                    </a:r>
                    <a:r>
                      <a:rPr lang="en-US" baseline="0"/>
                      <a:t>, </a:t>
                    </a:r>
                    <a:fld id="{B6E03EA8-82B2-4953-86A2-D0335CF00877}"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3EDD-4FE6-A363-32408860FEE2}"/>
                </c:ext>
              </c:extLst>
            </c:dLbl>
            <c:dLbl>
              <c:idx val="1"/>
              <c:tx>
                <c:rich>
                  <a:bodyPr/>
                  <a:lstStyle/>
                  <a:p>
                    <a:endParaRPr lang="en-US"/>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EDD-4FE6-A363-32408860FEE2}"/>
                </c:ext>
              </c:extLst>
            </c:dLbl>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'F6'!$B$5:$C$5</c:f>
              <c:strCache>
                <c:ptCount val="2"/>
                <c:pt idx="0">
                  <c:v>Cofinanciamientos y subsidios</c:v>
                </c:pt>
                <c:pt idx="1">
                  <c:v>Credito individual</c:v>
                </c:pt>
              </c:strCache>
            </c:strRef>
          </c:cat>
          <c:val>
            <c:numRef>
              <c:f>'F6'!$B$10:$C$10</c:f>
              <c:numCache>
                <c:formatCode>General</c:formatCode>
                <c:ptCount val="2"/>
                <c:pt idx="0">
                  <c:v>7468</c:v>
                </c:pt>
              </c:numCache>
            </c:numRef>
          </c:val>
          <c:extLst>
            <c:ext xmlns:c15="http://schemas.microsoft.com/office/drawing/2012/chart" uri="{02D57815-91ED-43cb-92C2-25804820EDAC}">
              <c15:datalabelsRange>
                <c15:f>'F6'!$D$10</c15:f>
                <c15:dlblRangeCache>
                  <c:ptCount val="1"/>
                </c15:dlblRangeCache>
              </c15:datalabelsRange>
            </c:ext>
            <c:ext xmlns:c16="http://schemas.microsoft.com/office/drawing/2014/chart" uri="{C3380CC4-5D6E-409C-BE32-E72D297353CC}">
              <c16:uniqueId val="{0000000A-3EDD-4FE6-A363-32408860FEE2}"/>
            </c:ext>
          </c:extLst>
        </c:ser>
        <c:dLbls>
          <c:dLblPos val="ctr"/>
          <c:showLegendKey val="0"/>
          <c:showVal val="1"/>
          <c:showCatName val="0"/>
          <c:showSerName val="0"/>
          <c:showPercent val="0"/>
          <c:showBubbleSize val="0"/>
        </c:dLbls>
        <c:gapWidth val="150"/>
        <c:overlap val="100"/>
        <c:axId val="439071768"/>
        <c:axId val="439071440"/>
      </c:barChart>
      <c:catAx>
        <c:axId val="439071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439071440"/>
        <c:crosses val="autoZero"/>
        <c:auto val="1"/>
        <c:lblAlgn val="ctr"/>
        <c:lblOffset val="100"/>
        <c:noMultiLvlLbl val="0"/>
      </c:catAx>
      <c:valAx>
        <c:axId val="439071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439071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A2B-44AD-912E-937DB260BF4E}"/>
              </c:ext>
            </c:extLst>
          </c:dPt>
          <c:dPt>
            <c:idx val="1"/>
            <c:invertIfNegative val="0"/>
            <c:bubble3D val="0"/>
            <c:spPr>
              <a:solidFill>
                <a:srgbClr val="7C878E"/>
              </a:solidFill>
              <a:ln>
                <a:noFill/>
              </a:ln>
              <a:effectLst/>
            </c:spPr>
            <c:extLst>
              <c:ext xmlns:c16="http://schemas.microsoft.com/office/drawing/2014/chart" uri="{C3380CC4-5D6E-409C-BE32-E72D297353CC}">
                <c16:uniqueId val="{00000003-9A2B-44AD-912E-937DB260BF4E}"/>
              </c:ext>
            </c:extLst>
          </c:dPt>
          <c:dPt>
            <c:idx val="2"/>
            <c:invertIfNegative val="0"/>
            <c:bubble3D val="0"/>
            <c:spPr>
              <a:solidFill>
                <a:srgbClr val="7C878E"/>
              </a:solidFill>
              <a:ln>
                <a:noFill/>
              </a:ln>
              <a:effectLst/>
            </c:spPr>
            <c:extLst>
              <c:ext xmlns:c16="http://schemas.microsoft.com/office/drawing/2014/chart" uri="{C3380CC4-5D6E-409C-BE32-E72D297353CC}">
                <c16:uniqueId val="{00000005-9A2B-44AD-912E-937DB260BF4E}"/>
              </c:ext>
            </c:extLst>
          </c:dPt>
          <c:dPt>
            <c:idx val="3"/>
            <c:invertIfNegative val="0"/>
            <c:bubble3D val="0"/>
            <c:spPr>
              <a:solidFill>
                <a:srgbClr val="7C878E"/>
              </a:solidFill>
              <a:ln>
                <a:noFill/>
              </a:ln>
              <a:effectLst/>
            </c:spPr>
            <c:extLst>
              <c:ext xmlns:c16="http://schemas.microsoft.com/office/drawing/2014/chart" uri="{C3380CC4-5D6E-409C-BE32-E72D297353CC}">
                <c16:uniqueId val="{00000007-9A2B-44AD-912E-937DB260BF4E}"/>
              </c:ext>
            </c:extLst>
          </c:dPt>
          <c:dPt>
            <c:idx val="4"/>
            <c:invertIfNegative val="0"/>
            <c:bubble3D val="0"/>
            <c:spPr>
              <a:solidFill>
                <a:srgbClr val="7C878E"/>
              </a:solidFill>
              <a:ln>
                <a:noFill/>
              </a:ln>
              <a:effectLst/>
            </c:spPr>
            <c:extLst>
              <c:ext xmlns:c16="http://schemas.microsoft.com/office/drawing/2014/chart" uri="{C3380CC4-5D6E-409C-BE32-E72D297353CC}">
                <c16:uniqueId val="{00000009-9A2B-44AD-912E-937DB260BF4E}"/>
              </c:ext>
            </c:extLst>
          </c:dPt>
          <c:dPt>
            <c:idx val="5"/>
            <c:invertIfNegative val="0"/>
            <c:bubble3D val="0"/>
            <c:spPr>
              <a:solidFill>
                <a:srgbClr val="7C878E"/>
              </a:solidFill>
              <a:ln>
                <a:noFill/>
              </a:ln>
              <a:effectLst/>
            </c:spPr>
            <c:extLst>
              <c:ext xmlns:c16="http://schemas.microsoft.com/office/drawing/2014/chart" uri="{C3380CC4-5D6E-409C-BE32-E72D297353CC}">
                <c16:uniqueId val="{0000000B-9A2B-44AD-912E-937DB260BF4E}"/>
              </c:ext>
            </c:extLst>
          </c:dPt>
          <c:dPt>
            <c:idx val="6"/>
            <c:invertIfNegative val="0"/>
            <c:bubble3D val="0"/>
            <c:spPr>
              <a:solidFill>
                <a:srgbClr val="7C878E"/>
              </a:solidFill>
              <a:ln>
                <a:noFill/>
              </a:ln>
              <a:effectLst/>
            </c:spPr>
            <c:extLst>
              <c:ext xmlns:c16="http://schemas.microsoft.com/office/drawing/2014/chart" uri="{C3380CC4-5D6E-409C-BE32-E72D297353CC}">
                <c16:uniqueId val="{0000000D-9A2B-44AD-912E-937DB260BF4E}"/>
              </c:ext>
            </c:extLst>
          </c:dPt>
          <c:dPt>
            <c:idx val="7"/>
            <c:invertIfNegative val="0"/>
            <c:bubble3D val="0"/>
            <c:spPr>
              <a:solidFill>
                <a:srgbClr val="7C878E"/>
              </a:solidFill>
              <a:ln>
                <a:noFill/>
              </a:ln>
              <a:effectLst/>
            </c:spPr>
            <c:extLst>
              <c:ext xmlns:c16="http://schemas.microsoft.com/office/drawing/2014/chart" uri="{C3380CC4-5D6E-409C-BE32-E72D297353CC}">
                <c16:uniqueId val="{0000000F-9A2B-44AD-912E-937DB260BF4E}"/>
              </c:ext>
            </c:extLst>
          </c:dPt>
          <c:dPt>
            <c:idx val="8"/>
            <c:invertIfNegative val="0"/>
            <c:bubble3D val="0"/>
            <c:spPr>
              <a:solidFill>
                <a:srgbClr val="7C878E"/>
              </a:solidFill>
              <a:ln>
                <a:noFill/>
              </a:ln>
              <a:effectLst/>
            </c:spPr>
            <c:extLst>
              <c:ext xmlns:c16="http://schemas.microsoft.com/office/drawing/2014/chart" uri="{C3380CC4-5D6E-409C-BE32-E72D297353CC}">
                <c16:uniqueId val="{00000011-9A2B-44AD-912E-937DB260BF4E}"/>
              </c:ext>
            </c:extLst>
          </c:dPt>
          <c:dPt>
            <c:idx val="9"/>
            <c:invertIfNegative val="0"/>
            <c:bubble3D val="0"/>
            <c:spPr>
              <a:solidFill>
                <a:srgbClr val="7C878E"/>
              </a:solidFill>
              <a:ln>
                <a:noFill/>
              </a:ln>
              <a:effectLst/>
            </c:spPr>
            <c:extLst>
              <c:ext xmlns:c16="http://schemas.microsoft.com/office/drawing/2014/chart" uri="{C3380CC4-5D6E-409C-BE32-E72D297353CC}">
                <c16:uniqueId val="{00000013-9A2B-44AD-912E-937DB260BF4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9A2B-44AD-912E-937DB260BF4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9A2B-44AD-912E-937DB260BF4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9A2B-44AD-912E-937DB260BF4E}"/>
              </c:ext>
            </c:extLst>
          </c:dPt>
          <c:dPt>
            <c:idx val="13"/>
            <c:invertIfNegative val="0"/>
            <c:bubble3D val="0"/>
            <c:spPr>
              <a:solidFill>
                <a:srgbClr val="7C878E"/>
              </a:solidFill>
              <a:ln>
                <a:noFill/>
              </a:ln>
              <a:effectLst/>
            </c:spPr>
            <c:extLst>
              <c:ext xmlns:c16="http://schemas.microsoft.com/office/drawing/2014/chart" uri="{C3380CC4-5D6E-409C-BE32-E72D297353CC}">
                <c16:uniqueId val="{0000001B-9A2B-44AD-912E-937DB260BF4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9A2B-44AD-912E-937DB260BF4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9A2B-44AD-912E-937DB260BF4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9A2B-44AD-912E-937DB260BF4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9A2B-44AD-912E-937DB260BF4E}"/>
              </c:ext>
            </c:extLst>
          </c:dPt>
          <c:dPt>
            <c:idx val="30"/>
            <c:invertIfNegative val="0"/>
            <c:bubble3D val="0"/>
            <c:spPr>
              <a:solidFill>
                <a:srgbClr val="FBBB27"/>
              </a:solidFill>
              <a:ln>
                <a:noFill/>
              </a:ln>
              <a:effectLst/>
            </c:spPr>
            <c:extLst>
              <c:ext xmlns:c16="http://schemas.microsoft.com/office/drawing/2014/chart" uri="{C3380CC4-5D6E-409C-BE32-E72D297353CC}">
                <c16:uniqueId val="{00000025-9A2B-44AD-912E-937DB260BF4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'F77'!$A$6:$A$37</c:f>
              <c:strCache>
                <c:ptCount val="32"/>
                <c:pt idx="0">
                  <c:v>Oaxaca</c:v>
                </c:pt>
                <c:pt idx="1">
                  <c:v>Tlaxcala</c:v>
                </c:pt>
                <c:pt idx="2">
                  <c:v>Chiapas</c:v>
                </c:pt>
                <c:pt idx="3">
                  <c:v>Zacatecas</c:v>
                </c:pt>
                <c:pt idx="4">
                  <c:v>Nayarit</c:v>
                </c:pt>
                <c:pt idx="5">
                  <c:v>Morelos</c:v>
                </c:pt>
                <c:pt idx="6">
                  <c:v>Guerrero</c:v>
                </c:pt>
                <c:pt idx="7">
                  <c:v>Michoacán</c:v>
                </c:pt>
                <c:pt idx="8">
                  <c:v>Durango</c:v>
                </c:pt>
                <c:pt idx="9">
                  <c:v>Baja California Sur</c:v>
                </c:pt>
                <c:pt idx="10">
                  <c:v>Aguascalientes</c:v>
                </c:pt>
                <c:pt idx="11">
                  <c:v>Sinaloa</c:v>
                </c:pt>
                <c:pt idx="12">
                  <c:v>Hidalgo</c:v>
                </c:pt>
                <c:pt idx="13">
                  <c:v>Colima</c:v>
                </c:pt>
                <c:pt idx="14">
                  <c:v>Puebla</c:v>
                </c:pt>
                <c:pt idx="15">
                  <c:v>Querétaro</c:v>
                </c:pt>
                <c:pt idx="16">
                  <c:v>Tabasco</c:v>
                </c:pt>
                <c:pt idx="17">
                  <c:v>San Luis Potosí</c:v>
                </c:pt>
                <c:pt idx="18">
                  <c:v>Coahuila</c:v>
                </c:pt>
                <c:pt idx="19">
                  <c:v>Campeche</c:v>
                </c:pt>
                <c:pt idx="20">
                  <c:v>Yucatán</c:v>
                </c:pt>
                <c:pt idx="21">
                  <c:v>Baja California</c:v>
                </c:pt>
                <c:pt idx="22">
                  <c:v>Quintana Roo</c:v>
                </c:pt>
                <c:pt idx="23">
                  <c:v>Guanajuato</c:v>
                </c:pt>
                <c:pt idx="24">
                  <c:v>Chihuahua</c:v>
                </c:pt>
                <c:pt idx="25">
                  <c:v>Sonora</c:v>
                </c:pt>
                <c:pt idx="26">
                  <c:v>Tamaulipas</c:v>
                </c:pt>
                <c:pt idx="27">
                  <c:v>Veracruz</c:v>
                </c:pt>
                <c:pt idx="28">
                  <c:v>Ciudad de México</c:v>
                </c:pt>
                <c:pt idx="29">
                  <c:v>Estado de México</c:v>
                </c:pt>
                <c:pt idx="30">
                  <c:v>Jalisco</c:v>
                </c:pt>
                <c:pt idx="31">
                  <c:v>Nuevo León</c:v>
                </c:pt>
              </c:strCache>
            </c:strRef>
          </c:cat>
          <c:val>
            <c:numRef>
              <c:f>'F77'!$B$6:$B$37</c:f>
              <c:numCache>
                <c:formatCode>General</c:formatCode>
                <c:ptCount val="32"/>
                <c:pt idx="0">
                  <c:v>0.2</c:v>
                </c:pt>
                <c:pt idx="1">
                  <c:v>0.3</c:v>
                </c:pt>
                <c:pt idx="2">
                  <c:v>0.6</c:v>
                </c:pt>
                <c:pt idx="3">
                  <c:v>0.6</c:v>
                </c:pt>
                <c:pt idx="4">
                  <c:v>0.8</c:v>
                </c:pt>
                <c:pt idx="5">
                  <c:v>0.8</c:v>
                </c:pt>
                <c:pt idx="6">
                  <c:v>0.9</c:v>
                </c:pt>
                <c:pt idx="7">
                  <c:v>1.3</c:v>
                </c:pt>
                <c:pt idx="8">
                  <c:v>1.5</c:v>
                </c:pt>
                <c:pt idx="9">
                  <c:v>1.5</c:v>
                </c:pt>
                <c:pt idx="10">
                  <c:v>1.6</c:v>
                </c:pt>
                <c:pt idx="11">
                  <c:v>1.9</c:v>
                </c:pt>
                <c:pt idx="12">
                  <c:v>1.9</c:v>
                </c:pt>
                <c:pt idx="13">
                  <c:v>2.2999999999999998</c:v>
                </c:pt>
                <c:pt idx="14">
                  <c:v>2.4</c:v>
                </c:pt>
                <c:pt idx="15">
                  <c:v>2.5</c:v>
                </c:pt>
                <c:pt idx="16">
                  <c:v>2.6</c:v>
                </c:pt>
                <c:pt idx="17">
                  <c:v>2.8</c:v>
                </c:pt>
                <c:pt idx="18">
                  <c:v>3.1</c:v>
                </c:pt>
                <c:pt idx="19">
                  <c:v>3.1</c:v>
                </c:pt>
                <c:pt idx="20">
                  <c:v>3.2</c:v>
                </c:pt>
                <c:pt idx="21">
                  <c:v>3.7</c:v>
                </c:pt>
                <c:pt idx="22">
                  <c:v>3.7</c:v>
                </c:pt>
                <c:pt idx="23">
                  <c:v>4.7</c:v>
                </c:pt>
                <c:pt idx="24">
                  <c:v>5</c:v>
                </c:pt>
                <c:pt idx="25">
                  <c:v>5.2</c:v>
                </c:pt>
                <c:pt idx="26">
                  <c:v>5.7</c:v>
                </c:pt>
                <c:pt idx="27">
                  <c:v>6</c:v>
                </c:pt>
                <c:pt idx="28">
                  <c:v>6.5</c:v>
                </c:pt>
                <c:pt idx="29">
                  <c:v>6.6</c:v>
                </c:pt>
                <c:pt idx="30">
                  <c:v>6.6</c:v>
                </c:pt>
                <c:pt idx="31">
                  <c:v>10.3</c:v>
                </c:pt>
              </c:numCache>
            </c:numRef>
          </c:val>
          <c:extLst>
            <c:ext xmlns:c16="http://schemas.microsoft.com/office/drawing/2014/chart" uri="{C3380CC4-5D6E-409C-BE32-E72D297353CC}">
              <c16:uniqueId val="{00000026-9A2B-44AD-912E-937DB260BF4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7949-477F-981B-E9A3810B1B2F}"/>
              </c:ext>
            </c:extLst>
          </c:dPt>
          <c:dPt>
            <c:idx val="1"/>
            <c:invertIfNegative val="0"/>
            <c:bubble3D val="0"/>
            <c:spPr>
              <a:solidFill>
                <a:srgbClr val="7C878E"/>
              </a:solidFill>
              <a:ln>
                <a:noFill/>
              </a:ln>
              <a:effectLst/>
            </c:spPr>
            <c:extLst>
              <c:ext xmlns:c16="http://schemas.microsoft.com/office/drawing/2014/chart" uri="{C3380CC4-5D6E-409C-BE32-E72D297353CC}">
                <c16:uniqueId val="{00000003-7949-477F-981B-E9A3810B1B2F}"/>
              </c:ext>
            </c:extLst>
          </c:dPt>
          <c:dPt>
            <c:idx val="2"/>
            <c:invertIfNegative val="0"/>
            <c:bubble3D val="0"/>
            <c:spPr>
              <a:solidFill>
                <a:srgbClr val="7C878E"/>
              </a:solidFill>
              <a:ln>
                <a:noFill/>
              </a:ln>
              <a:effectLst/>
            </c:spPr>
            <c:extLst>
              <c:ext xmlns:c16="http://schemas.microsoft.com/office/drawing/2014/chart" uri="{C3380CC4-5D6E-409C-BE32-E72D297353CC}">
                <c16:uniqueId val="{00000005-7949-477F-981B-E9A3810B1B2F}"/>
              </c:ext>
            </c:extLst>
          </c:dPt>
          <c:dPt>
            <c:idx val="3"/>
            <c:invertIfNegative val="0"/>
            <c:bubble3D val="0"/>
            <c:spPr>
              <a:solidFill>
                <a:srgbClr val="7C878E"/>
              </a:solidFill>
              <a:ln>
                <a:noFill/>
              </a:ln>
              <a:effectLst/>
            </c:spPr>
            <c:extLst>
              <c:ext xmlns:c16="http://schemas.microsoft.com/office/drawing/2014/chart" uri="{C3380CC4-5D6E-409C-BE32-E72D297353CC}">
                <c16:uniqueId val="{00000007-7949-477F-981B-E9A3810B1B2F}"/>
              </c:ext>
            </c:extLst>
          </c:dPt>
          <c:dPt>
            <c:idx val="4"/>
            <c:invertIfNegative val="0"/>
            <c:bubble3D val="0"/>
            <c:spPr>
              <a:solidFill>
                <a:srgbClr val="7C878E"/>
              </a:solidFill>
              <a:ln>
                <a:noFill/>
              </a:ln>
              <a:effectLst/>
            </c:spPr>
            <c:extLst>
              <c:ext xmlns:c16="http://schemas.microsoft.com/office/drawing/2014/chart" uri="{C3380CC4-5D6E-409C-BE32-E72D297353CC}">
                <c16:uniqueId val="{00000009-7949-477F-981B-E9A3810B1B2F}"/>
              </c:ext>
            </c:extLst>
          </c:dPt>
          <c:dPt>
            <c:idx val="5"/>
            <c:invertIfNegative val="0"/>
            <c:bubble3D val="0"/>
            <c:spPr>
              <a:solidFill>
                <a:srgbClr val="7C878E"/>
              </a:solidFill>
              <a:ln>
                <a:noFill/>
              </a:ln>
              <a:effectLst/>
            </c:spPr>
            <c:extLst>
              <c:ext xmlns:c16="http://schemas.microsoft.com/office/drawing/2014/chart" uri="{C3380CC4-5D6E-409C-BE32-E72D297353CC}">
                <c16:uniqueId val="{0000000B-7949-477F-981B-E9A3810B1B2F}"/>
              </c:ext>
            </c:extLst>
          </c:dPt>
          <c:dPt>
            <c:idx val="6"/>
            <c:invertIfNegative val="0"/>
            <c:bubble3D val="0"/>
            <c:spPr>
              <a:solidFill>
                <a:srgbClr val="7C878E"/>
              </a:solidFill>
              <a:ln>
                <a:noFill/>
              </a:ln>
              <a:effectLst/>
            </c:spPr>
            <c:extLst>
              <c:ext xmlns:c16="http://schemas.microsoft.com/office/drawing/2014/chart" uri="{C3380CC4-5D6E-409C-BE32-E72D297353CC}">
                <c16:uniqueId val="{0000000D-7949-477F-981B-E9A3810B1B2F}"/>
              </c:ext>
            </c:extLst>
          </c:dPt>
          <c:dPt>
            <c:idx val="7"/>
            <c:invertIfNegative val="0"/>
            <c:bubble3D val="0"/>
            <c:spPr>
              <a:solidFill>
                <a:srgbClr val="7C878E"/>
              </a:solidFill>
              <a:ln>
                <a:noFill/>
              </a:ln>
              <a:effectLst/>
            </c:spPr>
            <c:extLst>
              <c:ext xmlns:c16="http://schemas.microsoft.com/office/drawing/2014/chart" uri="{C3380CC4-5D6E-409C-BE32-E72D297353CC}">
                <c16:uniqueId val="{0000000F-7949-477F-981B-E9A3810B1B2F}"/>
              </c:ext>
            </c:extLst>
          </c:dPt>
          <c:dPt>
            <c:idx val="8"/>
            <c:invertIfNegative val="0"/>
            <c:bubble3D val="0"/>
            <c:spPr>
              <a:solidFill>
                <a:srgbClr val="7C878E"/>
              </a:solidFill>
              <a:ln>
                <a:noFill/>
              </a:ln>
              <a:effectLst/>
            </c:spPr>
            <c:extLst>
              <c:ext xmlns:c16="http://schemas.microsoft.com/office/drawing/2014/chart" uri="{C3380CC4-5D6E-409C-BE32-E72D297353CC}">
                <c16:uniqueId val="{00000011-7949-477F-981B-E9A3810B1B2F}"/>
              </c:ext>
            </c:extLst>
          </c:dPt>
          <c:dPt>
            <c:idx val="9"/>
            <c:invertIfNegative val="0"/>
            <c:bubble3D val="0"/>
            <c:spPr>
              <a:solidFill>
                <a:srgbClr val="7C878E"/>
              </a:solidFill>
              <a:ln>
                <a:noFill/>
              </a:ln>
              <a:effectLst/>
            </c:spPr>
            <c:extLst>
              <c:ext xmlns:c16="http://schemas.microsoft.com/office/drawing/2014/chart" uri="{C3380CC4-5D6E-409C-BE32-E72D297353CC}">
                <c16:uniqueId val="{00000013-7949-477F-981B-E9A3810B1B2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7949-477F-981B-E9A3810B1B2F}"/>
              </c:ext>
            </c:extLst>
          </c:dPt>
          <c:dPt>
            <c:idx val="11"/>
            <c:invertIfNegative val="0"/>
            <c:bubble3D val="0"/>
            <c:spPr>
              <a:solidFill>
                <a:srgbClr val="7C878E"/>
              </a:solidFill>
              <a:ln>
                <a:noFill/>
              </a:ln>
              <a:effectLst/>
            </c:spPr>
            <c:extLst>
              <c:ext xmlns:c16="http://schemas.microsoft.com/office/drawing/2014/chart" uri="{C3380CC4-5D6E-409C-BE32-E72D297353CC}">
                <c16:uniqueId val="{00000017-7949-477F-981B-E9A3810B1B2F}"/>
              </c:ext>
            </c:extLst>
          </c:dPt>
          <c:dPt>
            <c:idx val="12"/>
            <c:invertIfNegative val="0"/>
            <c:bubble3D val="0"/>
            <c:spPr>
              <a:solidFill>
                <a:srgbClr val="7C878E"/>
              </a:solidFill>
              <a:ln>
                <a:noFill/>
              </a:ln>
              <a:effectLst/>
            </c:spPr>
            <c:extLst>
              <c:ext xmlns:c16="http://schemas.microsoft.com/office/drawing/2014/chart" uri="{C3380CC4-5D6E-409C-BE32-E72D297353CC}">
                <c16:uniqueId val="{00000019-7949-477F-981B-E9A3810B1B2F}"/>
              </c:ext>
            </c:extLst>
          </c:dPt>
          <c:dPt>
            <c:idx val="13"/>
            <c:invertIfNegative val="0"/>
            <c:bubble3D val="0"/>
            <c:spPr>
              <a:solidFill>
                <a:srgbClr val="7C878E"/>
              </a:solidFill>
              <a:ln>
                <a:noFill/>
              </a:ln>
              <a:effectLst/>
            </c:spPr>
            <c:extLst>
              <c:ext xmlns:c16="http://schemas.microsoft.com/office/drawing/2014/chart" uri="{C3380CC4-5D6E-409C-BE32-E72D297353CC}">
                <c16:uniqueId val="{0000001B-7949-477F-981B-E9A3810B1B2F}"/>
              </c:ext>
            </c:extLst>
          </c:dPt>
          <c:dPt>
            <c:idx val="14"/>
            <c:invertIfNegative val="0"/>
            <c:bubble3D val="0"/>
            <c:spPr>
              <a:solidFill>
                <a:srgbClr val="7C878E"/>
              </a:solidFill>
              <a:ln>
                <a:noFill/>
              </a:ln>
              <a:effectLst/>
            </c:spPr>
            <c:extLst>
              <c:ext xmlns:c16="http://schemas.microsoft.com/office/drawing/2014/chart" uri="{C3380CC4-5D6E-409C-BE32-E72D297353CC}">
                <c16:uniqueId val="{0000001D-7949-477F-981B-E9A3810B1B2F}"/>
              </c:ext>
            </c:extLst>
          </c:dPt>
          <c:dPt>
            <c:idx val="15"/>
            <c:invertIfNegative val="0"/>
            <c:bubble3D val="0"/>
            <c:spPr>
              <a:solidFill>
                <a:srgbClr val="95682B"/>
              </a:solidFill>
              <a:ln>
                <a:noFill/>
              </a:ln>
              <a:effectLst/>
            </c:spPr>
            <c:extLst>
              <c:ext xmlns:c16="http://schemas.microsoft.com/office/drawing/2014/chart" uri="{C3380CC4-5D6E-409C-BE32-E72D297353CC}">
                <c16:uniqueId val="{0000001F-7949-477F-981B-E9A3810B1B2F}"/>
              </c:ext>
            </c:extLst>
          </c:dPt>
          <c:dPt>
            <c:idx val="16"/>
            <c:invertIfNegative val="0"/>
            <c:bubble3D val="0"/>
            <c:spPr>
              <a:solidFill>
                <a:srgbClr val="7C878E"/>
              </a:solidFill>
              <a:ln>
                <a:noFill/>
              </a:ln>
              <a:effectLst/>
            </c:spPr>
            <c:extLst>
              <c:ext xmlns:c16="http://schemas.microsoft.com/office/drawing/2014/chart" uri="{C3380CC4-5D6E-409C-BE32-E72D297353CC}">
                <c16:uniqueId val="{00000021-7949-477F-981B-E9A3810B1B2F}"/>
              </c:ext>
            </c:extLst>
          </c:dPt>
          <c:dPt>
            <c:idx val="17"/>
            <c:invertIfNegative val="0"/>
            <c:bubble3D val="0"/>
            <c:spPr>
              <a:solidFill>
                <a:srgbClr val="7C878E"/>
              </a:solidFill>
              <a:ln>
                <a:noFill/>
              </a:ln>
              <a:effectLst/>
            </c:spPr>
            <c:extLst>
              <c:ext xmlns:c16="http://schemas.microsoft.com/office/drawing/2014/chart" uri="{C3380CC4-5D6E-409C-BE32-E72D297353CC}">
                <c16:uniqueId val="{00000023-7949-477F-981B-E9A3810B1B2F}"/>
              </c:ext>
            </c:extLst>
          </c:dPt>
          <c:dPt>
            <c:idx val="24"/>
            <c:invertIfNegative val="0"/>
            <c:bubble3D val="0"/>
            <c:spPr>
              <a:solidFill>
                <a:srgbClr val="FBBB27"/>
              </a:solidFill>
              <a:ln>
                <a:noFill/>
              </a:ln>
              <a:effectLst/>
            </c:spPr>
            <c:extLst>
              <c:ext xmlns:c16="http://schemas.microsoft.com/office/drawing/2014/chart" uri="{C3380CC4-5D6E-409C-BE32-E72D297353CC}">
                <c16:uniqueId val="{00000025-7949-477F-981B-E9A3810B1B2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'F78'!$A$6:$A$38</c:f>
              <c:strCache>
                <c:ptCount val="33"/>
                <c:pt idx="0">
                  <c:v>Oaxaca</c:v>
                </c:pt>
                <c:pt idx="1">
                  <c:v>Baja California Sur</c:v>
                </c:pt>
                <c:pt idx="2">
                  <c:v>Zacatecas</c:v>
                </c:pt>
                <c:pt idx="3">
                  <c:v>Chiapas</c:v>
                </c:pt>
                <c:pt idx="4">
                  <c:v>Aguascalientes</c:v>
                </c:pt>
                <c:pt idx="5">
                  <c:v>Estado de México</c:v>
                </c:pt>
                <c:pt idx="6">
                  <c:v>San Luis Potosí</c:v>
                </c:pt>
                <c:pt idx="7">
                  <c:v>Morelos</c:v>
                </c:pt>
                <c:pt idx="8">
                  <c:v>Baja California</c:v>
                </c:pt>
                <c:pt idx="9">
                  <c:v>Sinaloa</c:v>
                </c:pt>
                <c:pt idx="10">
                  <c:v>Hidalgo</c:v>
                </c:pt>
                <c:pt idx="11">
                  <c:v>Tlaxcala</c:v>
                </c:pt>
                <c:pt idx="12">
                  <c:v>Querétaro</c:v>
                </c:pt>
                <c:pt idx="13">
                  <c:v>Michoacán</c:v>
                </c:pt>
                <c:pt idx="14">
                  <c:v>Durango</c:v>
                </c:pt>
                <c:pt idx="15">
                  <c:v>Nacional</c:v>
                </c:pt>
                <c:pt idx="16">
                  <c:v>Guanajuato</c:v>
                </c:pt>
                <c:pt idx="17">
                  <c:v>Ciudad de México</c:v>
                </c:pt>
                <c:pt idx="18">
                  <c:v>Yucatán</c:v>
                </c:pt>
                <c:pt idx="19">
                  <c:v>Sonora</c:v>
                </c:pt>
                <c:pt idx="20">
                  <c:v>Coahuila</c:v>
                </c:pt>
                <c:pt idx="21">
                  <c:v>Guerrero</c:v>
                </c:pt>
                <c:pt idx="22">
                  <c:v>Campeche</c:v>
                </c:pt>
                <c:pt idx="23">
                  <c:v>Nuevo León</c:v>
                </c:pt>
                <c:pt idx="24">
                  <c:v>Jalisco</c:v>
                </c:pt>
                <c:pt idx="25">
                  <c:v>Puebla</c:v>
                </c:pt>
                <c:pt idx="26">
                  <c:v>Chihuahua</c:v>
                </c:pt>
                <c:pt idx="27">
                  <c:v>Tabasco</c:v>
                </c:pt>
                <c:pt idx="28">
                  <c:v>Tamaulipas</c:v>
                </c:pt>
                <c:pt idx="29">
                  <c:v>Nayarit</c:v>
                </c:pt>
                <c:pt idx="30">
                  <c:v>Veracruz</c:v>
                </c:pt>
                <c:pt idx="31">
                  <c:v>Quintana Roo</c:v>
                </c:pt>
                <c:pt idx="32">
                  <c:v>Colima</c:v>
                </c:pt>
              </c:strCache>
            </c:strRef>
          </c:cat>
          <c:val>
            <c:numRef>
              <c:f>'F78'!$B$6:$B$38</c:f>
              <c:numCache>
                <c:formatCode>General</c:formatCode>
                <c:ptCount val="33"/>
                <c:pt idx="0">
                  <c:v>-83.8</c:v>
                </c:pt>
                <c:pt idx="1">
                  <c:v>-70.900000000000006</c:v>
                </c:pt>
                <c:pt idx="2">
                  <c:v>-64.599999999999994</c:v>
                </c:pt>
                <c:pt idx="3">
                  <c:v>-57.2</c:v>
                </c:pt>
                <c:pt idx="4">
                  <c:v>-44.7</c:v>
                </c:pt>
                <c:pt idx="5">
                  <c:v>-37.9</c:v>
                </c:pt>
                <c:pt idx="6">
                  <c:v>-36.1</c:v>
                </c:pt>
                <c:pt idx="7">
                  <c:v>-33</c:v>
                </c:pt>
                <c:pt idx="8">
                  <c:v>-30.8</c:v>
                </c:pt>
                <c:pt idx="9">
                  <c:v>-30.8</c:v>
                </c:pt>
                <c:pt idx="10">
                  <c:v>-21.8</c:v>
                </c:pt>
                <c:pt idx="11">
                  <c:v>-20.5</c:v>
                </c:pt>
                <c:pt idx="12">
                  <c:v>-19.8</c:v>
                </c:pt>
                <c:pt idx="13">
                  <c:v>-15</c:v>
                </c:pt>
                <c:pt idx="14">
                  <c:v>-14.8</c:v>
                </c:pt>
                <c:pt idx="15">
                  <c:v>-10.5</c:v>
                </c:pt>
                <c:pt idx="16">
                  <c:v>-10.3</c:v>
                </c:pt>
                <c:pt idx="17">
                  <c:v>-8.4</c:v>
                </c:pt>
                <c:pt idx="18">
                  <c:v>-5.5</c:v>
                </c:pt>
                <c:pt idx="19">
                  <c:v>-3.7</c:v>
                </c:pt>
                <c:pt idx="20">
                  <c:v>0.1</c:v>
                </c:pt>
                <c:pt idx="21">
                  <c:v>1.4</c:v>
                </c:pt>
                <c:pt idx="22">
                  <c:v>2.2000000000000002</c:v>
                </c:pt>
                <c:pt idx="23">
                  <c:v>3</c:v>
                </c:pt>
                <c:pt idx="24">
                  <c:v>9.4</c:v>
                </c:pt>
                <c:pt idx="25">
                  <c:v>10.3</c:v>
                </c:pt>
                <c:pt idx="26">
                  <c:v>11.6</c:v>
                </c:pt>
                <c:pt idx="27">
                  <c:v>13.5</c:v>
                </c:pt>
                <c:pt idx="28">
                  <c:v>18.2</c:v>
                </c:pt>
                <c:pt idx="29">
                  <c:v>28.3</c:v>
                </c:pt>
                <c:pt idx="30">
                  <c:v>43.1</c:v>
                </c:pt>
                <c:pt idx="31">
                  <c:v>78.599999999999994</c:v>
                </c:pt>
                <c:pt idx="32">
                  <c:v>270.10000000000002</c:v>
                </c:pt>
              </c:numCache>
            </c:numRef>
          </c:val>
          <c:extLst>
            <c:ext xmlns:c16="http://schemas.microsoft.com/office/drawing/2014/chart" uri="{C3380CC4-5D6E-409C-BE32-E72D297353CC}">
              <c16:uniqueId val="{00000026-7949-477F-981B-E9A3810B1B2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87BF-4F51-88C6-E9CCC49D801C}"/>
              </c:ext>
            </c:extLst>
          </c:dPt>
          <c:dPt>
            <c:idx val="1"/>
            <c:invertIfNegative val="0"/>
            <c:bubble3D val="0"/>
            <c:extLst>
              <c:ext xmlns:c16="http://schemas.microsoft.com/office/drawing/2014/chart" uri="{C3380CC4-5D6E-409C-BE32-E72D297353CC}">
                <c16:uniqueId val="{00000003-87BF-4F51-88C6-E9CCC49D801C}"/>
              </c:ext>
            </c:extLst>
          </c:dPt>
          <c:dPt>
            <c:idx val="2"/>
            <c:invertIfNegative val="0"/>
            <c:bubble3D val="0"/>
            <c:extLst>
              <c:ext xmlns:c16="http://schemas.microsoft.com/office/drawing/2014/chart" uri="{C3380CC4-5D6E-409C-BE32-E72D297353CC}">
                <c16:uniqueId val="{00000005-87BF-4F51-88C6-E9CCC49D801C}"/>
              </c:ext>
            </c:extLst>
          </c:dPt>
          <c:dPt>
            <c:idx val="3"/>
            <c:invertIfNegative val="0"/>
            <c:bubble3D val="0"/>
            <c:extLst>
              <c:ext xmlns:c16="http://schemas.microsoft.com/office/drawing/2014/chart" uri="{C3380CC4-5D6E-409C-BE32-E72D297353CC}">
                <c16:uniqueId val="{00000007-87BF-4F51-88C6-E9CCC49D801C}"/>
              </c:ext>
            </c:extLst>
          </c:dPt>
          <c:dPt>
            <c:idx val="4"/>
            <c:invertIfNegative val="0"/>
            <c:bubble3D val="0"/>
            <c:extLst>
              <c:ext xmlns:c16="http://schemas.microsoft.com/office/drawing/2014/chart" uri="{C3380CC4-5D6E-409C-BE32-E72D297353CC}">
                <c16:uniqueId val="{00000009-87BF-4F51-88C6-E9CCC49D801C}"/>
              </c:ext>
            </c:extLst>
          </c:dPt>
          <c:dPt>
            <c:idx val="5"/>
            <c:invertIfNegative val="0"/>
            <c:bubble3D val="0"/>
            <c:extLst>
              <c:ext xmlns:c16="http://schemas.microsoft.com/office/drawing/2014/chart" uri="{C3380CC4-5D6E-409C-BE32-E72D297353CC}">
                <c16:uniqueId val="{0000000B-87BF-4F51-88C6-E9CCC49D801C}"/>
              </c:ext>
            </c:extLst>
          </c:dPt>
          <c:dPt>
            <c:idx val="6"/>
            <c:invertIfNegative val="0"/>
            <c:bubble3D val="0"/>
            <c:extLst>
              <c:ext xmlns:c16="http://schemas.microsoft.com/office/drawing/2014/chart" uri="{C3380CC4-5D6E-409C-BE32-E72D297353CC}">
                <c16:uniqueId val="{0000000D-87BF-4F51-88C6-E9CCC49D801C}"/>
              </c:ext>
            </c:extLst>
          </c:dPt>
          <c:dPt>
            <c:idx val="7"/>
            <c:invertIfNegative val="0"/>
            <c:bubble3D val="0"/>
            <c:extLst>
              <c:ext xmlns:c16="http://schemas.microsoft.com/office/drawing/2014/chart" uri="{C3380CC4-5D6E-409C-BE32-E72D297353CC}">
                <c16:uniqueId val="{0000000F-87BF-4F51-88C6-E9CCC49D801C}"/>
              </c:ext>
            </c:extLst>
          </c:dPt>
          <c:dPt>
            <c:idx val="8"/>
            <c:invertIfNegative val="0"/>
            <c:bubble3D val="0"/>
            <c:extLst>
              <c:ext xmlns:c16="http://schemas.microsoft.com/office/drawing/2014/chart" uri="{C3380CC4-5D6E-409C-BE32-E72D297353CC}">
                <c16:uniqueId val="{00000011-87BF-4F51-88C6-E9CCC49D801C}"/>
              </c:ext>
            </c:extLst>
          </c:dPt>
          <c:dPt>
            <c:idx val="9"/>
            <c:invertIfNegative val="0"/>
            <c:bubble3D val="0"/>
            <c:extLst>
              <c:ext xmlns:c16="http://schemas.microsoft.com/office/drawing/2014/chart" uri="{C3380CC4-5D6E-409C-BE32-E72D297353CC}">
                <c16:uniqueId val="{00000013-87BF-4F51-88C6-E9CCC49D801C}"/>
              </c:ext>
            </c:extLst>
          </c:dPt>
          <c:dPt>
            <c:idx val="10"/>
            <c:invertIfNegative val="0"/>
            <c:bubble3D val="0"/>
            <c:extLst>
              <c:ext xmlns:c16="http://schemas.microsoft.com/office/drawing/2014/chart" uri="{C3380CC4-5D6E-409C-BE32-E72D297353CC}">
                <c16:uniqueId val="{00000015-87BF-4F51-88C6-E9CCC49D801C}"/>
              </c:ext>
            </c:extLst>
          </c:dPt>
          <c:dPt>
            <c:idx val="11"/>
            <c:invertIfNegative val="0"/>
            <c:bubble3D val="0"/>
            <c:extLst>
              <c:ext xmlns:c16="http://schemas.microsoft.com/office/drawing/2014/chart" uri="{C3380CC4-5D6E-409C-BE32-E72D297353CC}">
                <c16:uniqueId val="{00000017-87BF-4F51-88C6-E9CCC49D801C}"/>
              </c:ext>
            </c:extLst>
          </c:dPt>
          <c:dPt>
            <c:idx val="12"/>
            <c:invertIfNegative val="0"/>
            <c:bubble3D val="0"/>
            <c:extLst>
              <c:ext xmlns:c16="http://schemas.microsoft.com/office/drawing/2014/chart" uri="{C3380CC4-5D6E-409C-BE32-E72D297353CC}">
                <c16:uniqueId val="{00000019-87BF-4F51-88C6-E9CCC49D801C}"/>
              </c:ext>
            </c:extLst>
          </c:dPt>
          <c:dPt>
            <c:idx val="13"/>
            <c:invertIfNegative val="0"/>
            <c:bubble3D val="0"/>
            <c:extLst>
              <c:ext xmlns:c16="http://schemas.microsoft.com/office/drawing/2014/chart" uri="{C3380CC4-5D6E-409C-BE32-E72D297353CC}">
                <c16:uniqueId val="{0000001B-87BF-4F51-88C6-E9CCC49D801C}"/>
              </c:ext>
            </c:extLst>
          </c:dPt>
          <c:dPt>
            <c:idx val="14"/>
            <c:invertIfNegative val="0"/>
            <c:bubble3D val="0"/>
            <c:extLst>
              <c:ext xmlns:c16="http://schemas.microsoft.com/office/drawing/2014/chart" uri="{C3380CC4-5D6E-409C-BE32-E72D297353CC}">
                <c16:uniqueId val="{0000001D-87BF-4F51-88C6-E9CCC49D801C}"/>
              </c:ext>
            </c:extLst>
          </c:dPt>
          <c:dPt>
            <c:idx val="15"/>
            <c:invertIfNegative val="0"/>
            <c:bubble3D val="0"/>
            <c:spPr>
              <a:solidFill>
                <a:srgbClr val="95682B"/>
              </a:solidFill>
              <a:ln>
                <a:noFill/>
              </a:ln>
              <a:effectLst/>
            </c:spPr>
            <c:extLst>
              <c:ext xmlns:c16="http://schemas.microsoft.com/office/drawing/2014/chart" uri="{C3380CC4-5D6E-409C-BE32-E72D297353CC}">
                <c16:uniqueId val="{0000001F-87BF-4F51-88C6-E9CCC49D801C}"/>
              </c:ext>
            </c:extLst>
          </c:dPt>
          <c:dPt>
            <c:idx val="16"/>
            <c:invertIfNegative val="0"/>
            <c:bubble3D val="0"/>
            <c:extLst>
              <c:ext xmlns:c16="http://schemas.microsoft.com/office/drawing/2014/chart" uri="{C3380CC4-5D6E-409C-BE32-E72D297353CC}">
                <c16:uniqueId val="{00000021-87BF-4F51-88C6-E9CCC49D801C}"/>
              </c:ext>
            </c:extLst>
          </c:dPt>
          <c:dPt>
            <c:idx val="17"/>
            <c:invertIfNegative val="0"/>
            <c:bubble3D val="0"/>
            <c:extLst>
              <c:ext xmlns:c16="http://schemas.microsoft.com/office/drawing/2014/chart" uri="{C3380CC4-5D6E-409C-BE32-E72D297353CC}">
                <c16:uniqueId val="{00000023-87BF-4F51-88C6-E9CCC49D801C}"/>
              </c:ext>
            </c:extLst>
          </c:dPt>
          <c:dPt>
            <c:idx val="27"/>
            <c:invertIfNegative val="0"/>
            <c:bubble3D val="0"/>
            <c:spPr>
              <a:solidFill>
                <a:srgbClr val="FBBB27"/>
              </a:solidFill>
              <a:ln>
                <a:noFill/>
              </a:ln>
              <a:effectLst/>
            </c:spPr>
            <c:extLst>
              <c:ext xmlns:c16="http://schemas.microsoft.com/office/drawing/2014/chart" uri="{C3380CC4-5D6E-409C-BE32-E72D297353CC}">
                <c16:uniqueId val="{00000025-87BF-4F51-88C6-E9CCC49D801C}"/>
              </c:ext>
            </c:extLst>
          </c:dPt>
          <c:dPt>
            <c:idx val="29"/>
            <c:invertIfNegative val="0"/>
            <c:bubble3D val="0"/>
            <c:extLst>
              <c:ext xmlns:c16="http://schemas.microsoft.com/office/drawing/2014/chart" uri="{C3380CC4-5D6E-409C-BE32-E72D297353CC}">
                <c16:uniqueId val="{00000027-87BF-4F51-88C6-E9CCC49D801C}"/>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'F79'!$A$6:$A$38</c:f>
              <c:strCache>
                <c:ptCount val="33"/>
                <c:pt idx="0">
                  <c:v>Guerrero</c:v>
                </c:pt>
                <c:pt idx="1">
                  <c:v>Oaxaca</c:v>
                </c:pt>
                <c:pt idx="2">
                  <c:v>Coahuila</c:v>
                </c:pt>
                <c:pt idx="3">
                  <c:v>Veracruz</c:v>
                </c:pt>
                <c:pt idx="4">
                  <c:v>Tamaulipas</c:v>
                </c:pt>
                <c:pt idx="5">
                  <c:v>Tlaxcala</c:v>
                </c:pt>
                <c:pt idx="6">
                  <c:v>Sinaloa</c:v>
                </c:pt>
                <c:pt idx="7">
                  <c:v>Puebla</c:v>
                </c:pt>
                <c:pt idx="8">
                  <c:v>Morelos</c:v>
                </c:pt>
                <c:pt idx="9">
                  <c:v>Estado de México</c:v>
                </c:pt>
                <c:pt idx="10">
                  <c:v>Guanajuato</c:v>
                </c:pt>
                <c:pt idx="11">
                  <c:v>Nuevo León</c:v>
                </c:pt>
                <c:pt idx="12">
                  <c:v>Tabasco</c:v>
                </c:pt>
                <c:pt idx="13">
                  <c:v>Ciudad de México</c:v>
                </c:pt>
                <c:pt idx="14">
                  <c:v>Nayarit</c:v>
                </c:pt>
                <c:pt idx="15">
                  <c:v>Nacional</c:v>
                </c:pt>
                <c:pt idx="16">
                  <c:v>Hidalgo</c:v>
                </c:pt>
                <c:pt idx="17">
                  <c:v>Quintana Roo</c:v>
                </c:pt>
                <c:pt idx="18">
                  <c:v>Sonora</c:v>
                </c:pt>
                <c:pt idx="19">
                  <c:v>Baja California Sur</c:v>
                </c:pt>
                <c:pt idx="20">
                  <c:v>Baja California</c:v>
                </c:pt>
                <c:pt idx="21">
                  <c:v>Chiapas</c:v>
                </c:pt>
                <c:pt idx="22">
                  <c:v>Aguascalientes</c:v>
                </c:pt>
                <c:pt idx="23">
                  <c:v>Michoacán</c:v>
                </c:pt>
                <c:pt idx="24">
                  <c:v>Colima</c:v>
                </c:pt>
                <c:pt idx="25">
                  <c:v>Querétaro</c:v>
                </c:pt>
                <c:pt idx="26">
                  <c:v>Chihuahua</c:v>
                </c:pt>
                <c:pt idx="27">
                  <c:v>Jalisco</c:v>
                </c:pt>
                <c:pt idx="28">
                  <c:v>Yucatán</c:v>
                </c:pt>
                <c:pt idx="29">
                  <c:v>San Luis Potosí</c:v>
                </c:pt>
                <c:pt idx="30">
                  <c:v>Durango</c:v>
                </c:pt>
                <c:pt idx="31">
                  <c:v>Zacatecas</c:v>
                </c:pt>
                <c:pt idx="32">
                  <c:v>Campeche</c:v>
                </c:pt>
              </c:strCache>
            </c:strRef>
          </c:cat>
          <c:val>
            <c:numRef>
              <c:f>'F79'!$B$6:$B$38</c:f>
              <c:numCache>
                <c:formatCode>General</c:formatCode>
                <c:ptCount val="33"/>
                <c:pt idx="0">
                  <c:v>-18.049568965517199</c:v>
                </c:pt>
                <c:pt idx="1">
                  <c:v>-6.1889250814332302</c:v>
                </c:pt>
                <c:pt idx="2">
                  <c:v>-4.2054316540978602</c:v>
                </c:pt>
                <c:pt idx="3">
                  <c:v>-4.1227146134864903</c:v>
                </c:pt>
                <c:pt idx="4">
                  <c:v>-4.0334927532005498</c:v>
                </c:pt>
                <c:pt idx="5">
                  <c:v>-2.7769817907104</c:v>
                </c:pt>
                <c:pt idx="6">
                  <c:v>-2.6647528706939498</c:v>
                </c:pt>
                <c:pt idx="7">
                  <c:v>-2.5658064141007202</c:v>
                </c:pt>
                <c:pt idx="8">
                  <c:v>-2.5258244963794301</c:v>
                </c:pt>
                <c:pt idx="9">
                  <c:v>-2.4148222254695901</c:v>
                </c:pt>
                <c:pt idx="10">
                  <c:v>-1.9891608599845201</c:v>
                </c:pt>
                <c:pt idx="11">
                  <c:v>-1.9514020110447601</c:v>
                </c:pt>
                <c:pt idx="12">
                  <c:v>-1.5445026178010499</c:v>
                </c:pt>
                <c:pt idx="13">
                  <c:v>-1.4116093071865099</c:v>
                </c:pt>
                <c:pt idx="14">
                  <c:v>-1.25984251968504</c:v>
                </c:pt>
                <c:pt idx="15">
                  <c:v>-1.0747889990134101</c:v>
                </c:pt>
                <c:pt idx="16">
                  <c:v>-0.95413545595160998</c:v>
                </c:pt>
                <c:pt idx="17">
                  <c:v>-0.89633671083397803</c:v>
                </c:pt>
                <c:pt idx="18">
                  <c:v>-0.72637923753214895</c:v>
                </c:pt>
                <c:pt idx="19">
                  <c:v>-0.62606715993169804</c:v>
                </c:pt>
                <c:pt idx="20">
                  <c:v>-0.53408980934869199</c:v>
                </c:pt>
                <c:pt idx="21">
                  <c:v>-0.30829032906641901</c:v>
                </c:pt>
                <c:pt idx="22">
                  <c:v>-0.150164242139839</c:v>
                </c:pt>
                <c:pt idx="23">
                  <c:v>7.5301204819266901E-2</c:v>
                </c:pt>
                <c:pt idx="24">
                  <c:v>0.23699986058831601</c:v>
                </c:pt>
                <c:pt idx="25">
                  <c:v>0.54601561081866201</c:v>
                </c:pt>
                <c:pt idx="26">
                  <c:v>0.97317791428799305</c:v>
                </c:pt>
                <c:pt idx="27">
                  <c:v>2.2380810477145001</c:v>
                </c:pt>
                <c:pt idx="28">
                  <c:v>2.3640479497864901</c:v>
                </c:pt>
                <c:pt idx="29">
                  <c:v>3.3068947733456699</c:v>
                </c:pt>
                <c:pt idx="30">
                  <c:v>4.9073377065634203</c:v>
                </c:pt>
                <c:pt idx="31">
                  <c:v>5.4377818157345796</c:v>
                </c:pt>
                <c:pt idx="32">
                  <c:v>5.7966750036780903</c:v>
                </c:pt>
              </c:numCache>
            </c:numRef>
          </c:val>
          <c:extLst>
            <c:ext xmlns:c16="http://schemas.microsoft.com/office/drawing/2014/chart" uri="{C3380CC4-5D6E-409C-BE32-E72D297353CC}">
              <c16:uniqueId val="{00000028-87BF-4F51-88C6-E9CCC49D801C}"/>
            </c:ext>
          </c:extLst>
        </c:ser>
        <c:dLbls>
          <c:showLegendKey val="0"/>
          <c:showVal val="0"/>
          <c:showCatName val="0"/>
          <c:showSerName val="0"/>
          <c:showPercent val="0"/>
          <c:showBubbleSize val="0"/>
        </c:dLbls>
        <c:gapWidth val="75"/>
        <c:axId val="219518464"/>
        <c:axId val="219520000"/>
      </c:barChart>
      <c:catAx>
        <c:axId val="21951846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19520000"/>
        <c:crosses val="autoZero"/>
        <c:auto val="1"/>
        <c:lblAlgn val="ctr"/>
        <c:lblOffset val="100"/>
        <c:noMultiLvlLbl val="0"/>
      </c:catAx>
      <c:valAx>
        <c:axId val="219520000"/>
        <c:scaling>
          <c:orientation val="minMax"/>
        </c:scaling>
        <c:delete val="1"/>
        <c:axPos val="b"/>
        <c:numFmt formatCode="General" sourceLinked="1"/>
        <c:majorTickMark val="none"/>
        <c:minorTickMark val="none"/>
        <c:tickLblPos val="nextTo"/>
        <c:crossAx val="219518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8D9-48E3-B3A2-386EEB086404}"/>
              </c:ext>
            </c:extLst>
          </c:dPt>
          <c:dPt>
            <c:idx val="1"/>
            <c:invertIfNegative val="0"/>
            <c:bubble3D val="0"/>
            <c:spPr>
              <a:solidFill>
                <a:srgbClr val="7C878E"/>
              </a:solidFill>
              <a:ln>
                <a:noFill/>
              </a:ln>
              <a:effectLst/>
            </c:spPr>
            <c:extLst>
              <c:ext xmlns:c16="http://schemas.microsoft.com/office/drawing/2014/chart" uri="{C3380CC4-5D6E-409C-BE32-E72D297353CC}">
                <c16:uniqueId val="{00000003-B8D9-48E3-B3A2-386EEB086404}"/>
              </c:ext>
            </c:extLst>
          </c:dPt>
          <c:dPt>
            <c:idx val="2"/>
            <c:invertIfNegative val="0"/>
            <c:bubble3D val="0"/>
            <c:spPr>
              <a:solidFill>
                <a:srgbClr val="7C878E"/>
              </a:solidFill>
              <a:ln>
                <a:noFill/>
              </a:ln>
              <a:effectLst/>
            </c:spPr>
            <c:extLst>
              <c:ext xmlns:c16="http://schemas.microsoft.com/office/drawing/2014/chart" uri="{C3380CC4-5D6E-409C-BE32-E72D297353CC}">
                <c16:uniqueId val="{00000005-B8D9-48E3-B3A2-386EEB086404}"/>
              </c:ext>
            </c:extLst>
          </c:dPt>
          <c:dPt>
            <c:idx val="3"/>
            <c:invertIfNegative val="0"/>
            <c:bubble3D val="0"/>
            <c:spPr>
              <a:solidFill>
                <a:srgbClr val="7C878E"/>
              </a:solidFill>
              <a:ln>
                <a:noFill/>
              </a:ln>
              <a:effectLst/>
            </c:spPr>
            <c:extLst>
              <c:ext xmlns:c16="http://schemas.microsoft.com/office/drawing/2014/chart" uri="{C3380CC4-5D6E-409C-BE32-E72D297353CC}">
                <c16:uniqueId val="{00000007-B8D9-48E3-B3A2-386EEB086404}"/>
              </c:ext>
            </c:extLst>
          </c:dPt>
          <c:dPt>
            <c:idx val="4"/>
            <c:invertIfNegative val="0"/>
            <c:bubble3D val="0"/>
            <c:spPr>
              <a:solidFill>
                <a:srgbClr val="7C878E"/>
              </a:solidFill>
              <a:ln>
                <a:noFill/>
              </a:ln>
              <a:effectLst/>
            </c:spPr>
            <c:extLst>
              <c:ext xmlns:c16="http://schemas.microsoft.com/office/drawing/2014/chart" uri="{C3380CC4-5D6E-409C-BE32-E72D297353CC}">
                <c16:uniqueId val="{00000009-B8D9-48E3-B3A2-386EEB086404}"/>
              </c:ext>
            </c:extLst>
          </c:dPt>
          <c:dPt>
            <c:idx val="5"/>
            <c:invertIfNegative val="0"/>
            <c:bubble3D val="0"/>
            <c:spPr>
              <a:solidFill>
                <a:srgbClr val="7C878E"/>
              </a:solidFill>
              <a:ln>
                <a:noFill/>
              </a:ln>
              <a:effectLst/>
            </c:spPr>
            <c:extLst>
              <c:ext xmlns:c16="http://schemas.microsoft.com/office/drawing/2014/chart" uri="{C3380CC4-5D6E-409C-BE32-E72D297353CC}">
                <c16:uniqueId val="{0000000B-B8D9-48E3-B3A2-386EEB086404}"/>
              </c:ext>
            </c:extLst>
          </c:dPt>
          <c:dPt>
            <c:idx val="6"/>
            <c:invertIfNegative val="0"/>
            <c:bubble3D val="0"/>
            <c:spPr>
              <a:solidFill>
                <a:srgbClr val="7C878E"/>
              </a:solidFill>
              <a:ln>
                <a:noFill/>
              </a:ln>
              <a:effectLst/>
            </c:spPr>
            <c:extLst>
              <c:ext xmlns:c16="http://schemas.microsoft.com/office/drawing/2014/chart" uri="{C3380CC4-5D6E-409C-BE32-E72D297353CC}">
                <c16:uniqueId val="{0000000D-B8D9-48E3-B3A2-386EEB086404}"/>
              </c:ext>
            </c:extLst>
          </c:dPt>
          <c:dPt>
            <c:idx val="7"/>
            <c:invertIfNegative val="0"/>
            <c:bubble3D val="0"/>
            <c:spPr>
              <a:solidFill>
                <a:srgbClr val="7C878E"/>
              </a:solidFill>
              <a:ln>
                <a:noFill/>
              </a:ln>
              <a:effectLst/>
            </c:spPr>
            <c:extLst>
              <c:ext xmlns:c16="http://schemas.microsoft.com/office/drawing/2014/chart" uri="{C3380CC4-5D6E-409C-BE32-E72D297353CC}">
                <c16:uniqueId val="{0000000F-B8D9-48E3-B3A2-386EEB086404}"/>
              </c:ext>
            </c:extLst>
          </c:dPt>
          <c:dPt>
            <c:idx val="8"/>
            <c:invertIfNegative val="0"/>
            <c:bubble3D val="0"/>
            <c:spPr>
              <a:solidFill>
                <a:srgbClr val="7C878E"/>
              </a:solidFill>
              <a:ln>
                <a:noFill/>
              </a:ln>
              <a:effectLst/>
            </c:spPr>
            <c:extLst>
              <c:ext xmlns:c16="http://schemas.microsoft.com/office/drawing/2014/chart" uri="{C3380CC4-5D6E-409C-BE32-E72D297353CC}">
                <c16:uniqueId val="{00000011-B8D9-48E3-B3A2-386EEB086404}"/>
              </c:ext>
            </c:extLst>
          </c:dPt>
          <c:dPt>
            <c:idx val="9"/>
            <c:invertIfNegative val="0"/>
            <c:bubble3D val="0"/>
            <c:spPr>
              <a:solidFill>
                <a:srgbClr val="7C878E"/>
              </a:solidFill>
              <a:ln>
                <a:noFill/>
              </a:ln>
              <a:effectLst/>
            </c:spPr>
            <c:extLst>
              <c:ext xmlns:c16="http://schemas.microsoft.com/office/drawing/2014/chart" uri="{C3380CC4-5D6E-409C-BE32-E72D297353CC}">
                <c16:uniqueId val="{00000013-B8D9-48E3-B3A2-386EEB08640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8D9-48E3-B3A2-386EEB08640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8D9-48E3-B3A2-386EEB086404}"/>
              </c:ext>
            </c:extLst>
          </c:dPt>
          <c:dPt>
            <c:idx val="12"/>
            <c:invertIfNegative val="0"/>
            <c:bubble3D val="0"/>
            <c:spPr>
              <a:solidFill>
                <a:srgbClr val="95682B"/>
              </a:solidFill>
              <a:ln>
                <a:noFill/>
              </a:ln>
              <a:effectLst/>
            </c:spPr>
            <c:extLst>
              <c:ext xmlns:c16="http://schemas.microsoft.com/office/drawing/2014/chart" uri="{C3380CC4-5D6E-409C-BE32-E72D297353CC}">
                <c16:uniqueId val="{00000019-B8D9-48E3-B3A2-386EEB086404}"/>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8D9-48E3-B3A2-386EEB08640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8D9-48E3-B3A2-386EEB08640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8D9-48E3-B3A2-386EEB08640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8D9-48E3-B3A2-386EEB08640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8D9-48E3-B3A2-386EEB086404}"/>
              </c:ext>
            </c:extLst>
          </c:dPt>
          <c:dPt>
            <c:idx val="29"/>
            <c:invertIfNegative val="0"/>
            <c:bubble3D val="0"/>
            <c:spPr>
              <a:solidFill>
                <a:srgbClr val="7C878E"/>
              </a:solidFill>
              <a:ln>
                <a:noFill/>
              </a:ln>
              <a:effectLst/>
            </c:spPr>
            <c:extLst>
              <c:ext xmlns:c16="http://schemas.microsoft.com/office/drawing/2014/chart" uri="{C3380CC4-5D6E-409C-BE32-E72D297353CC}">
                <c16:uniqueId val="{00000025-B8D9-48E3-B3A2-386EEB086404}"/>
              </c:ext>
            </c:extLst>
          </c:dPt>
          <c:dPt>
            <c:idx val="30"/>
            <c:invertIfNegative val="0"/>
            <c:bubble3D val="0"/>
            <c:spPr>
              <a:solidFill>
                <a:srgbClr val="FBBB27"/>
              </a:solidFill>
              <a:ln>
                <a:noFill/>
              </a:ln>
              <a:effectLst/>
            </c:spPr>
            <c:extLst>
              <c:ext xmlns:c16="http://schemas.microsoft.com/office/drawing/2014/chart" uri="{C3380CC4-5D6E-409C-BE32-E72D297353CC}">
                <c16:uniqueId val="{00000027-B8D9-48E3-B3A2-386EEB086404}"/>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'F80'!$A$6:$A$38</c:f>
              <c:strCache>
                <c:ptCount val="33"/>
                <c:pt idx="0">
                  <c:v>Guerrero</c:v>
                </c:pt>
                <c:pt idx="1">
                  <c:v>Colima</c:v>
                </c:pt>
                <c:pt idx="2">
                  <c:v>Tamaulipas</c:v>
                </c:pt>
                <c:pt idx="3">
                  <c:v>Zacatecas</c:v>
                </c:pt>
                <c:pt idx="4">
                  <c:v>Coahuila</c:v>
                </c:pt>
                <c:pt idx="5">
                  <c:v>Oaxaca</c:v>
                </c:pt>
                <c:pt idx="6">
                  <c:v>Chihuahua</c:v>
                </c:pt>
                <c:pt idx="7">
                  <c:v>Veracruz</c:v>
                </c:pt>
                <c:pt idx="8">
                  <c:v>Sonora</c:v>
                </c:pt>
                <c:pt idx="9">
                  <c:v>Chiapas</c:v>
                </c:pt>
                <c:pt idx="10">
                  <c:v>Quintana Roo</c:v>
                </c:pt>
                <c:pt idx="11">
                  <c:v>Tlaxcala</c:v>
                </c:pt>
                <c:pt idx="12">
                  <c:v>Nacional</c:v>
                </c:pt>
                <c:pt idx="13">
                  <c:v>Guanajuato</c:v>
                </c:pt>
                <c:pt idx="14">
                  <c:v>Sinaloa</c:v>
                </c:pt>
                <c:pt idx="15">
                  <c:v>Puebla</c:v>
                </c:pt>
                <c:pt idx="16">
                  <c:v>Nuevo León</c:v>
                </c:pt>
                <c:pt idx="17">
                  <c:v>Aguascalientes</c:v>
                </c:pt>
                <c:pt idx="18">
                  <c:v>Estado de México</c:v>
                </c:pt>
                <c:pt idx="19">
                  <c:v>Baja California</c:v>
                </c:pt>
                <c:pt idx="20">
                  <c:v>Morelos</c:v>
                </c:pt>
                <c:pt idx="21">
                  <c:v>Ciudad de México</c:v>
                </c:pt>
                <c:pt idx="22">
                  <c:v>Querétaro</c:v>
                </c:pt>
                <c:pt idx="23">
                  <c:v>Tabasco</c:v>
                </c:pt>
                <c:pt idx="24">
                  <c:v>Yucatán</c:v>
                </c:pt>
                <c:pt idx="25">
                  <c:v>Michoacán</c:v>
                </c:pt>
                <c:pt idx="26">
                  <c:v>Durango</c:v>
                </c:pt>
                <c:pt idx="27">
                  <c:v>Hidalgo</c:v>
                </c:pt>
                <c:pt idx="28">
                  <c:v>Baja California Sur</c:v>
                </c:pt>
                <c:pt idx="29">
                  <c:v>San Luis Potosí</c:v>
                </c:pt>
                <c:pt idx="30">
                  <c:v>Jalisco</c:v>
                </c:pt>
                <c:pt idx="31">
                  <c:v>Campeche</c:v>
                </c:pt>
                <c:pt idx="32">
                  <c:v>Nayarit</c:v>
                </c:pt>
              </c:strCache>
            </c:strRef>
          </c:cat>
          <c:val>
            <c:numRef>
              <c:f>'F80'!$B$6:$B$38</c:f>
              <c:numCache>
                <c:formatCode>General</c:formatCode>
                <c:ptCount val="33"/>
                <c:pt idx="0">
                  <c:v>-16.634878513973</c:v>
                </c:pt>
                <c:pt idx="1">
                  <c:v>-16.117715238442202</c:v>
                </c:pt>
                <c:pt idx="2">
                  <c:v>-10.6583803742272</c:v>
                </c:pt>
                <c:pt idx="3">
                  <c:v>-9.9696478460317994</c:v>
                </c:pt>
                <c:pt idx="4">
                  <c:v>-9.5272761957977394</c:v>
                </c:pt>
                <c:pt idx="5">
                  <c:v>-7.6583343515715496</c:v>
                </c:pt>
                <c:pt idx="6">
                  <c:v>-7.5187550681237703</c:v>
                </c:pt>
                <c:pt idx="7">
                  <c:v>-7.2466888796724804</c:v>
                </c:pt>
                <c:pt idx="8">
                  <c:v>-7.0884204867949103</c:v>
                </c:pt>
                <c:pt idx="9">
                  <c:v>-6.4784056391316698</c:v>
                </c:pt>
                <c:pt idx="10">
                  <c:v>-5.2967941910361702</c:v>
                </c:pt>
                <c:pt idx="11">
                  <c:v>-4.6304755045094304</c:v>
                </c:pt>
                <c:pt idx="12">
                  <c:v>-4.3621267749111299</c:v>
                </c:pt>
                <c:pt idx="13">
                  <c:v>-4.1439792428948499</c:v>
                </c:pt>
                <c:pt idx="14">
                  <c:v>-3.8155068608107801</c:v>
                </c:pt>
                <c:pt idx="15">
                  <c:v>-3.5816023681796101</c:v>
                </c:pt>
                <c:pt idx="16">
                  <c:v>-3.5319466383415699</c:v>
                </c:pt>
                <c:pt idx="17">
                  <c:v>-3.3988917023653702</c:v>
                </c:pt>
                <c:pt idx="18">
                  <c:v>-3.25974470748731</c:v>
                </c:pt>
                <c:pt idx="19">
                  <c:v>-2.9058681677003202</c:v>
                </c:pt>
                <c:pt idx="20">
                  <c:v>-2.22986234787275</c:v>
                </c:pt>
                <c:pt idx="21">
                  <c:v>-2.0271544868508702</c:v>
                </c:pt>
                <c:pt idx="22">
                  <c:v>-1.17376480924301</c:v>
                </c:pt>
                <c:pt idx="23">
                  <c:v>-1.0003128282314799</c:v>
                </c:pt>
                <c:pt idx="24">
                  <c:v>-0.71789615951843899</c:v>
                </c:pt>
                <c:pt idx="25">
                  <c:v>-0.290138447886235</c:v>
                </c:pt>
                <c:pt idx="26">
                  <c:v>0.39234559237668598</c:v>
                </c:pt>
                <c:pt idx="27">
                  <c:v>1.0610639655967999</c:v>
                </c:pt>
                <c:pt idx="28">
                  <c:v>1.38594375840229</c:v>
                </c:pt>
                <c:pt idx="29">
                  <c:v>1.7406324447215999</c:v>
                </c:pt>
                <c:pt idx="30">
                  <c:v>1.8341667278106</c:v>
                </c:pt>
                <c:pt idx="31">
                  <c:v>2.2633744855967</c:v>
                </c:pt>
                <c:pt idx="32">
                  <c:v>2.94561862900964</c:v>
                </c:pt>
              </c:numCache>
            </c:numRef>
          </c:val>
          <c:extLst>
            <c:ext xmlns:c16="http://schemas.microsoft.com/office/drawing/2014/chart" uri="{C3380CC4-5D6E-409C-BE32-E72D297353CC}">
              <c16:uniqueId val="{00000028-B8D9-48E3-B3A2-386EEB086404}"/>
            </c:ext>
          </c:extLst>
        </c:ser>
        <c:dLbls>
          <c:showLegendKey val="0"/>
          <c:showVal val="0"/>
          <c:showCatName val="0"/>
          <c:showSerName val="0"/>
          <c:showPercent val="0"/>
          <c:showBubbleSize val="0"/>
        </c:dLbls>
        <c:gapWidth val="75"/>
        <c:axId val="221719936"/>
        <c:axId val="221725824"/>
      </c:barChart>
      <c:catAx>
        <c:axId val="22171993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1725824"/>
        <c:crosses val="autoZero"/>
        <c:auto val="1"/>
        <c:lblAlgn val="ctr"/>
        <c:lblOffset val="100"/>
        <c:noMultiLvlLbl val="0"/>
      </c:catAx>
      <c:valAx>
        <c:axId val="221725824"/>
        <c:scaling>
          <c:orientation val="minMax"/>
        </c:scaling>
        <c:delete val="1"/>
        <c:axPos val="b"/>
        <c:numFmt formatCode="General" sourceLinked="1"/>
        <c:majorTickMark val="none"/>
        <c:minorTickMark val="none"/>
        <c:tickLblPos val="nextTo"/>
        <c:crossAx val="221719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'F81'!$C$5</c:f>
              <c:strCache>
                <c:ptCount val="1"/>
                <c:pt idx="0">
                  <c:v>Exportaciones</c:v>
                </c:pt>
              </c:strCache>
            </c:strRef>
          </c:tx>
          <c:spPr>
            <a:solidFill>
              <a:srgbClr val="C9D0D6"/>
            </a:solidFill>
            <a:ln>
              <a:noFill/>
            </a:ln>
            <a:effectLst/>
          </c:spPr>
          <c:invertIfNegative val="0"/>
          <c:dPt>
            <c:idx val="10"/>
            <c:invertIfNegative val="0"/>
            <c:bubble3D val="0"/>
            <c:spPr>
              <a:solidFill>
                <a:srgbClr val="7C878E"/>
              </a:solidFill>
              <a:ln>
                <a:noFill/>
              </a:ln>
              <a:effectLst/>
            </c:spPr>
            <c:extLst>
              <c:ext xmlns:c16="http://schemas.microsoft.com/office/drawing/2014/chart" uri="{C3380CC4-5D6E-409C-BE32-E72D297353CC}">
                <c16:uniqueId val="{00000001-8606-4CEF-9D67-8C9971323068}"/>
              </c:ext>
            </c:extLst>
          </c:dPt>
          <c:dPt>
            <c:idx val="22"/>
            <c:invertIfNegative val="0"/>
            <c:bubble3D val="0"/>
            <c:spPr>
              <a:solidFill>
                <a:srgbClr val="7C878E"/>
              </a:solidFill>
              <a:ln>
                <a:noFill/>
              </a:ln>
              <a:effectLst/>
            </c:spPr>
            <c:extLst>
              <c:ext xmlns:c16="http://schemas.microsoft.com/office/drawing/2014/chart" uri="{C3380CC4-5D6E-409C-BE32-E72D297353CC}">
                <c16:uniqueId val="{00000003-8606-4CEF-9D67-8C9971323068}"/>
              </c:ext>
            </c:extLst>
          </c:dPt>
          <c:dPt>
            <c:idx val="34"/>
            <c:invertIfNegative val="0"/>
            <c:bubble3D val="0"/>
            <c:spPr>
              <a:solidFill>
                <a:srgbClr val="7C878E"/>
              </a:solidFill>
              <a:ln>
                <a:noFill/>
              </a:ln>
              <a:effectLst/>
            </c:spPr>
            <c:extLst>
              <c:ext xmlns:c16="http://schemas.microsoft.com/office/drawing/2014/chart" uri="{C3380CC4-5D6E-409C-BE32-E72D297353CC}">
                <c16:uniqueId val="{00000005-8606-4CEF-9D67-8C9971323068}"/>
              </c:ext>
            </c:extLst>
          </c:dPt>
          <c:dPt>
            <c:idx val="46"/>
            <c:invertIfNegative val="0"/>
            <c:bubble3D val="0"/>
            <c:spPr>
              <a:solidFill>
                <a:srgbClr val="7C878E"/>
              </a:solidFill>
              <a:ln>
                <a:noFill/>
              </a:ln>
              <a:effectLst/>
            </c:spPr>
            <c:extLst>
              <c:ext xmlns:c16="http://schemas.microsoft.com/office/drawing/2014/chart" uri="{C3380CC4-5D6E-409C-BE32-E72D297353CC}">
                <c16:uniqueId val="{00000007-8606-4CEF-9D67-8C9971323068}"/>
              </c:ext>
            </c:extLst>
          </c:dPt>
          <c:dPt>
            <c:idx val="58"/>
            <c:invertIfNegative val="0"/>
            <c:bubble3D val="0"/>
            <c:spPr>
              <a:solidFill>
                <a:srgbClr val="7C878E"/>
              </a:solidFill>
              <a:ln>
                <a:noFill/>
              </a:ln>
              <a:effectLst/>
            </c:spPr>
            <c:extLst>
              <c:ext xmlns:c16="http://schemas.microsoft.com/office/drawing/2014/chart" uri="{C3380CC4-5D6E-409C-BE32-E72D297353CC}">
                <c16:uniqueId val="{00000009-8606-4CEF-9D67-8C9971323068}"/>
              </c:ext>
            </c:extLst>
          </c:dPt>
          <c:dPt>
            <c:idx val="70"/>
            <c:invertIfNegative val="0"/>
            <c:bubble3D val="0"/>
            <c:spPr>
              <a:solidFill>
                <a:srgbClr val="7C878E"/>
              </a:solidFill>
              <a:ln>
                <a:noFill/>
              </a:ln>
              <a:effectLst/>
            </c:spPr>
            <c:extLst>
              <c:ext xmlns:c16="http://schemas.microsoft.com/office/drawing/2014/chart" uri="{C3380CC4-5D6E-409C-BE32-E72D297353CC}">
                <c16:uniqueId val="{0000000B-8606-4CEF-9D67-8C9971323068}"/>
              </c:ext>
            </c:extLst>
          </c:dPt>
          <c:dPt>
            <c:idx val="82"/>
            <c:invertIfNegative val="0"/>
            <c:bubble3D val="0"/>
            <c:spPr>
              <a:solidFill>
                <a:srgbClr val="FBBB27"/>
              </a:solidFill>
              <a:ln>
                <a:noFill/>
              </a:ln>
              <a:effectLst/>
            </c:spPr>
            <c:extLst>
              <c:ext xmlns:c16="http://schemas.microsoft.com/office/drawing/2014/chart" uri="{C3380CC4-5D6E-409C-BE32-E72D297353CC}">
                <c16:uniqueId val="{0000000D-8606-4CEF-9D67-8C9971323068}"/>
              </c:ext>
            </c:extLst>
          </c:dPt>
          <c:cat>
            <c:multiLvlStrRef>
              <c:f>'F81'!$A$6:$B$88</c:f>
              <c:multiLvlStrCache>
                <c:ptCount val="8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lvl>
                <c:lvl>
                  <c:pt idx="0">
                    <c:v>2013</c:v>
                  </c:pt>
                  <c:pt idx="12">
                    <c:v>2014</c:v>
                  </c:pt>
                  <c:pt idx="24">
                    <c:v>2015</c:v>
                  </c:pt>
                  <c:pt idx="36">
                    <c:v>2016</c:v>
                  </c:pt>
                  <c:pt idx="48">
                    <c:v>2017</c:v>
                  </c:pt>
                  <c:pt idx="60">
                    <c:v>2018</c:v>
                  </c:pt>
                  <c:pt idx="72">
                    <c:v>2019</c:v>
                  </c:pt>
                </c:lvl>
              </c:multiLvlStrCache>
            </c:multiLvlStrRef>
          </c:cat>
          <c:val>
            <c:numRef>
              <c:f>'F81'!$C$6:$C$88</c:f>
              <c:numCache>
                <c:formatCode>General</c:formatCode>
                <c:ptCount val="83"/>
                <c:pt idx="0">
                  <c:v>6343</c:v>
                </c:pt>
                <c:pt idx="1">
                  <c:v>6318</c:v>
                </c:pt>
                <c:pt idx="2">
                  <c:v>6647</c:v>
                </c:pt>
                <c:pt idx="3">
                  <c:v>6479</c:v>
                </c:pt>
                <c:pt idx="4">
                  <c:v>6949</c:v>
                </c:pt>
                <c:pt idx="5">
                  <c:v>6766</c:v>
                </c:pt>
                <c:pt idx="6">
                  <c:v>6997</c:v>
                </c:pt>
                <c:pt idx="7">
                  <c:v>7960</c:v>
                </c:pt>
                <c:pt idx="8">
                  <c:v>7340</c:v>
                </c:pt>
                <c:pt idx="9">
                  <c:v>7398</c:v>
                </c:pt>
                <c:pt idx="10">
                  <c:v>7281</c:v>
                </c:pt>
                <c:pt idx="11">
                  <c:v>5672</c:v>
                </c:pt>
                <c:pt idx="12">
                  <c:v>6130</c:v>
                </c:pt>
                <c:pt idx="13">
                  <c:v>6660</c:v>
                </c:pt>
                <c:pt idx="14">
                  <c:v>7617</c:v>
                </c:pt>
                <c:pt idx="15">
                  <c:v>8011</c:v>
                </c:pt>
                <c:pt idx="16">
                  <c:v>7966</c:v>
                </c:pt>
                <c:pt idx="17">
                  <c:v>7292</c:v>
                </c:pt>
                <c:pt idx="18">
                  <c:v>7404</c:v>
                </c:pt>
                <c:pt idx="19">
                  <c:v>7866</c:v>
                </c:pt>
                <c:pt idx="20">
                  <c:v>7767</c:v>
                </c:pt>
                <c:pt idx="21">
                  <c:v>8436</c:v>
                </c:pt>
                <c:pt idx="22">
                  <c:v>7381</c:v>
                </c:pt>
                <c:pt idx="23">
                  <c:v>7176</c:v>
                </c:pt>
                <c:pt idx="24">
                  <c:v>7170</c:v>
                </c:pt>
                <c:pt idx="25">
                  <c:v>7843</c:v>
                </c:pt>
                <c:pt idx="26">
                  <c:v>8899</c:v>
                </c:pt>
                <c:pt idx="27">
                  <c:v>8889</c:v>
                </c:pt>
                <c:pt idx="28">
                  <c:v>8822</c:v>
                </c:pt>
                <c:pt idx="29">
                  <c:v>8691</c:v>
                </c:pt>
                <c:pt idx="30">
                  <c:v>9526</c:v>
                </c:pt>
                <c:pt idx="31">
                  <c:v>9440</c:v>
                </c:pt>
                <c:pt idx="32">
                  <c:v>9790</c:v>
                </c:pt>
                <c:pt idx="33">
                  <c:v>9425</c:v>
                </c:pt>
                <c:pt idx="34">
                  <c:v>9000</c:v>
                </c:pt>
                <c:pt idx="35">
                  <c:v>8816</c:v>
                </c:pt>
                <c:pt idx="36">
                  <c:v>8680</c:v>
                </c:pt>
                <c:pt idx="37">
                  <c:v>9921</c:v>
                </c:pt>
                <c:pt idx="38">
                  <c:v>9962</c:v>
                </c:pt>
                <c:pt idx="39">
                  <c:v>10438</c:v>
                </c:pt>
                <c:pt idx="40">
                  <c:v>10693</c:v>
                </c:pt>
                <c:pt idx="41">
                  <c:v>10732</c:v>
                </c:pt>
                <c:pt idx="42">
                  <c:v>10104</c:v>
                </c:pt>
                <c:pt idx="43">
                  <c:v>10575</c:v>
                </c:pt>
                <c:pt idx="44">
                  <c:v>10702</c:v>
                </c:pt>
                <c:pt idx="45">
                  <c:v>11189</c:v>
                </c:pt>
                <c:pt idx="46">
                  <c:v>10990</c:v>
                </c:pt>
                <c:pt idx="47">
                  <c:v>9641</c:v>
                </c:pt>
                <c:pt idx="48">
                  <c:v>9282</c:v>
                </c:pt>
                <c:pt idx="49">
                  <c:v>10916</c:v>
                </c:pt>
                <c:pt idx="50">
                  <c:v>12170</c:v>
                </c:pt>
                <c:pt idx="51">
                  <c:v>9958</c:v>
                </c:pt>
                <c:pt idx="52">
                  <c:v>11443</c:v>
                </c:pt>
                <c:pt idx="53">
                  <c:v>11190</c:v>
                </c:pt>
                <c:pt idx="54">
                  <c:v>10250</c:v>
                </c:pt>
                <c:pt idx="55">
                  <c:v>10998</c:v>
                </c:pt>
                <c:pt idx="56">
                  <c:v>10862</c:v>
                </c:pt>
                <c:pt idx="57">
                  <c:v>11198</c:v>
                </c:pt>
                <c:pt idx="58">
                  <c:v>11291</c:v>
                </c:pt>
                <c:pt idx="59">
                  <c:v>10062</c:v>
                </c:pt>
                <c:pt idx="60">
                  <c:v>11384</c:v>
                </c:pt>
                <c:pt idx="61">
                  <c:v>10934</c:v>
                </c:pt>
                <c:pt idx="62">
                  <c:v>12720</c:v>
                </c:pt>
                <c:pt idx="63">
                  <c:v>12177</c:v>
                </c:pt>
                <c:pt idx="64">
                  <c:v>13045</c:v>
                </c:pt>
                <c:pt idx="65">
                  <c:v>12731</c:v>
                </c:pt>
                <c:pt idx="66">
                  <c:v>12055</c:v>
                </c:pt>
                <c:pt idx="67">
                  <c:v>12738</c:v>
                </c:pt>
                <c:pt idx="68">
                  <c:v>12214</c:v>
                </c:pt>
                <c:pt idx="69">
                  <c:v>12324</c:v>
                </c:pt>
                <c:pt idx="70">
                  <c:v>12282</c:v>
                </c:pt>
                <c:pt idx="71">
                  <c:v>11489</c:v>
                </c:pt>
                <c:pt idx="72">
                  <c:v>12328</c:v>
                </c:pt>
                <c:pt idx="73">
                  <c:v>12668</c:v>
                </c:pt>
                <c:pt idx="74">
                  <c:v>14391</c:v>
                </c:pt>
                <c:pt idx="75">
                  <c:v>13205</c:v>
                </c:pt>
                <c:pt idx="76">
                  <c:v>14267</c:v>
                </c:pt>
                <c:pt idx="77">
                  <c:v>13745</c:v>
                </c:pt>
                <c:pt idx="78">
                  <c:v>13646</c:v>
                </c:pt>
                <c:pt idx="79">
                  <c:v>13964</c:v>
                </c:pt>
                <c:pt idx="80">
                  <c:v>13752</c:v>
                </c:pt>
                <c:pt idx="81">
                  <c:v>13847</c:v>
                </c:pt>
                <c:pt idx="82">
                  <c:v>13327</c:v>
                </c:pt>
              </c:numCache>
            </c:numRef>
          </c:val>
          <c:extLst>
            <c:ext xmlns:c16="http://schemas.microsoft.com/office/drawing/2014/chart" uri="{C3380CC4-5D6E-409C-BE32-E72D297353CC}">
              <c16:uniqueId val="{0000000E-8606-4CEF-9D67-8C9971323068}"/>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'F81'!$D$5</c:f>
              <c:strCache>
                <c:ptCount val="1"/>
                <c:pt idx="0">
                  <c:v>Promedio</c:v>
                </c:pt>
              </c:strCache>
            </c:strRef>
          </c:tx>
          <c:spPr>
            <a:ln w="28575" cap="rnd">
              <a:solidFill>
                <a:srgbClr val="B69630"/>
              </a:solidFill>
              <a:round/>
            </a:ln>
            <a:effectLst/>
          </c:spPr>
          <c:marker>
            <c:symbol val="none"/>
          </c:marker>
          <c:cat>
            <c:multiLvlStrRef>
              <c:f>'F81'!$A$6:$B$88</c:f>
              <c:multiLvlStrCache>
                <c:ptCount val="8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lvl>
                <c:lvl>
                  <c:pt idx="0">
                    <c:v>2013</c:v>
                  </c:pt>
                  <c:pt idx="12">
                    <c:v>2014</c:v>
                  </c:pt>
                  <c:pt idx="24">
                    <c:v>2015</c:v>
                  </c:pt>
                  <c:pt idx="36">
                    <c:v>2016</c:v>
                  </c:pt>
                  <c:pt idx="48">
                    <c:v>2017</c:v>
                  </c:pt>
                  <c:pt idx="60">
                    <c:v>2018</c:v>
                  </c:pt>
                  <c:pt idx="72">
                    <c:v>2019</c:v>
                  </c:pt>
                </c:lvl>
              </c:multiLvlStrCache>
            </c:multiLvlStrRef>
          </c:cat>
          <c:val>
            <c:numRef>
              <c:f>'F81'!$D$6:$D$88</c:f>
              <c:numCache>
                <c:formatCode>General</c:formatCode>
                <c:ptCount val="83"/>
                <c:pt idx="0">
                  <c:v>6644</c:v>
                </c:pt>
                <c:pt idx="1">
                  <c:v>6655</c:v>
                </c:pt>
                <c:pt idx="2">
                  <c:v>6608</c:v>
                </c:pt>
                <c:pt idx="3">
                  <c:v>6598</c:v>
                </c:pt>
                <c:pt idx="4">
                  <c:v>6624</c:v>
                </c:pt>
                <c:pt idx="5">
                  <c:v>6629</c:v>
                </c:pt>
                <c:pt idx="6">
                  <c:v>6655</c:v>
                </c:pt>
                <c:pt idx="7">
                  <c:v>6751</c:v>
                </c:pt>
                <c:pt idx="8">
                  <c:v>6821</c:v>
                </c:pt>
                <c:pt idx="9">
                  <c:v>6820</c:v>
                </c:pt>
                <c:pt idx="10">
                  <c:v>6820</c:v>
                </c:pt>
                <c:pt idx="11">
                  <c:v>6846</c:v>
                </c:pt>
                <c:pt idx="12">
                  <c:v>6828</c:v>
                </c:pt>
                <c:pt idx="13">
                  <c:v>6857</c:v>
                </c:pt>
                <c:pt idx="14">
                  <c:v>6938</c:v>
                </c:pt>
                <c:pt idx="15">
                  <c:v>7065</c:v>
                </c:pt>
                <c:pt idx="16">
                  <c:v>7150</c:v>
                </c:pt>
                <c:pt idx="17">
                  <c:v>7194</c:v>
                </c:pt>
                <c:pt idx="18">
                  <c:v>7228</c:v>
                </c:pt>
                <c:pt idx="19">
                  <c:v>7220</c:v>
                </c:pt>
                <c:pt idx="20">
                  <c:v>7255</c:v>
                </c:pt>
                <c:pt idx="21">
                  <c:v>7342</c:v>
                </c:pt>
                <c:pt idx="22">
                  <c:v>7350</c:v>
                </c:pt>
                <c:pt idx="23">
                  <c:v>7476</c:v>
                </c:pt>
                <c:pt idx="24">
                  <c:v>7562</c:v>
                </c:pt>
                <c:pt idx="25">
                  <c:v>7661</c:v>
                </c:pt>
                <c:pt idx="26">
                  <c:v>7767</c:v>
                </c:pt>
                <c:pt idx="27">
                  <c:v>7841</c:v>
                </c:pt>
                <c:pt idx="28">
                  <c:v>7912</c:v>
                </c:pt>
                <c:pt idx="29">
                  <c:v>8029</c:v>
                </c:pt>
                <c:pt idx="30">
                  <c:v>8205</c:v>
                </c:pt>
                <c:pt idx="31">
                  <c:v>8337</c:v>
                </c:pt>
                <c:pt idx="32">
                  <c:v>8505</c:v>
                </c:pt>
                <c:pt idx="33">
                  <c:v>8588</c:v>
                </c:pt>
                <c:pt idx="34">
                  <c:v>8723</c:v>
                </c:pt>
                <c:pt idx="35">
                  <c:v>8859</c:v>
                </c:pt>
                <c:pt idx="36">
                  <c:v>8985</c:v>
                </c:pt>
                <c:pt idx="37">
                  <c:v>9158</c:v>
                </c:pt>
                <c:pt idx="38">
                  <c:v>9247</c:v>
                </c:pt>
                <c:pt idx="39">
                  <c:v>9376</c:v>
                </c:pt>
                <c:pt idx="40">
                  <c:v>9532</c:v>
                </c:pt>
                <c:pt idx="41">
                  <c:v>9702</c:v>
                </c:pt>
                <c:pt idx="42">
                  <c:v>9750</c:v>
                </c:pt>
                <c:pt idx="43">
                  <c:v>9845</c:v>
                </c:pt>
                <c:pt idx="44">
                  <c:v>9921</c:v>
                </c:pt>
                <c:pt idx="45">
                  <c:v>10068</c:v>
                </c:pt>
                <c:pt idx="46">
                  <c:v>10234</c:v>
                </c:pt>
                <c:pt idx="47">
                  <c:v>10302</c:v>
                </c:pt>
                <c:pt idx="48">
                  <c:v>10353</c:v>
                </c:pt>
                <c:pt idx="49">
                  <c:v>10435</c:v>
                </c:pt>
                <c:pt idx="50">
                  <c:v>10619</c:v>
                </c:pt>
                <c:pt idx="51">
                  <c:v>10579</c:v>
                </c:pt>
                <c:pt idx="52">
                  <c:v>10642</c:v>
                </c:pt>
                <c:pt idx="53">
                  <c:v>10680</c:v>
                </c:pt>
                <c:pt idx="54">
                  <c:v>10692</c:v>
                </c:pt>
                <c:pt idx="55">
                  <c:v>10727</c:v>
                </c:pt>
                <c:pt idx="56">
                  <c:v>10741</c:v>
                </c:pt>
                <c:pt idx="57">
                  <c:v>10741</c:v>
                </c:pt>
                <c:pt idx="58">
                  <c:v>10767</c:v>
                </c:pt>
                <c:pt idx="59">
                  <c:v>10802</c:v>
                </c:pt>
                <c:pt idx="60">
                  <c:v>10977</c:v>
                </c:pt>
                <c:pt idx="61">
                  <c:v>10978</c:v>
                </c:pt>
                <c:pt idx="62">
                  <c:v>11024</c:v>
                </c:pt>
                <c:pt idx="63">
                  <c:v>11209</c:v>
                </c:pt>
                <c:pt idx="64">
                  <c:v>11343</c:v>
                </c:pt>
                <c:pt idx="65">
                  <c:v>11471</c:v>
                </c:pt>
                <c:pt idx="66">
                  <c:v>11622</c:v>
                </c:pt>
                <c:pt idx="67">
                  <c:v>11767</c:v>
                </c:pt>
                <c:pt idx="68">
                  <c:v>11879</c:v>
                </c:pt>
                <c:pt idx="69">
                  <c:v>11973</c:v>
                </c:pt>
                <c:pt idx="70">
                  <c:v>12056</c:v>
                </c:pt>
                <c:pt idx="71">
                  <c:v>12174</c:v>
                </c:pt>
                <c:pt idx="72">
                  <c:v>12253</c:v>
                </c:pt>
                <c:pt idx="73">
                  <c:v>12398</c:v>
                </c:pt>
                <c:pt idx="74">
                  <c:v>12537</c:v>
                </c:pt>
                <c:pt idx="75">
                  <c:v>12623</c:v>
                </c:pt>
                <c:pt idx="76">
                  <c:v>12724</c:v>
                </c:pt>
                <c:pt idx="77">
                  <c:v>12809</c:v>
                </c:pt>
                <c:pt idx="78">
                  <c:v>12941</c:v>
                </c:pt>
                <c:pt idx="79">
                  <c:v>13044</c:v>
                </c:pt>
                <c:pt idx="80">
                  <c:v>13172</c:v>
                </c:pt>
                <c:pt idx="81">
                  <c:v>13299</c:v>
                </c:pt>
                <c:pt idx="82">
                  <c:v>13386</c:v>
                </c:pt>
              </c:numCache>
            </c:numRef>
          </c:val>
          <c:smooth val="0"/>
          <c:extLst>
            <c:ext xmlns:c16="http://schemas.microsoft.com/office/drawing/2014/chart" uri="{C3380CC4-5D6E-409C-BE32-E72D297353CC}">
              <c16:uniqueId val="{0000000F-8606-4CEF-9D67-8C9971323068}"/>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'F82'!$C$5</c:f>
              <c:strCache>
                <c:ptCount val="1"/>
                <c:pt idx="0">
                  <c:v>Exportaciones</c:v>
                </c:pt>
              </c:strCache>
            </c:strRef>
          </c:tx>
          <c:spPr>
            <a:solidFill>
              <a:srgbClr val="C9D0D6"/>
            </a:solidFill>
            <a:ln>
              <a:noFill/>
            </a:ln>
            <a:effectLst/>
          </c:spPr>
          <c:invertIfNegative val="0"/>
          <c:dPt>
            <c:idx val="10"/>
            <c:invertIfNegative val="0"/>
            <c:bubble3D val="0"/>
            <c:spPr>
              <a:solidFill>
                <a:srgbClr val="7C878E"/>
              </a:solidFill>
              <a:ln>
                <a:noFill/>
              </a:ln>
              <a:effectLst/>
            </c:spPr>
            <c:extLst>
              <c:ext xmlns:c16="http://schemas.microsoft.com/office/drawing/2014/chart" uri="{C3380CC4-5D6E-409C-BE32-E72D297353CC}">
                <c16:uniqueId val="{00000001-DAFC-48CE-AC46-4A6D61A05A07}"/>
              </c:ext>
            </c:extLst>
          </c:dPt>
          <c:dPt>
            <c:idx val="22"/>
            <c:invertIfNegative val="0"/>
            <c:bubble3D val="0"/>
            <c:spPr>
              <a:solidFill>
                <a:srgbClr val="7C878E"/>
              </a:solidFill>
              <a:ln>
                <a:noFill/>
              </a:ln>
              <a:effectLst/>
            </c:spPr>
            <c:extLst>
              <c:ext xmlns:c16="http://schemas.microsoft.com/office/drawing/2014/chart" uri="{C3380CC4-5D6E-409C-BE32-E72D297353CC}">
                <c16:uniqueId val="{00000003-DAFC-48CE-AC46-4A6D61A05A07}"/>
              </c:ext>
            </c:extLst>
          </c:dPt>
          <c:dPt>
            <c:idx val="34"/>
            <c:invertIfNegative val="0"/>
            <c:bubble3D val="0"/>
            <c:spPr>
              <a:solidFill>
                <a:srgbClr val="7C878E"/>
              </a:solidFill>
              <a:ln>
                <a:noFill/>
              </a:ln>
              <a:effectLst/>
            </c:spPr>
            <c:extLst>
              <c:ext xmlns:c16="http://schemas.microsoft.com/office/drawing/2014/chart" uri="{C3380CC4-5D6E-409C-BE32-E72D297353CC}">
                <c16:uniqueId val="{00000005-DAFC-48CE-AC46-4A6D61A05A07}"/>
              </c:ext>
            </c:extLst>
          </c:dPt>
          <c:dPt>
            <c:idx val="46"/>
            <c:invertIfNegative val="0"/>
            <c:bubble3D val="0"/>
            <c:spPr>
              <a:solidFill>
                <a:srgbClr val="7C878E"/>
              </a:solidFill>
              <a:ln>
                <a:noFill/>
              </a:ln>
              <a:effectLst/>
            </c:spPr>
            <c:extLst>
              <c:ext xmlns:c16="http://schemas.microsoft.com/office/drawing/2014/chart" uri="{C3380CC4-5D6E-409C-BE32-E72D297353CC}">
                <c16:uniqueId val="{00000007-DAFC-48CE-AC46-4A6D61A05A07}"/>
              </c:ext>
            </c:extLst>
          </c:dPt>
          <c:dPt>
            <c:idx val="58"/>
            <c:invertIfNegative val="0"/>
            <c:bubble3D val="0"/>
            <c:spPr>
              <a:solidFill>
                <a:srgbClr val="7C878E"/>
              </a:solidFill>
              <a:ln>
                <a:noFill/>
              </a:ln>
              <a:effectLst/>
            </c:spPr>
            <c:extLst>
              <c:ext xmlns:c16="http://schemas.microsoft.com/office/drawing/2014/chart" uri="{C3380CC4-5D6E-409C-BE32-E72D297353CC}">
                <c16:uniqueId val="{00000009-DAFC-48CE-AC46-4A6D61A05A07}"/>
              </c:ext>
            </c:extLst>
          </c:dPt>
          <c:dPt>
            <c:idx val="70"/>
            <c:invertIfNegative val="0"/>
            <c:bubble3D val="0"/>
            <c:spPr>
              <a:solidFill>
                <a:srgbClr val="7C878E"/>
              </a:solidFill>
              <a:ln>
                <a:noFill/>
              </a:ln>
              <a:effectLst/>
            </c:spPr>
            <c:extLst>
              <c:ext xmlns:c16="http://schemas.microsoft.com/office/drawing/2014/chart" uri="{C3380CC4-5D6E-409C-BE32-E72D297353CC}">
                <c16:uniqueId val="{0000000B-DAFC-48CE-AC46-4A6D61A05A07}"/>
              </c:ext>
            </c:extLst>
          </c:dPt>
          <c:dPt>
            <c:idx val="82"/>
            <c:invertIfNegative val="0"/>
            <c:bubble3D val="0"/>
            <c:spPr>
              <a:solidFill>
                <a:srgbClr val="FBBB27"/>
              </a:solidFill>
              <a:ln>
                <a:noFill/>
              </a:ln>
              <a:effectLst/>
            </c:spPr>
            <c:extLst>
              <c:ext xmlns:c16="http://schemas.microsoft.com/office/drawing/2014/chart" uri="{C3380CC4-5D6E-409C-BE32-E72D297353CC}">
                <c16:uniqueId val="{0000000D-DAFC-48CE-AC46-4A6D61A05A07}"/>
              </c:ext>
            </c:extLst>
          </c:dPt>
          <c:cat>
            <c:multiLvlStrRef>
              <c:f>'F82'!$A$6:$B$88</c:f>
              <c:multiLvlStrCache>
                <c:ptCount val="8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lvl>
                <c:lvl>
                  <c:pt idx="0">
                    <c:v>2013</c:v>
                  </c:pt>
                  <c:pt idx="12">
                    <c:v>2014</c:v>
                  </c:pt>
                  <c:pt idx="24">
                    <c:v>2015</c:v>
                  </c:pt>
                  <c:pt idx="36">
                    <c:v>2016</c:v>
                  </c:pt>
                  <c:pt idx="48">
                    <c:v>2017</c:v>
                  </c:pt>
                  <c:pt idx="60">
                    <c:v>2018</c:v>
                  </c:pt>
                  <c:pt idx="72">
                    <c:v>2019</c:v>
                  </c:pt>
                </c:lvl>
              </c:multiLvlStrCache>
            </c:multiLvlStrRef>
          </c:cat>
          <c:val>
            <c:numRef>
              <c:f>'F82'!$C$6:$C$88</c:f>
              <c:numCache>
                <c:formatCode>General</c:formatCode>
                <c:ptCount val="83"/>
                <c:pt idx="0">
                  <c:v>652</c:v>
                </c:pt>
                <c:pt idx="1">
                  <c:v>636</c:v>
                </c:pt>
                <c:pt idx="2">
                  <c:v>1033</c:v>
                </c:pt>
                <c:pt idx="3">
                  <c:v>753</c:v>
                </c:pt>
                <c:pt idx="4">
                  <c:v>809</c:v>
                </c:pt>
                <c:pt idx="5">
                  <c:v>548</c:v>
                </c:pt>
                <c:pt idx="6">
                  <c:v>358</c:v>
                </c:pt>
                <c:pt idx="7">
                  <c:v>393</c:v>
                </c:pt>
                <c:pt idx="8">
                  <c:v>438</c:v>
                </c:pt>
                <c:pt idx="9">
                  <c:v>484</c:v>
                </c:pt>
                <c:pt idx="10">
                  <c:v>474</c:v>
                </c:pt>
                <c:pt idx="11">
                  <c:v>624</c:v>
                </c:pt>
                <c:pt idx="12">
                  <c:v>699</c:v>
                </c:pt>
                <c:pt idx="13">
                  <c:v>840</c:v>
                </c:pt>
                <c:pt idx="14">
                  <c:v>939</c:v>
                </c:pt>
                <c:pt idx="15">
                  <c:v>1027</c:v>
                </c:pt>
                <c:pt idx="16">
                  <c:v>828</c:v>
                </c:pt>
                <c:pt idx="17">
                  <c:v>736</c:v>
                </c:pt>
                <c:pt idx="18">
                  <c:v>595</c:v>
                </c:pt>
                <c:pt idx="19">
                  <c:v>559</c:v>
                </c:pt>
                <c:pt idx="20">
                  <c:v>520</c:v>
                </c:pt>
                <c:pt idx="21">
                  <c:v>611</c:v>
                </c:pt>
                <c:pt idx="22">
                  <c:v>644</c:v>
                </c:pt>
                <c:pt idx="23">
                  <c:v>783</c:v>
                </c:pt>
                <c:pt idx="24">
                  <c:v>691</c:v>
                </c:pt>
                <c:pt idx="25">
                  <c:v>721</c:v>
                </c:pt>
                <c:pt idx="26">
                  <c:v>755</c:v>
                </c:pt>
                <c:pt idx="27">
                  <c:v>828</c:v>
                </c:pt>
                <c:pt idx="28">
                  <c:v>882</c:v>
                </c:pt>
                <c:pt idx="29">
                  <c:v>824</c:v>
                </c:pt>
                <c:pt idx="30">
                  <c:v>649</c:v>
                </c:pt>
                <c:pt idx="31">
                  <c:v>594</c:v>
                </c:pt>
                <c:pt idx="32">
                  <c:v>663</c:v>
                </c:pt>
                <c:pt idx="33">
                  <c:v>617</c:v>
                </c:pt>
                <c:pt idx="34">
                  <c:v>715</c:v>
                </c:pt>
                <c:pt idx="35">
                  <c:v>744</c:v>
                </c:pt>
                <c:pt idx="36">
                  <c:v>711</c:v>
                </c:pt>
                <c:pt idx="37">
                  <c:v>745</c:v>
                </c:pt>
                <c:pt idx="38">
                  <c:v>843</c:v>
                </c:pt>
                <c:pt idx="39">
                  <c:v>874</c:v>
                </c:pt>
                <c:pt idx="40">
                  <c:v>894</c:v>
                </c:pt>
                <c:pt idx="41">
                  <c:v>802</c:v>
                </c:pt>
                <c:pt idx="42">
                  <c:v>570</c:v>
                </c:pt>
                <c:pt idx="43">
                  <c:v>561</c:v>
                </c:pt>
                <c:pt idx="44">
                  <c:v>623</c:v>
                </c:pt>
                <c:pt idx="45">
                  <c:v>635</c:v>
                </c:pt>
                <c:pt idx="46">
                  <c:v>590</c:v>
                </c:pt>
                <c:pt idx="47">
                  <c:v>675</c:v>
                </c:pt>
                <c:pt idx="48">
                  <c:v>645</c:v>
                </c:pt>
                <c:pt idx="49">
                  <c:v>871</c:v>
                </c:pt>
                <c:pt idx="50">
                  <c:v>1039</c:v>
                </c:pt>
                <c:pt idx="51">
                  <c:v>992</c:v>
                </c:pt>
                <c:pt idx="52">
                  <c:v>1045</c:v>
                </c:pt>
                <c:pt idx="53">
                  <c:v>949</c:v>
                </c:pt>
                <c:pt idx="54">
                  <c:v>754</c:v>
                </c:pt>
                <c:pt idx="55">
                  <c:v>691</c:v>
                </c:pt>
                <c:pt idx="56">
                  <c:v>759</c:v>
                </c:pt>
                <c:pt idx="57">
                  <c:v>885</c:v>
                </c:pt>
                <c:pt idx="58">
                  <c:v>959</c:v>
                </c:pt>
                <c:pt idx="59">
                  <c:v>1129</c:v>
                </c:pt>
                <c:pt idx="60">
                  <c:v>980</c:v>
                </c:pt>
                <c:pt idx="61">
                  <c:v>983</c:v>
                </c:pt>
                <c:pt idx="62">
                  <c:v>986</c:v>
                </c:pt>
                <c:pt idx="63">
                  <c:v>997</c:v>
                </c:pt>
                <c:pt idx="64">
                  <c:v>990</c:v>
                </c:pt>
                <c:pt idx="65">
                  <c:v>1008</c:v>
                </c:pt>
                <c:pt idx="66">
                  <c:v>759</c:v>
                </c:pt>
                <c:pt idx="67">
                  <c:v>718</c:v>
                </c:pt>
                <c:pt idx="68">
                  <c:v>753</c:v>
                </c:pt>
                <c:pt idx="69">
                  <c:v>777</c:v>
                </c:pt>
                <c:pt idx="70">
                  <c:v>817</c:v>
                </c:pt>
                <c:pt idx="71">
                  <c:v>797</c:v>
                </c:pt>
                <c:pt idx="72">
                  <c:v>859</c:v>
                </c:pt>
                <c:pt idx="73">
                  <c:v>1083</c:v>
                </c:pt>
                <c:pt idx="74">
                  <c:v>1114</c:v>
                </c:pt>
                <c:pt idx="75">
                  <c:v>1143</c:v>
                </c:pt>
                <c:pt idx="76">
                  <c:v>1164</c:v>
                </c:pt>
                <c:pt idx="77">
                  <c:v>1145</c:v>
                </c:pt>
                <c:pt idx="78">
                  <c:v>1080</c:v>
                </c:pt>
                <c:pt idx="79">
                  <c:v>946</c:v>
                </c:pt>
                <c:pt idx="80">
                  <c:v>1021</c:v>
                </c:pt>
                <c:pt idx="81">
                  <c:v>1080</c:v>
                </c:pt>
                <c:pt idx="82">
                  <c:v>1103</c:v>
                </c:pt>
              </c:numCache>
            </c:numRef>
          </c:val>
          <c:extLst>
            <c:ext xmlns:c16="http://schemas.microsoft.com/office/drawing/2014/chart" uri="{C3380CC4-5D6E-409C-BE32-E72D297353CC}">
              <c16:uniqueId val="{0000000E-DAFC-48CE-AC46-4A6D61A05A07}"/>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'F82'!$D$5</c:f>
              <c:strCache>
                <c:ptCount val="1"/>
                <c:pt idx="0">
                  <c:v>Promedio</c:v>
                </c:pt>
              </c:strCache>
            </c:strRef>
          </c:tx>
          <c:spPr>
            <a:ln w="28575" cap="rnd">
              <a:solidFill>
                <a:srgbClr val="B69630"/>
              </a:solidFill>
              <a:round/>
            </a:ln>
            <a:effectLst/>
          </c:spPr>
          <c:marker>
            <c:symbol val="none"/>
          </c:marker>
          <c:cat>
            <c:multiLvlStrRef>
              <c:f>'F82'!$A$6:$B$88</c:f>
              <c:multiLvlStrCache>
                <c:ptCount val="8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lvl>
                <c:lvl>
                  <c:pt idx="0">
                    <c:v>2013</c:v>
                  </c:pt>
                  <c:pt idx="12">
                    <c:v>2014</c:v>
                  </c:pt>
                  <c:pt idx="24">
                    <c:v>2015</c:v>
                  </c:pt>
                  <c:pt idx="36">
                    <c:v>2016</c:v>
                  </c:pt>
                  <c:pt idx="48">
                    <c:v>2017</c:v>
                  </c:pt>
                  <c:pt idx="60">
                    <c:v>2018</c:v>
                  </c:pt>
                  <c:pt idx="72">
                    <c:v>2019</c:v>
                  </c:pt>
                </c:lvl>
              </c:multiLvlStrCache>
            </c:multiLvlStrRef>
          </c:cat>
          <c:val>
            <c:numRef>
              <c:f>'F82'!$D$6:$D$88</c:f>
              <c:numCache>
                <c:formatCode>General</c:formatCode>
                <c:ptCount val="83"/>
                <c:pt idx="0">
                  <c:v>513</c:v>
                </c:pt>
                <c:pt idx="1">
                  <c:v>526</c:v>
                </c:pt>
                <c:pt idx="2">
                  <c:v>551</c:v>
                </c:pt>
                <c:pt idx="3">
                  <c:v>556</c:v>
                </c:pt>
                <c:pt idx="4">
                  <c:v>569</c:v>
                </c:pt>
                <c:pt idx="5">
                  <c:v>579</c:v>
                </c:pt>
                <c:pt idx="6">
                  <c:v>586</c:v>
                </c:pt>
                <c:pt idx="7">
                  <c:v>601</c:v>
                </c:pt>
                <c:pt idx="8">
                  <c:v>613</c:v>
                </c:pt>
                <c:pt idx="9">
                  <c:v>620</c:v>
                </c:pt>
                <c:pt idx="10">
                  <c:v>608</c:v>
                </c:pt>
                <c:pt idx="11">
                  <c:v>600</c:v>
                </c:pt>
                <c:pt idx="12">
                  <c:v>604</c:v>
                </c:pt>
                <c:pt idx="13">
                  <c:v>621</c:v>
                </c:pt>
                <c:pt idx="14">
                  <c:v>613</c:v>
                </c:pt>
                <c:pt idx="15">
                  <c:v>636</c:v>
                </c:pt>
                <c:pt idx="16">
                  <c:v>638</c:v>
                </c:pt>
                <c:pt idx="17">
                  <c:v>653</c:v>
                </c:pt>
                <c:pt idx="18">
                  <c:v>673</c:v>
                </c:pt>
                <c:pt idx="19">
                  <c:v>687</c:v>
                </c:pt>
                <c:pt idx="20">
                  <c:v>694</c:v>
                </c:pt>
                <c:pt idx="21">
                  <c:v>704</c:v>
                </c:pt>
                <c:pt idx="22">
                  <c:v>718</c:v>
                </c:pt>
                <c:pt idx="23">
                  <c:v>732</c:v>
                </c:pt>
                <c:pt idx="24">
                  <c:v>731</c:v>
                </c:pt>
                <c:pt idx="25">
                  <c:v>721</c:v>
                </c:pt>
                <c:pt idx="26">
                  <c:v>706</c:v>
                </c:pt>
                <c:pt idx="27">
                  <c:v>689</c:v>
                </c:pt>
                <c:pt idx="28">
                  <c:v>694</c:v>
                </c:pt>
                <c:pt idx="29">
                  <c:v>701</c:v>
                </c:pt>
                <c:pt idx="30">
                  <c:v>706</c:v>
                </c:pt>
                <c:pt idx="31">
                  <c:v>709</c:v>
                </c:pt>
                <c:pt idx="32">
                  <c:v>720</c:v>
                </c:pt>
                <c:pt idx="33">
                  <c:v>721</c:v>
                </c:pt>
                <c:pt idx="34">
                  <c:v>727</c:v>
                </c:pt>
                <c:pt idx="35">
                  <c:v>724</c:v>
                </c:pt>
                <c:pt idx="36">
                  <c:v>725</c:v>
                </c:pt>
                <c:pt idx="37">
                  <c:v>727</c:v>
                </c:pt>
                <c:pt idx="38">
                  <c:v>735</c:v>
                </c:pt>
                <c:pt idx="39">
                  <c:v>739</c:v>
                </c:pt>
                <c:pt idx="40">
                  <c:v>739</c:v>
                </c:pt>
                <c:pt idx="41">
                  <c:v>738</c:v>
                </c:pt>
                <c:pt idx="42">
                  <c:v>731</c:v>
                </c:pt>
                <c:pt idx="43">
                  <c:v>728</c:v>
                </c:pt>
                <c:pt idx="44">
                  <c:v>725</c:v>
                </c:pt>
                <c:pt idx="45">
                  <c:v>726</c:v>
                </c:pt>
                <c:pt idx="46">
                  <c:v>716</c:v>
                </c:pt>
                <c:pt idx="47">
                  <c:v>710</c:v>
                </c:pt>
                <c:pt idx="48">
                  <c:v>705</c:v>
                </c:pt>
                <c:pt idx="49">
                  <c:v>715</c:v>
                </c:pt>
                <c:pt idx="50">
                  <c:v>732</c:v>
                </c:pt>
                <c:pt idx="51">
                  <c:v>741</c:v>
                </c:pt>
                <c:pt idx="52">
                  <c:v>754</c:v>
                </c:pt>
                <c:pt idx="53">
                  <c:v>766</c:v>
                </c:pt>
                <c:pt idx="54">
                  <c:v>782</c:v>
                </c:pt>
                <c:pt idx="55">
                  <c:v>792</c:v>
                </c:pt>
                <c:pt idx="56">
                  <c:v>804</c:v>
                </c:pt>
                <c:pt idx="57">
                  <c:v>825</c:v>
                </c:pt>
                <c:pt idx="58">
                  <c:v>855</c:v>
                </c:pt>
                <c:pt idx="59">
                  <c:v>893</c:v>
                </c:pt>
                <c:pt idx="60">
                  <c:v>921</c:v>
                </c:pt>
                <c:pt idx="61">
                  <c:v>931</c:v>
                </c:pt>
                <c:pt idx="62">
                  <c:v>926</c:v>
                </c:pt>
                <c:pt idx="63">
                  <c:v>926</c:v>
                </c:pt>
                <c:pt idx="64">
                  <c:v>922</c:v>
                </c:pt>
                <c:pt idx="65">
                  <c:v>927</c:v>
                </c:pt>
                <c:pt idx="66">
                  <c:v>927</c:v>
                </c:pt>
                <c:pt idx="67">
                  <c:v>930</c:v>
                </c:pt>
                <c:pt idx="68">
                  <c:v>929</c:v>
                </c:pt>
                <c:pt idx="69">
                  <c:v>920</c:v>
                </c:pt>
                <c:pt idx="70">
                  <c:v>908</c:v>
                </c:pt>
                <c:pt idx="71">
                  <c:v>880</c:v>
                </c:pt>
                <c:pt idx="72">
                  <c:v>870</c:v>
                </c:pt>
                <c:pt idx="73">
                  <c:v>879</c:v>
                </c:pt>
                <c:pt idx="74">
                  <c:v>889</c:v>
                </c:pt>
                <c:pt idx="75">
                  <c:v>902</c:v>
                </c:pt>
                <c:pt idx="76">
                  <c:v>916</c:v>
                </c:pt>
                <c:pt idx="77">
                  <c:v>927</c:v>
                </c:pt>
                <c:pt idx="78">
                  <c:v>954</c:v>
                </c:pt>
                <c:pt idx="79">
                  <c:v>973</c:v>
                </c:pt>
                <c:pt idx="80">
                  <c:v>996</c:v>
                </c:pt>
                <c:pt idx="81">
                  <c:v>1021</c:v>
                </c:pt>
                <c:pt idx="82">
                  <c:v>1045</c:v>
                </c:pt>
              </c:numCache>
            </c:numRef>
          </c:val>
          <c:smooth val="0"/>
          <c:extLst>
            <c:ext xmlns:c16="http://schemas.microsoft.com/office/drawing/2014/chart" uri="{C3380CC4-5D6E-409C-BE32-E72D297353CC}">
              <c16:uniqueId val="{0000000F-DAFC-48CE-AC46-4A6D61A05A07}"/>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'F83'!$C$5</c:f>
              <c:strCache>
                <c:ptCount val="1"/>
                <c:pt idx="0">
                  <c:v>Exportaciones</c:v>
                </c:pt>
              </c:strCache>
            </c:strRef>
          </c:tx>
          <c:spPr>
            <a:solidFill>
              <a:srgbClr val="C9D0D6"/>
            </a:solidFill>
            <a:ln>
              <a:noFill/>
            </a:ln>
            <a:effectLst/>
          </c:spPr>
          <c:invertIfNegative val="0"/>
          <c:dPt>
            <c:idx val="10"/>
            <c:invertIfNegative val="0"/>
            <c:bubble3D val="0"/>
            <c:spPr>
              <a:solidFill>
                <a:srgbClr val="7C878E"/>
              </a:solidFill>
              <a:ln>
                <a:noFill/>
              </a:ln>
              <a:effectLst/>
            </c:spPr>
            <c:extLst>
              <c:ext xmlns:c16="http://schemas.microsoft.com/office/drawing/2014/chart" uri="{C3380CC4-5D6E-409C-BE32-E72D297353CC}">
                <c16:uniqueId val="{00000001-AEE2-4EE8-A77E-5CC8E0FDEF96}"/>
              </c:ext>
            </c:extLst>
          </c:dPt>
          <c:dPt>
            <c:idx val="11"/>
            <c:invertIfNegative val="0"/>
            <c:bubble3D val="0"/>
            <c:spPr>
              <a:solidFill>
                <a:srgbClr val="C9D0D6"/>
              </a:solidFill>
              <a:ln>
                <a:noFill/>
              </a:ln>
              <a:effectLst/>
            </c:spPr>
            <c:extLst>
              <c:ext xmlns:c16="http://schemas.microsoft.com/office/drawing/2014/chart" uri="{C3380CC4-5D6E-409C-BE32-E72D297353CC}">
                <c16:uniqueId val="{00000003-AEE2-4EE8-A77E-5CC8E0FDEF96}"/>
              </c:ext>
            </c:extLst>
          </c:dPt>
          <c:dPt>
            <c:idx val="22"/>
            <c:invertIfNegative val="0"/>
            <c:bubble3D val="0"/>
            <c:spPr>
              <a:solidFill>
                <a:srgbClr val="7C878E"/>
              </a:solidFill>
              <a:ln>
                <a:noFill/>
              </a:ln>
              <a:effectLst/>
            </c:spPr>
            <c:extLst>
              <c:ext xmlns:c16="http://schemas.microsoft.com/office/drawing/2014/chart" uri="{C3380CC4-5D6E-409C-BE32-E72D297353CC}">
                <c16:uniqueId val="{00000005-AEE2-4EE8-A77E-5CC8E0FDEF96}"/>
              </c:ext>
            </c:extLst>
          </c:dPt>
          <c:dPt>
            <c:idx val="23"/>
            <c:invertIfNegative val="0"/>
            <c:bubble3D val="0"/>
            <c:spPr>
              <a:solidFill>
                <a:srgbClr val="C9D0D6"/>
              </a:solidFill>
              <a:ln>
                <a:noFill/>
              </a:ln>
              <a:effectLst/>
            </c:spPr>
            <c:extLst>
              <c:ext xmlns:c16="http://schemas.microsoft.com/office/drawing/2014/chart" uri="{C3380CC4-5D6E-409C-BE32-E72D297353CC}">
                <c16:uniqueId val="{00000007-AEE2-4EE8-A77E-5CC8E0FDEF96}"/>
              </c:ext>
            </c:extLst>
          </c:dPt>
          <c:dPt>
            <c:idx val="34"/>
            <c:invertIfNegative val="0"/>
            <c:bubble3D val="0"/>
            <c:spPr>
              <a:solidFill>
                <a:srgbClr val="7C878E"/>
              </a:solidFill>
              <a:ln>
                <a:noFill/>
              </a:ln>
              <a:effectLst/>
            </c:spPr>
            <c:extLst>
              <c:ext xmlns:c16="http://schemas.microsoft.com/office/drawing/2014/chart" uri="{C3380CC4-5D6E-409C-BE32-E72D297353CC}">
                <c16:uniqueId val="{00000009-AEE2-4EE8-A77E-5CC8E0FDEF96}"/>
              </c:ext>
            </c:extLst>
          </c:dPt>
          <c:dPt>
            <c:idx val="35"/>
            <c:invertIfNegative val="0"/>
            <c:bubble3D val="0"/>
            <c:spPr>
              <a:solidFill>
                <a:srgbClr val="C9D0D6"/>
              </a:solidFill>
              <a:ln>
                <a:noFill/>
              </a:ln>
              <a:effectLst/>
            </c:spPr>
            <c:extLst>
              <c:ext xmlns:c16="http://schemas.microsoft.com/office/drawing/2014/chart" uri="{C3380CC4-5D6E-409C-BE32-E72D297353CC}">
                <c16:uniqueId val="{0000000B-AEE2-4EE8-A77E-5CC8E0FDEF96}"/>
              </c:ext>
            </c:extLst>
          </c:dPt>
          <c:dPt>
            <c:idx val="46"/>
            <c:invertIfNegative val="0"/>
            <c:bubble3D val="0"/>
            <c:spPr>
              <a:solidFill>
                <a:srgbClr val="7C878E"/>
              </a:solidFill>
              <a:ln>
                <a:noFill/>
              </a:ln>
              <a:effectLst/>
            </c:spPr>
            <c:extLst>
              <c:ext xmlns:c16="http://schemas.microsoft.com/office/drawing/2014/chart" uri="{C3380CC4-5D6E-409C-BE32-E72D297353CC}">
                <c16:uniqueId val="{0000000D-AEE2-4EE8-A77E-5CC8E0FDEF96}"/>
              </c:ext>
            </c:extLst>
          </c:dPt>
          <c:dPt>
            <c:idx val="47"/>
            <c:invertIfNegative val="0"/>
            <c:bubble3D val="0"/>
            <c:spPr>
              <a:solidFill>
                <a:srgbClr val="C9D0D6"/>
              </a:solidFill>
              <a:ln>
                <a:noFill/>
              </a:ln>
              <a:effectLst/>
            </c:spPr>
            <c:extLst>
              <c:ext xmlns:c16="http://schemas.microsoft.com/office/drawing/2014/chart" uri="{C3380CC4-5D6E-409C-BE32-E72D297353CC}">
                <c16:uniqueId val="{0000000F-AEE2-4EE8-A77E-5CC8E0FDEF96}"/>
              </c:ext>
            </c:extLst>
          </c:dPt>
          <c:dPt>
            <c:idx val="58"/>
            <c:invertIfNegative val="0"/>
            <c:bubble3D val="0"/>
            <c:spPr>
              <a:solidFill>
                <a:srgbClr val="7C878E"/>
              </a:solidFill>
              <a:ln>
                <a:noFill/>
              </a:ln>
              <a:effectLst/>
            </c:spPr>
            <c:extLst>
              <c:ext xmlns:c16="http://schemas.microsoft.com/office/drawing/2014/chart" uri="{C3380CC4-5D6E-409C-BE32-E72D297353CC}">
                <c16:uniqueId val="{00000011-AEE2-4EE8-A77E-5CC8E0FDEF96}"/>
              </c:ext>
            </c:extLst>
          </c:dPt>
          <c:dPt>
            <c:idx val="59"/>
            <c:invertIfNegative val="0"/>
            <c:bubble3D val="0"/>
            <c:spPr>
              <a:solidFill>
                <a:srgbClr val="C9D0D6"/>
              </a:solidFill>
              <a:ln>
                <a:noFill/>
              </a:ln>
              <a:effectLst/>
            </c:spPr>
            <c:extLst>
              <c:ext xmlns:c16="http://schemas.microsoft.com/office/drawing/2014/chart" uri="{C3380CC4-5D6E-409C-BE32-E72D297353CC}">
                <c16:uniqueId val="{00000013-AEE2-4EE8-A77E-5CC8E0FDEF96}"/>
              </c:ext>
            </c:extLst>
          </c:dPt>
          <c:dPt>
            <c:idx val="70"/>
            <c:invertIfNegative val="0"/>
            <c:bubble3D val="0"/>
            <c:spPr>
              <a:solidFill>
                <a:srgbClr val="7C878E"/>
              </a:solidFill>
              <a:ln>
                <a:noFill/>
              </a:ln>
              <a:effectLst/>
            </c:spPr>
            <c:extLst>
              <c:ext xmlns:c16="http://schemas.microsoft.com/office/drawing/2014/chart" uri="{C3380CC4-5D6E-409C-BE32-E72D297353CC}">
                <c16:uniqueId val="{00000015-AEE2-4EE8-A77E-5CC8E0FDEF96}"/>
              </c:ext>
            </c:extLst>
          </c:dPt>
          <c:dPt>
            <c:idx val="71"/>
            <c:invertIfNegative val="0"/>
            <c:bubble3D val="0"/>
            <c:spPr>
              <a:solidFill>
                <a:srgbClr val="C9D0D6"/>
              </a:solidFill>
              <a:ln>
                <a:noFill/>
              </a:ln>
              <a:effectLst/>
            </c:spPr>
            <c:extLst>
              <c:ext xmlns:c16="http://schemas.microsoft.com/office/drawing/2014/chart" uri="{C3380CC4-5D6E-409C-BE32-E72D297353CC}">
                <c16:uniqueId val="{00000017-AEE2-4EE8-A77E-5CC8E0FDEF96}"/>
              </c:ext>
            </c:extLst>
          </c:dPt>
          <c:dPt>
            <c:idx val="82"/>
            <c:invertIfNegative val="0"/>
            <c:bubble3D val="0"/>
            <c:spPr>
              <a:solidFill>
                <a:srgbClr val="FBBB27"/>
              </a:solidFill>
              <a:ln>
                <a:noFill/>
              </a:ln>
              <a:effectLst/>
            </c:spPr>
            <c:extLst>
              <c:ext xmlns:c16="http://schemas.microsoft.com/office/drawing/2014/chart" uri="{C3380CC4-5D6E-409C-BE32-E72D297353CC}">
                <c16:uniqueId val="{00000019-AEE2-4EE8-A77E-5CC8E0FDEF96}"/>
              </c:ext>
            </c:extLst>
          </c:dPt>
          <c:cat>
            <c:multiLvlStrRef>
              <c:f>'F83'!$A$6:$B$88</c:f>
              <c:multiLvlStrCache>
                <c:ptCount val="8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lvl>
                <c:lvl>
                  <c:pt idx="0">
                    <c:v>2013</c:v>
                  </c:pt>
                  <c:pt idx="12">
                    <c:v>2014</c:v>
                  </c:pt>
                  <c:pt idx="24">
                    <c:v>2015</c:v>
                  </c:pt>
                  <c:pt idx="36">
                    <c:v>2016</c:v>
                  </c:pt>
                  <c:pt idx="48">
                    <c:v>2017</c:v>
                  </c:pt>
                  <c:pt idx="60">
                    <c:v>2018</c:v>
                  </c:pt>
                  <c:pt idx="72">
                    <c:v>2019</c:v>
                  </c:pt>
                </c:lvl>
              </c:multiLvlStrCache>
            </c:multiLvlStrRef>
          </c:cat>
          <c:val>
            <c:numRef>
              <c:f>'F83'!$C$6:$C$88</c:f>
              <c:numCache>
                <c:formatCode>General</c:formatCode>
                <c:ptCount val="83"/>
                <c:pt idx="0">
                  <c:v>85880</c:v>
                </c:pt>
                <c:pt idx="1">
                  <c:v>86176</c:v>
                </c:pt>
                <c:pt idx="2">
                  <c:v>85911</c:v>
                </c:pt>
                <c:pt idx="3">
                  <c:v>85846</c:v>
                </c:pt>
                <c:pt idx="4">
                  <c:v>86325</c:v>
                </c:pt>
                <c:pt idx="5">
                  <c:v>86504</c:v>
                </c:pt>
                <c:pt idx="6">
                  <c:v>86893</c:v>
                </c:pt>
                <c:pt idx="7">
                  <c:v>88222</c:v>
                </c:pt>
                <c:pt idx="8">
                  <c:v>89213</c:v>
                </c:pt>
                <c:pt idx="9">
                  <c:v>89283</c:v>
                </c:pt>
                <c:pt idx="10">
                  <c:v>89142</c:v>
                </c:pt>
                <c:pt idx="11">
                  <c:v>89353</c:v>
                </c:pt>
                <c:pt idx="12">
                  <c:v>89186</c:v>
                </c:pt>
                <c:pt idx="13">
                  <c:v>89732</c:v>
                </c:pt>
                <c:pt idx="14">
                  <c:v>90608</c:v>
                </c:pt>
                <c:pt idx="15">
                  <c:v>92414</c:v>
                </c:pt>
                <c:pt idx="16">
                  <c:v>93450</c:v>
                </c:pt>
                <c:pt idx="17">
                  <c:v>94163</c:v>
                </c:pt>
                <c:pt idx="18">
                  <c:v>94807</c:v>
                </c:pt>
                <c:pt idx="19">
                  <c:v>94879</c:v>
                </c:pt>
                <c:pt idx="20">
                  <c:v>95388</c:v>
                </c:pt>
                <c:pt idx="21">
                  <c:v>96553</c:v>
                </c:pt>
                <c:pt idx="22">
                  <c:v>96823</c:v>
                </c:pt>
                <c:pt idx="23">
                  <c:v>98487</c:v>
                </c:pt>
                <c:pt idx="24">
                  <c:v>99518</c:v>
                </c:pt>
                <c:pt idx="25">
                  <c:v>100582</c:v>
                </c:pt>
                <c:pt idx="26">
                  <c:v>101680</c:v>
                </c:pt>
                <c:pt idx="27">
                  <c:v>102359</c:v>
                </c:pt>
                <c:pt idx="28">
                  <c:v>103269</c:v>
                </c:pt>
                <c:pt idx="29">
                  <c:v>104756</c:v>
                </c:pt>
                <c:pt idx="30">
                  <c:v>106933</c:v>
                </c:pt>
                <c:pt idx="31">
                  <c:v>108541</c:v>
                </c:pt>
                <c:pt idx="32">
                  <c:v>110707</c:v>
                </c:pt>
                <c:pt idx="33">
                  <c:v>111703</c:v>
                </c:pt>
                <c:pt idx="34">
                  <c:v>113393</c:v>
                </c:pt>
                <c:pt idx="35">
                  <c:v>114994</c:v>
                </c:pt>
                <c:pt idx="36">
                  <c:v>116525</c:v>
                </c:pt>
                <c:pt idx="37">
                  <c:v>118626</c:v>
                </c:pt>
                <c:pt idx="38">
                  <c:v>119779</c:v>
                </c:pt>
                <c:pt idx="39">
                  <c:v>121373</c:v>
                </c:pt>
                <c:pt idx="40">
                  <c:v>123257</c:v>
                </c:pt>
                <c:pt idx="41">
                  <c:v>125276</c:v>
                </c:pt>
                <c:pt idx="42">
                  <c:v>125775</c:v>
                </c:pt>
                <c:pt idx="43">
                  <c:v>126878</c:v>
                </c:pt>
                <c:pt idx="44">
                  <c:v>127749</c:v>
                </c:pt>
                <c:pt idx="45">
                  <c:v>129531</c:v>
                </c:pt>
                <c:pt idx="46">
                  <c:v>131396</c:v>
                </c:pt>
                <c:pt idx="47">
                  <c:v>132152</c:v>
                </c:pt>
                <c:pt idx="48">
                  <c:v>132687</c:v>
                </c:pt>
                <c:pt idx="49">
                  <c:v>133808</c:v>
                </c:pt>
                <c:pt idx="50">
                  <c:v>136212</c:v>
                </c:pt>
                <c:pt idx="51">
                  <c:v>135850</c:v>
                </c:pt>
                <c:pt idx="52">
                  <c:v>136751</c:v>
                </c:pt>
                <c:pt idx="53">
                  <c:v>137356</c:v>
                </c:pt>
                <c:pt idx="54">
                  <c:v>137685</c:v>
                </c:pt>
                <c:pt idx="55">
                  <c:v>138238</c:v>
                </c:pt>
                <c:pt idx="56">
                  <c:v>138534</c:v>
                </c:pt>
                <c:pt idx="57">
                  <c:v>138793</c:v>
                </c:pt>
                <c:pt idx="58">
                  <c:v>139464</c:v>
                </c:pt>
                <c:pt idx="59">
                  <c:v>140339</c:v>
                </c:pt>
                <c:pt idx="60">
                  <c:v>142777</c:v>
                </c:pt>
                <c:pt idx="61">
                  <c:v>142907</c:v>
                </c:pt>
                <c:pt idx="62">
                  <c:v>143404</c:v>
                </c:pt>
                <c:pt idx="63">
                  <c:v>145628</c:v>
                </c:pt>
                <c:pt idx="64">
                  <c:v>147175</c:v>
                </c:pt>
                <c:pt idx="65">
                  <c:v>148775</c:v>
                </c:pt>
                <c:pt idx="66">
                  <c:v>150585</c:v>
                </c:pt>
                <c:pt idx="67">
                  <c:v>152352</c:v>
                </c:pt>
                <c:pt idx="68">
                  <c:v>153698</c:v>
                </c:pt>
                <c:pt idx="69">
                  <c:v>154716</c:v>
                </c:pt>
                <c:pt idx="70">
                  <c:v>155564</c:v>
                </c:pt>
                <c:pt idx="71">
                  <c:v>156659</c:v>
                </c:pt>
                <c:pt idx="72">
                  <c:v>157482</c:v>
                </c:pt>
                <c:pt idx="73">
                  <c:v>159316</c:v>
                </c:pt>
                <c:pt idx="74">
                  <c:v>161115</c:v>
                </c:pt>
                <c:pt idx="75">
                  <c:v>162289</c:v>
                </c:pt>
                <c:pt idx="76">
                  <c:v>163684</c:v>
                </c:pt>
                <c:pt idx="77">
                  <c:v>164835</c:v>
                </c:pt>
                <c:pt idx="78">
                  <c:v>166748</c:v>
                </c:pt>
                <c:pt idx="79">
                  <c:v>168202</c:v>
                </c:pt>
                <c:pt idx="80">
                  <c:v>170009</c:v>
                </c:pt>
                <c:pt idx="81">
                  <c:v>171834</c:v>
                </c:pt>
                <c:pt idx="82">
                  <c:v>173166</c:v>
                </c:pt>
              </c:numCache>
            </c:numRef>
          </c:val>
          <c:extLst>
            <c:ext xmlns:c16="http://schemas.microsoft.com/office/drawing/2014/chart" uri="{C3380CC4-5D6E-409C-BE32-E72D297353CC}">
              <c16:uniqueId val="{0000001A-AEE2-4EE8-A77E-5CC8E0FDEF96}"/>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'F83'!$D$5</c:f>
              <c:strCache>
                <c:ptCount val="1"/>
                <c:pt idx="0">
                  <c:v>Variación</c:v>
                </c:pt>
              </c:strCache>
            </c:strRef>
          </c:tx>
          <c:spPr>
            <a:ln w="28575" cap="rnd">
              <a:solidFill>
                <a:srgbClr val="B69630"/>
              </a:solidFill>
              <a:round/>
            </a:ln>
            <a:effectLst/>
          </c:spPr>
          <c:marker>
            <c:symbol val="none"/>
          </c:marker>
          <c:cat>
            <c:multiLvlStrRef>
              <c:f>'F83'!$A$6:$B$88</c:f>
              <c:multiLvlStrCache>
                <c:ptCount val="8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lvl>
                <c:lvl>
                  <c:pt idx="0">
                    <c:v>2013</c:v>
                  </c:pt>
                  <c:pt idx="12">
                    <c:v>2014</c:v>
                  </c:pt>
                  <c:pt idx="24">
                    <c:v>2015</c:v>
                  </c:pt>
                  <c:pt idx="36">
                    <c:v>2016</c:v>
                  </c:pt>
                  <c:pt idx="48">
                    <c:v>2017</c:v>
                  </c:pt>
                  <c:pt idx="60">
                    <c:v>2018</c:v>
                  </c:pt>
                  <c:pt idx="72">
                    <c:v>2019</c:v>
                  </c:pt>
                </c:lvl>
              </c:multiLvlStrCache>
            </c:multiLvlStrRef>
          </c:cat>
          <c:val>
            <c:numRef>
              <c:f>'F83'!$D$6:$D$88</c:f>
              <c:numCache>
                <c:formatCode>General</c:formatCode>
                <c:ptCount val="83"/>
                <c:pt idx="0">
                  <c:v>7.1</c:v>
                </c:pt>
                <c:pt idx="1">
                  <c:v>6.3</c:v>
                </c:pt>
                <c:pt idx="2">
                  <c:v>4.9000000000000004</c:v>
                </c:pt>
                <c:pt idx="3">
                  <c:v>3.7</c:v>
                </c:pt>
                <c:pt idx="4">
                  <c:v>2.8</c:v>
                </c:pt>
                <c:pt idx="5">
                  <c:v>1.6</c:v>
                </c:pt>
                <c:pt idx="6">
                  <c:v>0.4</c:v>
                </c:pt>
                <c:pt idx="7">
                  <c:v>1.7</c:v>
                </c:pt>
                <c:pt idx="8">
                  <c:v>3.4</c:v>
                </c:pt>
                <c:pt idx="9">
                  <c:v>3.1</c:v>
                </c:pt>
                <c:pt idx="10">
                  <c:v>3.3</c:v>
                </c:pt>
                <c:pt idx="11">
                  <c:v>4.5999999999999996</c:v>
                </c:pt>
                <c:pt idx="12">
                  <c:v>3.8</c:v>
                </c:pt>
                <c:pt idx="13">
                  <c:v>4.0999999999999996</c:v>
                </c:pt>
                <c:pt idx="14">
                  <c:v>5.5</c:v>
                </c:pt>
                <c:pt idx="15">
                  <c:v>7.7</c:v>
                </c:pt>
                <c:pt idx="16">
                  <c:v>8.3000000000000007</c:v>
                </c:pt>
                <c:pt idx="17">
                  <c:v>8.9</c:v>
                </c:pt>
                <c:pt idx="18">
                  <c:v>9.1</c:v>
                </c:pt>
                <c:pt idx="19">
                  <c:v>7.5</c:v>
                </c:pt>
                <c:pt idx="20">
                  <c:v>6.9</c:v>
                </c:pt>
                <c:pt idx="21">
                  <c:v>8.1</c:v>
                </c:pt>
                <c:pt idx="22">
                  <c:v>8.6</c:v>
                </c:pt>
                <c:pt idx="23">
                  <c:v>10.199999999999999</c:v>
                </c:pt>
                <c:pt idx="24">
                  <c:v>11.6</c:v>
                </c:pt>
                <c:pt idx="25">
                  <c:v>12.1</c:v>
                </c:pt>
                <c:pt idx="26">
                  <c:v>12.2</c:v>
                </c:pt>
                <c:pt idx="27">
                  <c:v>10.8</c:v>
                </c:pt>
                <c:pt idx="28">
                  <c:v>10.5</c:v>
                </c:pt>
                <c:pt idx="29">
                  <c:v>11.2</c:v>
                </c:pt>
                <c:pt idx="30">
                  <c:v>12.8</c:v>
                </c:pt>
                <c:pt idx="31">
                  <c:v>14.4</c:v>
                </c:pt>
                <c:pt idx="32">
                  <c:v>16.100000000000001</c:v>
                </c:pt>
                <c:pt idx="33">
                  <c:v>15.7</c:v>
                </c:pt>
                <c:pt idx="34">
                  <c:v>17.100000000000001</c:v>
                </c:pt>
                <c:pt idx="35">
                  <c:v>16.8</c:v>
                </c:pt>
                <c:pt idx="36">
                  <c:v>17.100000000000001</c:v>
                </c:pt>
                <c:pt idx="37">
                  <c:v>17.899999999999999</c:v>
                </c:pt>
                <c:pt idx="38">
                  <c:v>17.8</c:v>
                </c:pt>
                <c:pt idx="39">
                  <c:v>18.600000000000001</c:v>
                </c:pt>
                <c:pt idx="40">
                  <c:v>19.399999999999999</c:v>
                </c:pt>
                <c:pt idx="41">
                  <c:v>19.600000000000001</c:v>
                </c:pt>
                <c:pt idx="42">
                  <c:v>17.600000000000001</c:v>
                </c:pt>
                <c:pt idx="43">
                  <c:v>16.899999999999999</c:v>
                </c:pt>
                <c:pt idx="44">
                  <c:v>15.4</c:v>
                </c:pt>
                <c:pt idx="45">
                  <c:v>16</c:v>
                </c:pt>
                <c:pt idx="46">
                  <c:v>15.9</c:v>
                </c:pt>
                <c:pt idx="47">
                  <c:v>14.9</c:v>
                </c:pt>
                <c:pt idx="48">
                  <c:v>13.9</c:v>
                </c:pt>
                <c:pt idx="49">
                  <c:v>12.8</c:v>
                </c:pt>
                <c:pt idx="50">
                  <c:v>13.7</c:v>
                </c:pt>
                <c:pt idx="51">
                  <c:v>11.9</c:v>
                </c:pt>
                <c:pt idx="52">
                  <c:v>10.9</c:v>
                </c:pt>
                <c:pt idx="53">
                  <c:v>9.6</c:v>
                </c:pt>
                <c:pt idx="54">
                  <c:v>9.5</c:v>
                </c:pt>
                <c:pt idx="55">
                  <c:v>9</c:v>
                </c:pt>
                <c:pt idx="56">
                  <c:v>8.4</c:v>
                </c:pt>
                <c:pt idx="57">
                  <c:v>7.2</c:v>
                </c:pt>
                <c:pt idx="58">
                  <c:v>6.1</c:v>
                </c:pt>
                <c:pt idx="59">
                  <c:v>6.2</c:v>
                </c:pt>
                <c:pt idx="60">
                  <c:v>7.6</c:v>
                </c:pt>
                <c:pt idx="61">
                  <c:v>6.8</c:v>
                </c:pt>
                <c:pt idx="62">
                  <c:v>5.3</c:v>
                </c:pt>
                <c:pt idx="63">
                  <c:v>7.2</c:v>
                </c:pt>
                <c:pt idx="64">
                  <c:v>7.6</c:v>
                </c:pt>
                <c:pt idx="65">
                  <c:v>8.3000000000000007</c:v>
                </c:pt>
                <c:pt idx="66">
                  <c:v>9.4</c:v>
                </c:pt>
                <c:pt idx="67">
                  <c:v>10.199999999999999</c:v>
                </c:pt>
                <c:pt idx="68">
                  <c:v>10.9</c:v>
                </c:pt>
                <c:pt idx="69">
                  <c:v>11.5</c:v>
                </c:pt>
                <c:pt idx="70">
                  <c:v>11.5</c:v>
                </c:pt>
                <c:pt idx="71">
                  <c:v>11.6</c:v>
                </c:pt>
                <c:pt idx="72">
                  <c:v>10.3</c:v>
                </c:pt>
                <c:pt idx="73">
                  <c:v>11.5</c:v>
                </c:pt>
                <c:pt idx="74">
                  <c:v>12.4</c:v>
                </c:pt>
                <c:pt idx="75">
                  <c:v>11.4</c:v>
                </c:pt>
                <c:pt idx="76">
                  <c:v>11.2</c:v>
                </c:pt>
                <c:pt idx="77">
                  <c:v>10.8</c:v>
                </c:pt>
                <c:pt idx="78">
                  <c:v>10.7</c:v>
                </c:pt>
                <c:pt idx="79">
                  <c:v>10.4</c:v>
                </c:pt>
                <c:pt idx="80">
                  <c:v>10.6</c:v>
                </c:pt>
                <c:pt idx="81">
                  <c:v>11.1</c:v>
                </c:pt>
                <c:pt idx="82">
                  <c:v>11.3</c:v>
                </c:pt>
              </c:numCache>
            </c:numRef>
          </c:val>
          <c:smooth val="0"/>
          <c:extLst>
            <c:ext xmlns:c16="http://schemas.microsoft.com/office/drawing/2014/chart" uri="{C3380CC4-5D6E-409C-BE32-E72D297353CC}">
              <c16:uniqueId val="{0000001B-AEE2-4EE8-A77E-5CC8E0FDEF96}"/>
            </c:ext>
          </c:extLst>
        </c:ser>
        <c:ser>
          <c:idx val="2"/>
          <c:order val="2"/>
          <c:tx>
            <c:strRef>
              <c:f>'F83'!$E$5</c:f>
              <c:strCache>
                <c:ptCount val="1"/>
                <c:pt idx="0">
                  <c:v>Variación promedio</c:v>
                </c:pt>
              </c:strCache>
            </c:strRef>
          </c:tx>
          <c:spPr>
            <a:ln w="28575" cap="rnd">
              <a:solidFill>
                <a:srgbClr val="524805"/>
              </a:solidFill>
              <a:round/>
            </a:ln>
            <a:effectLst/>
          </c:spPr>
          <c:marker>
            <c:symbol val="none"/>
          </c:marker>
          <c:cat>
            <c:multiLvlStrRef>
              <c:f>'F83'!$A$6:$B$88</c:f>
              <c:multiLvlStrCache>
                <c:ptCount val="8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lvl>
                <c:lvl>
                  <c:pt idx="0">
                    <c:v>2013</c:v>
                  </c:pt>
                  <c:pt idx="12">
                    <c:v>2014</c:v>
                  </c:pt>
                  <c:pt idx="24">
                    <c:v>2015</c:v>
                  </c:pt>
                  <c:pt idx="36">
                    <c:v>2016</c:v>
                  </c:pt>
                  <c:pt idx="48">
                    <c:v>2017</c:v>
                  </c:pt>
                  <c:pt idx="60">
                    <c:v>2018</c:v>
                  </c:pt>
                  <c:pt idx="72">
                    <c:v>2019</c:v>
                  </c:pt>
                </c:lvl>
              </c:multiLvlStrCache>
            </c:multiLvlStrRef>
          </c:cat>
          <c:val>
            <c:numRef>
              <c:f>'F83'!$E$6:$E$88</c:f>
              <c:numCache>
                <c:formatCode>General</c:formatCode>
                <c:ptCount val="83"/>
                <c:pt idx="0">
                  <c:v>11.4</c:v>
                </c:pt>
                <c:pt idx="1">
                  <c:v>11.1</c:v>
                </c:pt>
                <c:pt idx="2">
                  <c:v>10.6</c:v>
                </c:pt>
                <c:pt idx="3">
                  <c:v>10.1</c:v>
                </c:pt>
                <c:pt idx="4">
                  <c:v>9.4</c:v>
                </c:pt>
                <c:pt idx="5">
                  <c:v>8.3000000000000007</c:v>
                </c:pt>
                <c:pt idx="6">
                  <c:v>7</c:v>
                </c:pt>
                <c:pt idx="7">
                  <c:v>5.9</c:v>
                </c:pt>
                <c:pt idx="8">
                  <c:v>5.0999999999999996</c:v>
                </c:pt>
                <c:pt idx="9">
                  <c:v>4.3</c:v>
                </c:pt>
                <c:pt idx="10">
                  <c:v>3.8</c:v>
                </c:pt>
                <c:pt idx="11">
                  <c:v>3.6</c:v>
                </c:pt>
                <c:pt idx="12">
                  <c:v>3.3</c:v>
                </c:pt>
                <c:pt idx="13">
                  <c:v>3.1</c:v>
                </c:pt>
                <c:pt idx="14">
                  <c:v>3.2</c:v>
                </c:pt>
                <c:pt idx="15">
                  <c:v>3.5</c:v>
                </c:pt>
                <c:pt idx="16">
                  <c:v>3.9</c:v>
                </c:pt>
                <c:pt idx="17">
                  <c:v>4.5999999999999996</c:v>
                </c:pt>
                <c:pt idx="18">
                  <c:v>5.3</c:v>
                </c:pt>
                <c:pt idx="19">
                  <c:v>5.8</c:v>
                </c:pt>
                <c:pt idx="20">
                  <c:v>6.1</c:v>
                </c:pt>
                <c:pt idx="21">
                  <c:v>6.5</c:v>
                </c:pt>
                <c:pt idx="22">
                  <c:v>6.9</c:v>
                </c:pt>
                <c:pt idx="23">
                  <c:v>7.4</c:v>
                </c:pt>
                <c:pt idx="24">
                  <c:v>8</c:v>
                </c:pt>
                <c:pt idx="25">
                  <c:v>8.6999999999999993</c:v>
                </c:pt>
                <c:pt idx="26">
                  <c:v>9.3000000000000007</c:v>
                </c:pt>
                <c:pt idx="27">
                  <c:v>9.5</c:v>
                </c:pt>
                <c:pt idx="28">
                  <c:v>9.6999999999999993</c:v>
                </c:pt>
                <c:pt idx="29">
                  <c:v>9.9</c:v>
                </c:pt>
                <c:pt idx="30">
                  <c:v>10.199999999999999</c:v>
                </c:pt>
                <c:pt idx="31">
                  <c:v>10.8</c:v>
                </c:pt>
                <c:pt idx="32">
                  <c:v>11.6</c:v>
                </c:pt>
                <c:pt idx="33">
                  <c:v>12.2</c:v>
                </c:pt>
                <c:pt idx="34">
                  <c:v>12.9</c:v>
                </c:pt>
                <c:pt idx="35">
                  <c:v>13.4</c:v>
                </c:pt>
                <c:pt idx="36">
                  <c:v>13.9</c:v>
                </c:pt>
                <c:pt idx="37">
                  <c:v>14.4</c:v>
                </c:pt>
                <c:pt idx="38">
                  <c:v>14.8</c:v>
                </c:pt>
                <c:pt idx="39">
                  <c:v>15.5</c:v>
                </c:pt>
                <c:pt idx="40">
                  <c:v>16.2</c:v>
                </c:pt>
                <c:pt idx="41">
                  <c:v>16.899999999999999</c:v>
                </c:pt>
                <c:pt idx="42">
                  <c:v>17.3</c:v>
                </c:pt>
                <c:pt idx="43">
                  <c:v>17.5</c:v>
                </c:pt>
                <c:pt idx="44">
                  <c:v>17.5</c:v>
                </c:pt>
                <c:pt idx="45">
                  <c:v>17.5</c:v>
                </c:pt>
                <c:pt idx="46">
                  <c:v>17.399999999999999</c:v>
                </c:pt>
                <c:pt idx="47">
                  <c:v>17.3</c:v>
                </c:pt>
                <c:pt idx="48">
                  <c:v>17</c:v>
                </c:pt>
                <c:pt idx="49">
                  <c:v>16.600000000000001</c:v>
                </c:pt>
                <c:pt idx="50">
                  <c:v>16.2</c:v>
                </c:pt>
                <c:pt idx="51">
                  <c:v>15.7</c:v>
                </c:pt>
                <c:pt idx="52">
                  <c:v>15</c:v>
                </c:pt>
                <c:pt idx="53">
                  <c:v>14.1</c:v>
                </c:pt>
                <c:pt idx="54">
                  <c:v>13.5</c:v>
                </c:pt>
                <c:pt idx="55">
                  <c:v>12.8</c:v>
                </c:pt>
                <c:pt idx="56">
                  <c:v>12.2</c:v>
                </c:pt>
                <c:pt idx="57">
                  <c:v>11.5</c:v>
                </c:pt>
                <c:pt idx="58">
                  <c:v>10.7</c:v>
                </c:pt>
                <c:pt idx="59">
                  <c:v>9.9</c:v>
                </c:pt>
                <c:pt idx="60">
                  <c:v>9.4</c:v>
                </c:pt>
                <c:pt idx="61">
                  <c:v>8.9</c:v>
                </c:pt>
                <c:pt idx="62">
                  <c:v>8.1999999999999993</c:v>
                </c:pt>
                <c:pt idx="63">
                  <c:v>7.8</c:v>
                </c:pt>
                <c:pt idx="64">
                  <c:v>7.5</c:v>
                </c:pt>
                <c:pt idx="65">
                  <c:v>7.4</c:v>
                </c:pt>
                <c:pt idx="66">
                  <c:v>7.4</c:v>
                </c:pt>
                <c:pt idx="67">
                  <c:v>7.5</c:v>
                </c:pt>
                <c:pt idx="68">
                  <c:v>7.7</c:v>
                </c:pt>
                <c:pt idx="69">
                  <c:v>8.1</c:v>
                </c:pt>
                <c:pt idx="70">
                  <c:v>8.5</c:v>
                </c:pt>
                <c:pt idx="71">
                  <c:v>9</c:v>
                </c:pt>
                <c:pt idx="72">
                  <c:v>9.1999999999999993</c:v>
                </c:pt>
                <c:pt idx="73">
                  <c:v>9.6</c:v>
                </c:pt>
                <c:pt idx="74">
                  <c:v>10.199999999999999</c:v>
                </c:pt>
                <c:pt idx="75">
                  <c:v>10.6</c:v>
                </c:pt>
                <c:pt idx="76">
                  <c:v>10.9</c:v>
                </c:pt>
                <c:pt idx="77">
                  <c:v>11.1</c:v>
                </c:pt>
                <c:pt idx="78">
                  <c:v>11.2</c:v>
                </c:pt>
                <c:pt idx="79">
                  <c:v>11.2</c:v>
                </c:pt>
                <c:pt idx="80">
                  <c:v>11.2</c:v>
                </c:pt>
                <c:pt idx="81">
                  <c:v>11.1</c:v>
                </c:pt>
                <c:pt idx="82">
                  <c:v>11.1</c:v>
                </c:pt>
              </c:numCache>
            </c:numRef>
          </c:val>
          <c:smooth val="0"/>
          <c:extLst>
            <c:ext xmlns:c16="http://schemas.microsoft.com/office/drawing/2014/chart" uri="{C3380CC4-5D6E-409C-BE32-E72D297353CC}">
              <c16:uniqueId val="{0000001C-AEE2-4EE8-A77E-5CC8E0FDEF96}"/>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'F84'!$C$5</c:f>
              <c:strCache>
                <c:ptCount val="1"/>
                <c:pt idx="0">
                  <c:v>Establecimientos</c:v>
                </c:pt>
              </c:strCache>
            </c:strRef>
          </c:tx>
          <c:spPr>
            <a:solidFill>
              <a:srgbClr val="C9D0D6"/>
            </a:solidFill>
            <a:ln>
              <a:noFill/>
            </a:ln>
            <a:effectLst/>
          </c:spPr>
          <c:invertIfNegative val="0"/>
          <c:dPt>
            <c:idx val="10"/>
            <c:invertIfNegative val="0"/>
            <c:bubble3D val="0"/>
            <c:spPr>
              <a:solidFill>
                <a:srgbClr val="7C878E"/>
              </a:solidFill>
              <a:ln>
                <a:noFill/>
              </a:ln>
              <a:effectLst/>
            </c:spPr>
            <c:extLst>
              <c:ext xmlns:c16="http://schemas.microsoft.com/office/drawing/2014/chart" uri="{C3380CC4-5D6E-409C-BE32-E72D297353CC}">
                <c16:uniqueId val="{00000001-07CC-4E69-8C48-602B14E5157E}"/>
              </c:ext>
            </c:extLst>
          </c:dPt>
          <c:dPt>
            <c:idx val="22"/>
            <c:invertIfNegative val="0"/>
            <c:bubble3D val="0"/>
            <c:spPr>
              <a:solidFill>
                <a:srgbClr val="7C878E"/>
              </a:solidFill>
              <a:ln>
                <a:noFill/>
              </a:ln>
              <a:effectLst/>
            </c:spPr>
            <c:extLst>
              <c:ext xmlns:c16="http://schemas.microsoft.com/office/drawing/2014/chart" uri="{C3380CC4-5D6E-409C-BE32-E72D297353CC}">
                <c16:uniqueId val="{00000003-07CC-4E69-8C48-602B14E5157E}"/>
              </c:ext>
            </c:extLst>
          </c:dPt>
          <c:dPt>
            <c:idx val="34"/>
            <c:invertIfNegative val="0"/>
            <c:bubble3D val="0"/>
            <c:spPr>
              <a:solidFill>
                <a:srgbClr val="7C878E"/>
              </a:solidFill>
              <a:ln>
                <a:noFill/>
              </a:ln>
              <a:effectLst/>
            </c:spPr>
            <c:extLst>
              <c:ext xmlns:c16="http://schemas.microsoft.com/office/drawing/2014/chart" uri="{C3380CC4-5D6E-409C-BE32-E72D297353CC}">
                <c16:uniqueId val="{00000005-07CC-4E69-8C48-602B14E5157E}"/>
              </c:ext>
            </c:extLst>
          </c:dPt>
          <c:dPt>
            <c:idx val="46"/>
            <c:invertIfNegative val="0"/>
            <c:bubble3D val="0"/>
            <c:spPr>
              <a:solidFill>
                <a:srgbClr val="7C878E"/>
              </a:solidFill>
              <a:ln>
                <a:noFill/>
              </a:ln>
              <a:effectLst/>
            </c:spPr>
            <c:extLst>
              <c:ext xmlns:c16="http://schemas.microsoft.com/office/drawing/2014/chart" uri="{C3380CC4-5D6E-409C-BE32-E72D297353CC}">
                <c16:uniqueId val="{00000007-07CC-4E69-8C48-602B14E5157E}"/>
              </c:ext>
            </c:extLst>
          </c:dPt>
          <c:dPt>
            <c:idx val="58"/>
            <c:invertIfNegative val="0"/>
            <c:bubble3D val="0"/>
            <c:spPr>
              <a:solidFill>
                <a:srgbClr val="7C878E"/>
              </a:solidFill>
              <a:ln>
                <a:noFill/>
              </a:ln>
              <a:effectLst/>
            </c:spPr>
            <c:extLst>
              <c:ext xmlns:c16="http://schemas.microsoft.com/office/drawing/2014/chart" uri="{C3380CC4-5D6E-409C-BE32-E72D297353CC}">
                <c16:uniqueId val="{00000009-07CC-4E69-8C48-602B14E5157E}"/>
              </c:ext>
            </c:extLst>
          </c:dPt>
          <c:dPt>
            <c:idx val="70"/>
            <c:invertIfNegative val="0"/>
            <c:bubble3D val="0"/>
            <c:spPr>
              <a:solidFill>
                <a:srgbClr val="7C878E"/>
              </a:solidFill>
              <a:ln>
                <a:noFill/>
              </a:ln>
              <a:effectLst/>
            </c:spPr>
            <c:extLst>
              <c:ext xmlns:c16="http://schemas.microsoft.com/office/drawing/2014/chart" uri="{C3380CC4-5D6E-409C-BE32-E72D297353CC}">
                <c16:uniqueId val="{0000000B-07CC-4E69-8C48-602B14E5157E}"/>
              </c:ext>
            </c:extLst>
          </c:dPt>
          <c:dPt>
            <c:idx val="82"/>
            <c:invertIfNegative val="0"/>
            <c:bubble3D val="0"/>
            <c:spPr>
              <a:solidFill>
                <a:srgbClr val="FBBB27"/>
              </a:solidFill>
              <a:ln>
                <a:noFill/>
              </a:ln>
              <a:effectLst/>
            </c:spPr>
            <c:extLst>
              <c:ext xmlns:c16="http://schemas.microsoft.com/office/drawing/2014/chart" uri="{C3380CC4-5D6E-409C-BE32-E72D297353CC}">
                <c16:uniqueId val="{0000000D-07CC-4E69-8C48-602B14E5157E}"/>
              </c:ext>
            </c:extLst>
          </c:dPt>
          <c:cat>
            <c:multiLvlStrRef>
              <c:f>'F84'!$A$6:$B$88</c:f>
              <c:multiLvlStrCache>
                <c:ptCount val="8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lvl>
                <c:lvl>
                  <c:pt idx="0">
                    <c:v>2013</c:v>
                  </c:pt>
                  <c:pt idx="12">
                    <c:v>2014</c:v>
                  </c:pt>
                  <c:pt idx="24">
                    <c:v>2015</c:v>
                  </c:pt>
                  <c:pt idx="36">
                    <c:v>2016</c:v>
                  </c:pt>
                  <c:pt idx="48">
                    <c:v>2017</c:v>
                  </c:pt>
                  <c:pt idx="60">
                    <c:v>2018</c:v>
                  </c:pt>
                  <c:pt idx="72">
                    <c:v>2019</c:v>
                  </c:pt>
                </c:lvl>
              </c:multiLvlStrCache>
            </c:multiLvlStrRef>
          </c:cat>
          <c:val>
            <c:numRef>
              <c:f>'F84'!$C$6:$C$88</c:f>
              <c:numCache>
                <c:formatCode>General</c:formatCode>
                <c:ptCount val="83"/>
                <c:pt idx="0">
                  <c:v>448</c:v>
                </c:pt>
                <c:pt idx="1">
                  <c:v>450</c:v>
                </c:pt>
                <c:pt idx="2">
                  <c:v>454</c:v>
                </c:pt>
                <c:pt idx="3">
                  <c:v>452</c:v>
                </c:pt>
                <c:pt idx="4">
                  <c:v>453</c:v>
                </c:pt>
                <c:pt idx="5">
                  <c:v>451</c:v>
                </c:pt>
                <c:pt idx="6">
                  <c:v>444</c:v>
                </c:pt>
                <c:pt idx="7">
                  <c:v>448</c:v>
                </c:pt>
                <c:pt idx="8">
                  <c:v>438</c:v>
                </c:pt>
                <c:pt idx="9">
                  <c:v>439</c:v>
                </c:pt>
                <c:pt idx="10">
                  <c:v>437</c:v>
                </c:pt>
                <c:pt idx="11">
                  <c:v>437</c:v>
                </c:pt>
                <c:pt idx="12">
                  <c:v>426</c:v>
                </c:pt>
                <c:pt idx="13">
                  <c:v>423</c:v>
                </c:pt>
                <c:pt idx="14">
                  <c:v>426</c:v>
                </c:pt>
                <c:pt idx="15">
                  <c:v>424</c:v>
                </c:pt>
                <c:pt idx="16">
                  <c:v>425</c:v>
                </c:pt>
                <c:pt idx="17">
                  <c:v>420</c:v>
                </c:pt>
                <c:pt idx="18">
                  <c:v>421</c:v>
                </c:pt>
                <c:pt idx="19">
                  <c:v>423</c:v>
                </c:pt>
                <c:pt idx="20">
                  <c:v>409</c:v>
                </c:pt>
                <c:pt idx="21">
                  <c:v>408</c:v>
                </c:pt>
                <c:pt idx="22">
                  <c:v>408</c:v>
                </c:pt>
                <c:pt idx="23">
                  <c:v>409</c:v>
                </c:pt>
                <c:pt idx="24">
                  <c:v>409</c:v>
                </c:pt>
                <c:pt idx="25">
                  <c:v>409</c:v>
                </c:pt>
                <c:pt idx="26">
                  <c:v>413</c:v>
                </c:pt>
                <c:pt idx="27">
                  <c:v>413</c:v>
                </c:pt>
                <c:pt idx="28">
                  <c:v>414</c:v>
                </c:pt>
                <c:pt idx="29">
                  <c:v>417</c:v>
                </c:pt>
                <c:pt idx="30">
                  <c:v>412</c:v>
                </c:pt>
                <c:pt idx="31">
                  <c:v>410</c:v>
                </c:pt>
                <c:pt idx="32">
                  <c:v>411</c:v>
                </c:pt>
                <c:pt idx="33">
                  <c:v>406</c:v>
                </c:pt>
                <c:pt idx="34">
                  <c:v>404</c:v>
                </c:pt>
                <c:pt idx="35">
                  <c:v>399</c:v>
                </c:pt>
                <c:pt idx="36">
                  <c:v>396</c:v>
                </c:pt>
                <c:pt idx="37">
                  <c:v>397</c:v>
                </c:pt>
                <c:pt idx="38">
                  <c:v>402</c:v>
                </c:pt>
                <c:pt idx="39">
                  <c:v>401</c:v>
                </c:pt>
                <c:pt idx="40">
                  <c:v>402</c:v>
                </c:pt>
                <c:pt idx="41">
                  <c:v>401</c:v>
                </c:pt>
                <c:pt idx="42">
                  <c:v>406</c:v>
                </c:pt>
                <c:pt idx="43">
                  <c:v>404</c:v>
                </c:pt>
                <c:pt idx="44">
                  <c:v>393</c:v>
                </c:pt>
                <c:pt idx="45">
                  <c:v>394</c:v>
                </c:pt>
                <c:pt idx="46">
                  <c:v>395</c:v>
                </c:pt>
                <c:pt idx="47">
                  <c:v>394</c:v>
                </c:pt>
                <c:pt idx="48">
                  <c:v>395</c:v>
                </c:pt>
                <c:pt idx="49">
                  <c:v>393</c:v>
                </c:pt>
                <c:pt idx="50">
                  <c:v>394</c:v>
                </c:pt>
                <c:pt idx="51">
                  <c:v>390</c:v>
                </c:pt>
                <c:pt idx="52">
                  <c:v>391</c:v>
                </c:pt>
                <c:pt idx="53">
                  <c:v>393</c:v>
                </c:pt>
                <c:pt idx="54">
                  <c:v>394</c:v>
                </c:pt>
                <c:pt idx="55">
                  <c:v>396</c:v>
                </c:pt>
                <c:pt idx="56">
                  <c:v>388</c:v>
                </c:pt>
                <c:pt idx="57">
                  <c:v>389</c:v>
                </c:pt>
                <c:pt idx="58">
                  <c:v>387</c:v>
                </c:pt>
                <c:pt idx="59">
                  <c:v>390</c:v>
                </c:pt>
                <c:pt idx="60">
                  <c:v>389</c:v>
                </c:pt>
                <c:pt idx="61">
                  <c:v>387</c:v>
                </c:pt>
                <c:pt idx="62">
                  <c:v>386</c:v>
                </c:pt>
                <c:pt idx="63">
                  <c:v>386</c:v>
                </c:pt>
                <c:pt idx="64">
                  <c:v>388</c:v>
                </c:pt>
                <c:pt idx="65">
                  <c:v>389</c:v>
                </c:pt>
                <c:pt idx="66">
                  <c:v>389</c:v>
                </c:pt>
                <c:pt idx="67">
                  <c:v>388</c:v>
                </c:pt>
                <c:pt idx="68">
                  <c:v>381</c:v>
                </c:pt>
                <c:pt idx="69">
                  <c:v>385</c:v>
                </c:pt>
                <c:pt idx="70">
                  <c:v>387</c:v>
                </c:pt>
                <c:pt idx="71">
                  <c:v>386</c:v>
                </c:pt>
                <c:pt idx="72">
                  <c:v>388</c:v>
                </c:pt>
                <c:pt idx="73">
                  <c:v>387</c:v>
                </c:pt>
                <c:pt idx="74">
                  <c:v>390</c:v>
                </c:pt>
                <c:pt idx="75">
                  <c:v>392</c:v>
                </c:pt>
                <c:pt idx="76">
                  <c:v>399</c:v>
                </c:pt>
                <c:pt idx="77">
                  <c:v>401</c:v>
                </c:pt>
                <c:pt idx="78">
                  <c:v>402</c:v>
                </c:pt>
                <c:pt idx="79">
                  <c:v>397</c:v>
                </c:pt>
                <c:pt idx="80">
                  <c:v>391</c:v>
                </c:pt>
                <c:pt idx="81">
                  <c:v>389</c:v>
                </c:pt>
                <c:pt idx="82">
                  <c:v>388</c:v>
                </c:pt>
              </c:numCache>
            </c:numRef>
          </c:val>
          <c:extLst>
            <c:ext xmlns:c16="http://schemas.microsoft.com/office/drawing/2014/chart" uri="{C3380CC4-5D6E-409C-BE32-E72D297353CC}">
              <c16:uniqueId val="{0000000E-07CC-4E69-8C48-602B14E5157E}"/>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'F84'!$D$5</c:f>
              <c:strCache>
                <c:ptCount val="1"/>
                <c:pt idx="0">
                  <c:v>Promedio</c:v>
                </c:pt>
              </c:strCache>
            </c:strRef>
          </c:tx>
          <c:spPr>
            <a:ln w="28575" cap="rnd">
              <a:solidFill>
                <a:srgbClr val="B69630"/>
              </a:solidFill>
              <a:round/>
            </a:ln>
            <a:effectLst/>
          </c:spPr>
          <c:marker>
            <c:symbol val="none"/>
          </c:marker>
          <c:cat>
            <c:multiLvlStrRef>
              <c:f>'F84'!$A$6:$B$88</c:f>
              <c:multiLvlStrCache>
                <c:ptCount val="8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lvl>
                <c:lvl>
                  <c:pt idx="0">
                    <c:v>2013</c:v>
                  </c:pt>
                  <c:pt idx="12">
                    <c:v>2014</c:v>
                  </c:pt>
                  <c:pt idx="24">
                    <c:v>2015</c:v>
                  </c:pt>
                  <c:pt idx="36">
                    <c:v>2016</c:v>
                  </c:pt>
                  <c:pt idx="48">
                    <c:v>2017</c:v>
                  </c:pt>
                  <c:pt idx="60">
                    <c:v>2018</c:v>
                  </c:pt>
                  <c:pt idx="72">
                    <c:v>2019</c:v>
                  </c:pt>
                </c:lvl>
              </c:multiLvlStrCache>
            </c:multiLvlStrRef>
          </c:cat>
          <c:val>
            <c:numRef>
              <c:f>'F84'!$D$6:$D$88</c:f>
              <c:numCache>
                <c:formatCode>General</c:formatCode>
                <c:ptCount val="83"/>
                <c:pt idx="0">
                  <c:v>427</c:v>
                </c:pt>
                <c:pt idx="1">
                  <c:v>429</c:v>
                </c:pt>
                <c:pt idx="2">
                  <c:v>432</c:v>
                </c:pt>
                <c:pt idx="3">
                  <c:v>434</c:v>
                </c:pt>
                <c:pt idx="4">
                  <c:v>437</c:v>
                </c:pt>
                <c:pt idx="5">
                  <c:v>439</c:v>
                </c:pt>
                <c:pt idx="6">
                  <c:v>440</c:v>
                </c:pt>
                <c:pt idx="7">
                  <c:v>442</c:v>
                </c:pt>
                <c:pt idx="8">
                  <c:v>442</c:v>
                </c:pt>
                <c:pt idx="9">
                  <c:v>444</c:v>
                </c:pt>
                <c:pt idx="10">
                  <c:v>445</c:v>
                </c:pt>
                <c:pt idx="11">
                  <c:v>446</c:v>
                </c:pt>
                <c:pt idx="12">
                  <c:v>444</c:v>
                </c:pt>
                <c:pt idx="13">
                  <c:v>442</c:v>
                </c:pt>
                <c:pt idx="14">
                  <c:v>440</c:v>
                </c:pt>
                <c:pt idx="15">
                  <c:v>437</c:v>
                </c:pt>
                <c:pt idx="16">
                  <c:v>435</c:v>
                </c:pt>
                <c:pt idx="17">
                  <c:v>432</c:v>
                </c:pt>
                <c:pt idx="18">
                  <c:v>430</c:v>
                </c:pt>
                <c:pt idx="19">
                  <c:v>428</c:v>
                </c:pt>
                <c:pt idx="20">
                  <c:v>426</c:v>
                </c:pt>
                <c:pt idx="21">
                  <c:v>423</c:v>
                </c:pt>
                <c:pt idx="22">
                  <c:v>421</c:v>
                </c:pt>
                <c:pt idx="23">
                  <c:v>418</c:v>
                </c:pt>
                <c:pt idx="24">
                  <c:v>417</c:v>
                </c:pt>
                <c:pt idx="25">
                  <c:v>416</c:v>
                </c:pt>
                <c:pt idx="26">
                  <c:v>415</c:v>
                </c:pt>
                <c:pt idx="27">
                  <c:v>414</c:v>
                </c:pt>
                <c:pt idx="28">
                  <c:v>413</c:v>
                </c:pt>
                <c:pt idx="29">
                  <c:v>413</c:v>
                </c:pt>
                <c:pt idx="30">
                  <c:v>412</c:v>
                </c:pt>
                <c:pt idx="31">
                  <c:v>411</c:v>
                </c:pt>
                <c:pt idx="32">
                  <c:v>411</c:v>
                </c:pt>
                <c:pt idx="33">
                  <c:v>411</c:v>
                </c:pt>
                <c:pt idx="34">
                  <c:v>411</c:v>
                </c:pt>
                <c:pt idx="35">
                  <c:v>410</c:v>
                </c:pt>
                <c:pt idx="36">
                  <c:v>409</c:v>
                </c:pt>
                <c:pt idx="37">
                  <c:v>408</c:v>
                </c:pt>
                <c:pt idx="38">
                  <c:v>407</c:v>
                </c:pt>
                <c:pt idx="39">
                  <c:v>406</c:v>
                </c:pt>
                <c:pt idx="40">
                  <c:v>405</c:v>
                </c:pt>
                <c:pt idx="41">
                  <c:v>403</c:v>
                </c:pt>
                <c:pt idx="42">
                  <c:v>403</c:v>
                </c:pt>
                <c:pt idx="43">
                  <c:v>402</c:v>
                </c:pt>
                <c:pt idx="44">
                  <c:v>401</c:v>
                </c:pt>
                <c:pt idx="45">
                  <c:v>400</c:v>
                </c:pt>
                <c:pt idx="46">
                  <c:v>399</c:v>
                </c:pt>
                <c:pt idx="47">
                  <c:v>399</c:v>
                </c:pt>
                <c:pt idx="48">
                  <c:v>399</c:v>
                </c:pt>
                <c:pt idx="49">
                  <c:v>398</c:v>
                </c:pt>
                <c:pt idx="50">
                  <c:v>398</c:v>
                </c:pt>
                <c:pt idx="51">
                  <c:v>397</c:v>
                </c:pt>
                <c:pt idx="52">
                  <c:v>396</c:v>
                </c:pt>
                <c:pt idx="53">
                  <c:v>395</c:v>
                </c:pt>
                <c:pt idx="54">
                  <c:v>394</c:v>
                </c:pt>
                <c:pt idx="55">
                  <c:v>394</c:v>
                </c:pt>
                <c:pt idx="56">
                  <c:v>393</c:v>
                </c:pt>
                <c:pt idx="57">
                  <c:v>393</c:v>
                </c:pt>
                <c:pt idx="58">
                  <c:v>392</c:v>
                </c:pt>
                <c:pt idx="59">
                  <c:v>392</c:v>
                </c:pt>
                <c:pt idx="60">
                  <c:v>391</c:v>
                </c:pt>
                <c:pt idx="61">
                  <c:v>391</c:v>
                </c:pt>
                <c:pt idx="62">
                  <c:v>390</c:v>
                </c:pt>
                <c:pt idx="63">
                  <c:v>390</c:v>
                </c:pt>
                <c:pt idx="64">
                  <c:v>389</c:v>
                </c:pt>
                <c:pt idx="65">
                  <c:v>389</c:v>
                </c:pt>
                <c:pt idx="66">
                  <c:v>389</c:v>
                </c:pt>
                <c:pt idx="67">
                  <c:v>388</c:v>
                </c:pt>
                <c:pt idx="68">
                  <c:v>387</c:v>
                </c:pt>
                <c:pt idx="69">
                  <c:v>387</c:v>
                </c:pt>
                <c:pt idx="70">
                  <c:v>387</c:v>
                </c:pt>
                <c:pt idx="71">
                  <c:v>387</c:v>
                </c:pt>
                <c:pt idx="72">
                  <c:v>387</c:v>
                </c:pt>
                <c:pt idx="73">
                  <c:v>387</c:v>
                </c:pt>
                <c:pt idx="74">
                  <c:v>387</c:v>
                </c:pt>
                <c:pt idx="75">
                  <c:v>388</c:v>
                </c:pt>
                <c:pt idx="76">
                  <c:v>388</c:v>
                </c:pt>
                <c:pt idx="77">
                  <c:v>389</c:v>
                </c:pt>
                <c:pt idx="78">
                  <c:v>390</c:v>
                </c:pt>
                <c:pt idx="79">
                  <c:v>391</c:v>
                </c:pt>
                <c:pt idx="80">
                  <c:v>392</c:v>
                </c:pt>
                <c:pt idx="81">
                  <c:v>392</c:v>
                </c:pt>
                <c:pt idx="82">
                  <c:v>392</c:v>
                </c:pt>
              </c:numCache>
            </c:numRef>
          </c:val>
          <c:smooth val="0"/>
          <c:extLst>
            <c:ext xmlns:c16="http://schemas.microsoft.com/office/drawing/2014/chart" uri="{C3380CC4-5D6E-409C-BE32-E72D297353CC}">
              <c16:uniqueId val="{0000000F-07CC-4E69-8C48-602B14E5157E}"/>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074A-4DE8-BA64-473C8F36BEC3}"/>
              </c:ext>
            </c:extLst>
          </c:dPt>
          <c:dPt>
            <c:idx val="1"/>
            <c:invertIfNegative val="0"/>
            <c:bubble3D val="0"/>
            <c:spPr>
              <a:solidFill>
                <a:srgbClr val="7C878E"/>
              </a:solidFill>
              <a:ln>
                <a:noFill/>
              </a:ln>
              <a:effectLst/>
            </c:spPr>
            <c:extLst>
              <c:ext xmlns:c16="http://schemas.microsoft.com/office/drawing/2014/chart" uri="{C3380CC4-5D6E-409C-BE32-E72D297353CC}">
                <c16:uniqueId val="{00000003-074A-4DE8-BA64-473C8F36BEC3}"/>
              </c:ext>
            </c:extLst>
          </c:dPt>
          <c:dPt>
            <c:idx val="2"/>
            <c:invertIfNegative val="0"/>
            <c:bubble3D val="0"/>
            <c:spPr>
              <a:solidFill>
                <a:srgbClr val="7C878E"/>
              </a:solidFill>
              <a:ln>
                <a:noFill/>
              </a:ln>
              <a:effectLst/>
            </c:spPr>
            <c:extLst>
              <c:ext xmlns:c16="http://schemas.microsoft.com/office/drawing/2014/chart" uri="{C3380CC4-5D6E-409C-BE32-E72D297353CC}">
                <c16:uniqueId val="{00000005-074A-4DE8-BA64-473C8F36BEC3}"/>
              </c:ext>
            </c:extLst>
          </c:dPt>
          <c:dPt>
            <c:idx val="3"/>
            <c:invertIfNegative val="0"/>
            <c:bubble3D val="0"/>
            <c:spPr>
              <a:solidFill>
                <a:srgbClr val="7C878E"/>
              </a:solidFill>
              <a:ln>
                <a:noFill/>
              </a:ln>
              <a:effectLst/>
            </c:spPr>
            <c:extLst>
              <c:ext xmlns:c16="http://schemas.microsoft.com/office/drawing/2014/chart" uri="{C3380CC4-5D6E-409C-BE32-E72D297353CC}">
                <c16:uniqueId val="{00000007-074A-4DE8-BA64-473C8F36BEC3}"/>
              </c:ext>
            </c:extLst>
          </c:dPt>
          <c:dPt>
            <c:idx val="4"/>
            <c:invertIfNegative val="0"/>
            <c:bubble3D val="0"/>
            <c:spPr>
              <a:solidFill>
                <a:srgbClr val="7C878E"/>
              </a:solidFill>
              <a:ln>
                <a:noFill/>
              </a:ln>
              <a:effectLst/>
            </c:spPr>
            <c:extLst>
              <c:ext xmlns:c16="http://schemas.microsoft.com/office/drawing/2014/chart" uri="{C3380CC4-5D6E-409C-BE32-E72D297353CC}">
                <c16:uniqueId val="{00000009-074A-4DE8-BA64-473C8F36BEC3}"/>
              </c:ext>
            </c:extLst>
          </c:dPt>
          <c:dPt>
            <c:idx val="5"/>
            <c:invertIfNegative val="0"/>
            <c:bubble3D val="0"/>
            <c:spPr>
              <a:solidFill>
                <a:srgbClr val="7C878E"/>
              </a:solidFill>
              <a:ln>
                <a:noFill/>
              </a:ln>
              <a:effectLst/>
            </c:spPr>
            <c:extLst>
              <c:ext xmlns:c16="http://schemas.microsoft.com/office/drawing/2014/chart" uri="{C3380CC4-5D6E-409C-BE32-E72D297353CC}">
                <c16:uniqueId val="{0000000B-074A-4DE8-BA64-473C8F36BEC3}"/>
              </c:ext>
            </c:extLst>
          </c:dPt>
          <c:dPt>
            <c:idx val="6"/>
            <c:invertIfNegative val="0"/>
            <c:bubble3D val="0"/>
            <c:spPr>
              <a:solidFill>
                <a:srgbClr val="7C878E"/>
              </a:solidFill>
              <a:ln>
                <a:noFill/>
              </a:ln>
              <a:effectLst/>
            </c:spPr>
            <c:extLst>
              <c:ext xmlns:c16="http://schemas.microsoft.com/office/drawing/2014/chart" uri="{C3380CC4-5D6E-409C-BE32-E72D297353CC}">
                <c16:uniqueId val="{0000000D-074A-4DE8-BA64-473C8F36BEC3}"/>
              </c:ext>
            </c:extLst>
          </c:dPt>
          <c:dPt>
            <c:idx val="7"/>
            <c:invertIfNegative val="0"/>
            <c:bubble3D val="0"/>
            <c:spPr>
              <a:solidFill>
                <a:srgbClr val="7C878E"/>
              </a:solidFill>
              <a:ln>
                <a:noFill/>
              </a:ln>
              <a:effectLst/>
            </c:spPr>
            <c:extLst>
              <c:ext xmlns:c16="http://schemas.microsoft.com/office/drawing/2014/chart" uri="{C3380CC4-5D6E-409C-BE32-E72D297353CC}">
                <c16:uniqueId val="{0000000F-074A-4DE8-BA64-473C8F36BEC3}"/>
              </c:ext>
            </c:extLst>
          </c:dPt>
          <c:dPt>
            <c:idx val="8"/>
            <c:invertIfNegative val="0"/>
            <c:bubble3D val="0"/>
            <c:spPr>
              <a:solidFill>
                <a:srgbClr val="7C878E"/>
              </a:solidFill>
              <a:ln>
                <a:noFill/>
              </a:ln>
              <a:effectLst/>
            </c:spPr>
            <c:extLst>
              <c:ext xmlns:c16="http://schemas.microsoft.com/office/drawing/2014/chart" uri="{C3380CC4-5D6E-409C-BE32-E72D297353CC}">
                <c16:uniqueId val="{00000011-074A-4DE8-BA64-473C8F36BEC3}"/>
              </c:ext>
            </c:extLst>
          </c:dPt>
          <c:dPt>
            <c:idx val="9"/>
            <c:invertIfNegative val="0"/>
            <c:bubble3D val="0"/>
            <c:spPr>
              <a:solidFill>
                <a:srgbClr val="7C878E"/>
              </a:solidFill>
              <a:ln>
                <a:noFill/>
              </a:ln>
              <a:effectLst/>
            </c:spPr>
            <c:extLst>
              <c:ext xmlns:c16="http://schemas.microsoft.com/office/drawing/2014/chart" uri="{C3380CC4-5D6E-409C-BE32-E72D297353CC}">
                <c16:uniqueId val="{00000013-074A-4DE8-BA64-473C8F36BEC3}"/>
              </c:ext>
            </c:extLst>
          </c:dPt>
          <c:dPt>
            <c:idx val="10"/>
            <c:invertIfNegative val="0"/>
            <c:bubble3D val="0"/>
            <c:spPr>
              <a:solidFill>
                <a:srgbClr val="7C878E"/>
              </a:solidFill>
              <a:ln>
                <a:noFill/>
              </a:ln>
              <a:effectLst/>
            </c:spPr>
            <c:extLst>
              <c:ext xmlns:c16="http://schemas.microsoft.com/office/drawing/2014/chart" uri="{C3380CC4-5D6E-409C-BE32-E72D297353CC}">
                <c16:uniqueId val="{00000015-074A-4DE8-BA64-473C8F36BEC3}"/>
              </c:ext>
            </c:extLst>
          </c:dPt>
          <c:dPt>
            <c:idx val="11"/>
            <c:invertIfNegative val="0"/>
            <c:bubble3D val="0"/>
            <c:spPr>
              <a:solidFill>
                <a:srgbClr val="7C878E"/>
              </a:solidFill>
              <a:ln>
                <a:noFill/>
              </a:ln>
              <a:effectLst/>
            </c:spPr>
            <c:extLst>
              <c:ext xmlns:c16="http://schemas.microsoft.com/office/drawing/2014/chart" uri="{C3380CC4-5D6E-409C-BE32-E72D297353CC}">
                <c16:uniqueId val="{00000017-074A-4DE8-BA64-473C8F36BEC3}"/>
              </c:ext>
            </c:extLst>
          </c:dPt>
          <c:dPt>
            <c:idx val="12"/>
            <c:invertIfNegative val="0"/>
            <c:bubble3D val="0"/>
            <c:spPr>
              <a:solidFill>
                <a:srgbClr val="7C878E"/>
              </a:solidFill>
              <a:ln>
                <a:noFill/>
              </a:ln>
              <a:effectLst/>
            </c:spPr>
            <c:extLst>
              <c:ext xmlns:c16="http://schemas.microsoft.com/office/drawing/2014/chart" uri="{C3380CC4-5D6E-409C-BE32-E72D297353CC}">
                <c16:uniqueId val="{00000019-074A-4DE8-BA64-473C8F36BEC3}"/>
              </c:ext>
            </c:extLst>
          </c:dPt>
          <c:dPt>
            <c:idx val="13"/>
            <c:invertIfNegative val="0"/>
            <c:bubble3D val="0"/>
            <c:spPr>
              <a:solidFill>
                <a:srgbClr val="FBBB27"/>
              </a:solidFill>
              <a:ln>
                <a:noFill/>
              </a:ln>
              <a:effectLst/>
            </c:spPr>
            <c:extLst>
              <c:ext xmlns:c16="http://schemas.microsoft.com/office/drawing/2014/chart" uri="{C3380CC4-5D6E-409C-BE32-E72D297353CC}">
                <c16:uniqueId val="{0000001B-074A-4DE8-BA64-473C8F36BEC3}"/>
              </c:ext>
            </c:extLst>
          </c:dPt>
          <c:dPt>
            <c:idx val="14"/>
            <c:invertIfNegative val="0"/>
            <c:bubble3D val="0"/>
            <c:spPr>
              <a:solidFill>
                <a:srgbClr val="7C878E"/>
              </a:solidFill>
              <a:ln>
                <a:noFill/>
              </a:ln>
              <a:effectLst/>
            </c:spPr>
            <c:extLst>
              <c:ext xmlns:c16="http://schemas.microsoft.com/office/drawing/2014/chart" uri="{C3380CC4-5D6E-409C-BE32-E72D297353CC}">
                <c16:uniqueId val="{0000001D-074A-4DE8-BA64-473C8F36BEC3}"/>
              </c:ext>
            </c:extLst>
          </c:dPt>
          <c:dPt>
            <c:idx val="15"/>
            <c:invertIfNegative val="0"/>
            <c:bubble3D val="0"/>
            <c:spPr>
              <a:solidFill>
                <a:srgbClr val="7C878E"/>
              </a:solidFill>
              <a:ln>
                <a:noFill/>
              </a:ln>
              <a:effectLst/>
            </c:spPr>
            <c:extLst>
              <c:ext xmlns:c16="http://schemas.microsoft.com/office/drawing/2014/chart" uri="{C3380CC4-5D6E-409C-BE32-E72D297353CC}">
                <c16:uniqueId val="{0000001F-074A-4DE8-BA64-473C8F36BEC3}"/>
              </c:ext>
            </c:extLst>
          </c:dPt>
          <c:dPt>
            <c:idx val="16"/>
            <c:invertIfNegative val="0"/>
            <c:bubble3D val="0"/>
            <c:spPr>
              <a:solidFill>
                <a:srgbClr val="7C878E"/>
              </a:solidFill>
              <a:ln>
                <a:noFill/>
              </a:ln>
              <a:effectLst/>
            </c:spPr>
            <c:extLst>
              <c:ext xmlns:c16="http://schemas.microsoft.com/office/drawing/2014/chart" uri="{C3380CC4-5D6E-409C-BE32-E72D297353CC}">
                <c16:uniqueId val="{00000021-074A-4DE8-BA64-473C8F36BEC3}"/>
              </c:ext>
            </c:extLst>
          </c:dPt>
          <c:dPt>
            <c:idx val="17"/>
            <c:invertIfNegative val="0"/>
            <c:bubble3D val="0"/>
            <c:spPr>
              <a:solidFill>
                <a:srgbClr val="7C878E"/>
              </a:solidFill>
              <a:ln>
                <a:noFill/>
              </a:ln>
              <a:effectLst/>
            </c:spPr>
            <c:extLst>
              <c:ext xmlns:c16="http://schemas.microsoft.com/office/drawing/2014/chart" uri="{C3380CC4-5D6E-409C-BE32-E72D297353CC}">
                <c16:uniqueId val="{00000023-074A-4DE8-BA64-473C8F36BEC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'F85'!$A$6:$A$24</c:f>
              <c:strCache>
                <c:ptCount val="19"/>
                <c:pt idx="0">
                  <c:v>Michoacán</c:v>
                </c:pt>
                <c:pt idx="1">
                  <c:v>Veracruz</c:v>
                </c:pt>
                <c:pt idx="2">
                  <c:v>Yucatán</c:v>
                </c:pt>
                <c:pt idx="3">
                  <c:v>Sinaloa</c:v>
                </c:pt>
                <c:pt idx="4">
                  <c:v>Durango</c:v>
                </c:pt>
                <c:pt idx="5">
                  <c:v>Aguascalientes</c:v>
                </c:pt>
                <c:pt idx="6">
                  <c:v>Ciudad de México</c:v>
                </c:pt>
                <c:pt idx="7">
                  <c:v>Puebla</c:v>
                </c:pt>
                <c:pt idx="8">
                  <c:v>San Luis Potosí</c:v>
                </c:pt>
                <c:pt idx="9">
                  <c:v>Querétaro</c:v>
                </c:pt>
                <c:pt idx="10">
                  <c:v>Estado de México</c:v>
                </c:pt>
                <c:pt idx="11">
                  <c:v>Sonora</c:v>
                </c:pt>
                <c:pt idx="12">
                  <c:v>Guanajuato</c:v>
                </c:pt>
                <c:pt idx="13">
                  <c:v>Jalisco</c:v>
                </c:pt>
                <c:pt idx="14">
                  <c:v>Tamaulipas</c:v>
                </c:pt>
                <c:pt idx="15">
                  <c:v>Coahuila</c:v>
                </c:pt>
                <c:pt idx="16">
                  <c:v>Chihuahua</c:v>
                </c:pt>
                <c:pt idx="17">
                  <c:v>Nuevo León</c:v>
                </c:pt>
                <c:pt idx="18">
                  <c:v>Baja California</c:v>
                </c:pt>
              </c:strCache>
            </c:strRef>
          </c:cat>
          <c:val>
            <c:numRef>
              <c:f>'F85'!$B$6:$B$24</c:f>
              <c:numCache>
                <c:formatCode>General</c:formatCode>
                <c:ptCount val="19"/>
                <c:pt idx="0">
                  <c:v>0.4</c:v>
                </c:pt>
                <c:pt idx="1">
                  <c:v>0.9</c:v>
                </c:pt>
                <c:pt idx="2">
                  <c:v>0.9</c:v>
                </c:pt>
                <c:pt idx="3">
                  <c:v>1</c:v>
                </c:pt>
                <c:pt idx="4">
                  <c:v>1.2</c:v>
                </c:pt>
                <c:pt idx="5">
                  <c:v>1.4</c:v>
                </c:pt>
                <c:pt idx="6">
                  <c:v>2.1</c:v>
                </c:pt>
                <c:pt idx="7">
                  <c:v>2.8</c:v>
                </c:pt>
                <c:pt idx="8">
                  <c:v>2.8</c:v>
                </c:pt>
                <c:pt idx="9">
                  <c:v>3.7</c:v>
                </c:pt>
                <c:pt idx="10">
                  <c:v>4.4000000000000004</c:v>
                </c:pt>
                <c:pt idx="11">
                  <c:v>5.8</c:v>
                </c:pt>
                <c:pt idx="12">
                  <c:v>6</c:v>
                </c:pt>
                <c:pt idx="13">
                  <c:v>6.2</c:v>
                </c:pt>
                <c:pt idx="14">
                  <c:v>6.5</c:v>
                </c:pt>
                <c:pt idx="15">
                  <c:v>7.1</c:v>
                </c:pt>
                <c:pt idx="16">
                  <c:v>9.4</c:v>
                </c:pt>
                <c:pt idx="17">
                  <c:v>12.3</c:v>
                </c:pt>
                <c:pt idx="18">
                  <c:v>17.7</c:v>
                </c:pt>
              </c:numCache>
            </c:numRef>
          </c:val>
          <c:extLst>
            <c:ext xmlns:c16="http://schemas.microsoft.com/office/drawing/2014/chart" uri="{C3380CC4-5D6E-409C-BE32-E72D297353CC}">
              <c16:uniqueId val="{00000024-074A-4DE8-BA64-473C8F36BEC3}"/>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'F86'!$C$5</c:f>
              <c:strCache>
                <c:ptCount val="1"/>
                <c:pt idx="0">
                  <c:v>Personal ocupado</c:v>
                </c:pt>
              </c:strCache>
            </c:strRef>
          </c:tx>
          <c:spPr>
            <a:solidFill>
              <a:srgbClr val="C9D0D6"/>
            </a:solidFill>
            <a:ln>
              <a:noFill/>
            </a:ln>
            <a:effectLst/>
          </c:spPr>
          <c:invertIfNegative val="0"/>
          <c:dPt>
            <c:idx val="10"/>
            <c:invertIfNegative val="0"/>
            <c:bubble3D val="0"/>
            <c:spPr>
              <a:solidFill>
                <a:srgbClr val="7C878E"/>
              </a:solidFill>
              <a:ln>
                <a:noFill/>
              </a:ln>
              <a:effectLst/>
            </c:spPr>
            <c:extLst>
              <c:ext xmlns:c16="http://schemas.microsoft.com/office/drawing/2014/chart" uri="{C3380CC4-5D6E-409C-BE32-E72D297353CC}">
                <c16:uniqueId val="{00000001-FDD8-40FF-8FF8-DA50CF5AC7C0}"/>
              </c:ext>
            </c:extLst>
          </c:dPt>
          <c:dPt>
            <c:idx val="22"/>
            <c:invertIfNegative val="0"/>
            <c:bubble3D val="0"/>
            <c:spPr>
              <a:solidFill>
                <a:srgbClr val="7C878E"/>
              </a:solidFill>
              <a:ln>
                <a:noFill/>
              </a:ln>
              <a:effectLst/>
            </c:spPr>
            <c:extLst>
              <c:ext xmlns:c16="http://schemas.microsoft.com/office/drawing/2014/chart" uri="{C3380CC4-5D6E-409C-BE32-E72D297353CC}">
                <c16:uniqueId val="{00000003-FDD8-40FF-8FF8-DA50CF5AC7C0}"/>
              </c:ext>
            </c:extLst>
          </c:dPt>
          <c:dPt>
            <c:idx val="34"/>
            <c:invertIfNegative val="0"/>
            <c:bubble3D val="0"/>
            <c:spPr>
              <a:solidFill>
                <a:srgbClr val="7C878E"/>
              </a:solidFill>
              <a:ln>
                <a:noFill/>
              </a:ln>
              <a:effectLst/>
            </c:spPr>
            <c:extLst>
              <c:ext xmlns:c16="http://schemas.microsoft.com/office/drawing/2014/chart" uri="{C3380CC4-5D6E-409C-BE32-E72D297353CC}">
                <c16:uniqueId val="{00000005-FDD8-40FF-8FF8-DA50CF5AC7C0}"/>
              </c:ext>
            </c:extLst>
          </c:dPt>
          <c:dPt>
            <c:idx val="46"/>
            <c:invertIfNegative val="0"/>
            <c:bubble3D val="0"/>
            <c:spPr>
              <a:solidFill>
                <a:srgbClr val="7C878E"/>
              </a:solidFill>
              <a:ln>
                <a:noFill/>
              </a:ln>
              <a:effectLst/>
            </c:spPr>
            <c:extLst>
              <c:ext xmlns:c16="http://schemas.microsoft.com/office/drawing/2014/chart" uri="{C3380CC4-5D6E-409C-BE32-E72D297353CC}">
                <c16:uniqueId val="{00000007-FDD8-40FF-8FF8-DA50CF5AC7C0}"/>
              </c:ext>
            </c:extLst>
          </c:dPt>
          <c:dPt>
            <c:idx val="58"/>
            <c:invertIfNegative val="0"/>
            <c:bubble3D val="0"/>
            <c:spPr>
              <a:solidFill>
                <a:srgbClr val="7C878E"/>
              </a:solidFill>
              <a:ln>
                <a:noFill/>
              </a:ln>
              <a:effectLst/>
            </c:spPr>
            <c:extLst>
              <c:ext xmlns:c16="http://schemas.microsoft.com/office/drawing/2014/chart" uri="{C3380CC4-5D6E-409C-BE32-E72D297353CC}">
                <c16:uniqueId val="{00000009-FDD8-40FF-8FF8-DA50CF5AC7C0}"/>
              </c:ext>
            </c:extLst>
          </c:dPt>
          <c:dPt>
            <c:idx val="70"/>
            <c:invertIfNegative val="0"/>
            <c:bubble3D val="0"/>
            <c:spPr>
              <a:solidFill>
                <a:srgbClr val="7C878E"/>
              </a:solidFill>
              <a:ln>
                <a:noFill/>
              </a:ln>
              <a:effectLst/>
            </c:spPr>
            <c:extLst>
              <c:ext xmlns:c16="http://schemas.microsoft.com/office/drawing/2014/chart" uri="{C3380CC4-5D6E-409C-BE32-E72D297353CC}">
                <c16:uniqueId val="{0000000B-FDD8-40FF-8FF8-DA50CF5AC7C0}"/>
              </c:ext>
            </c:extLst>
          </c:dPt>
          <c:dPt>
            <c:idx val="82"/>
            <c:invertIfNegative val="0"/>
            <c:bubble3D val="0"/>
            <c:spPr>
              <a:solidFill>
                <a:srgbClr val="FBBB27"/>
              </a:solidFill>
              <a:ln>
                <a:noFill/>
              </a:ln>
              <a:effectLst/>
            </c:spPr>
            <c:extLst>
              <c:ext xmlns:c16="http://schemas.microsoft.com/office/drawing/2014/chart" uri="{C3380CC4-5D6E-409C-BE32-E72D297353CC}">
                <c16:uniqueId val="{0000000D-FDD8-40FF-8FF8-DA50CF5AC7C0}"/>
              </c:ext>
            </c:extLst>
          </c:dPt>
          <c:cat>
            <c:multiLvlStrRef>
              <c:f>'F86'!$A$6:$B$88</c:f>
              <c:multiLvlStrCache>
                <c:ptCount val="8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lvl>
                <c:lvl>
                  <c:pt idx="0">
                    <c:v>2013</c:v>
                  </c:pt>
                  <c:pt idx="12">
                    <c:v>2014</c:v>
                  </c:pt>
                  <c:pt idx="24">
                    <c:v>2015</c:v>
                  </c:pt>
                  <c:pt idx="36">
                    <c:v>2016</c:v>
                  </c:pt>
                  <c:pt idx="48">
                    <c:v>2017</c:v>
                  </c:pt>
                  <c:pt idx="60">
                    <c:v>2018</c:v>
                  </c:pt>
                  <c:pt idx="72">
                    <c:v>2019</c:v>
                  </c:pt>
                </c:lvl>
              </c:multiLvlStrCache>
            </c:multiLvlStrRef>
          </c:cat>
          <c:val>
            <c:numRef>
              <c:f>'F86'!$C$6:$C$88</c:f>
              <c:numCache>
                <c:formatCode>General</c:formatCode>
                <c:ptCount val="83"/>
                <c:pt idx="0">
                  <c:v>132542</c:v>
                </c:pt>
                <c:pt idx="1">
                  <c:v>132003</c:v>
                </c:pt>
                <c:pt idx="2">
                  <c:v>134911</c:v>
                </c:pt>
                <c:pt idx="3">
                  <c:v>135436</c:v>
                </c:pt>
                <c:pt idx="4">
                  <c:v>137183</c:v>
                </c:pt>
                <c:pt idx="5">
                  <c:v>137311</c:v>
                </c:pt>
                <c:pt idx="6">
                  <c:v>135598</c:v>
                </c:pt>
                <c:pt idx="7">
                  <c:v>135693</c:v>
                </c:pt>
                <c:pt idx="8">
                  <c:v>135379</c:v>
                </c:pt>
                <c:pt idx="9">
                  <c:v>137228</c:v>
                </c:pt>
                <c:pt idx="10">
                  <c:v>136598</c:v>
                </c:pt>
                <c:pt idx="11">
                  <c:v>137134</c:v>
                </c:pt>
                <c:pt idx="12">
                  <c:v>137068</c:v>
                </c:pt>
                <c:pt idx="13">
                  <c:v>138202</c:v>
                </c:pt>
                <c:pt idx="14">
                  <c:v>135755</c:v>
                </c:pt>
                <c:pt idx="15">
                  <c:v>135620</c:v>
                </c:pt>
                <c:pt idx="16">
                  <c:v>135760</c:v>
                </c:pt>
                <c:pt idx="17">
                  <c:v>135146</c:v>
                </c:pt>
                <c:pt idx="18">
                  <c:v>133261</c:v>
                </c:pt>
                <c:pt idx="19">
                  <c:v>136395</c:v>
                </c:pt>
                <c:pt idx="20">
                  <c:v>138072</c:v>
                </c:pt>
                <c:pt idx="21">
                  <c:v>138343</c:v>
                </c:pt>
                <c:pt idx="22">
                  <c:v>140999</c:v>
                </c:pt>
                <c:pt idx="23">
                  <c:v>138657</c:v>
                </c:pt>
                <c:pt idx="24">
                  <c:v>138297</c:v>
                </c:pt>
                <c:pt idx="25">
                  <c:v>135299</c:v>
                </c:pt>
                <c:pt idx="26">
                  <c:v>136376</c:v>
                </c:pt>
                <c:pt idx="27">
                  <c:v>137921</c:v>
                </c:pt>
                <c:pt idx="28">
                  <c:v>138944</c:v>
                </c:pt>
                <c:pt idx="29">
                  <c:v>141006</c:v>
                </c:pt>
                <c:pt idx="30">
                  <c:v>141101</c:v>
                </c:pt>
                <c:pt idx="31">
                  <c:v>140867</c:v>
                </c:pt>
                <c:pt idx="32">
                  <c:v>143124</c:v>
                </c:pt>
                <c:pt idx="33">
                  <c:v>145017</c:v>
                </c:pt>
                <c:pt idx="34">
                  <c:v>146837</c:v>
                </c:pt>
                <c:pt idx="35">
                  <c:v>148110</c:v>
                </c:pt>
                <c:pt idx="36">
                  <c:v>143355</c:v>
                </c:pt>
                <c:pt idx="37">
                  <c:v>144166</c:v>
                </c:pt>
                <c:pt idx="38">
                  <c:v>145207</c:v>
                </c:pt>
                <c:pt idx="39">
                  <c:v>147078</c:v>
                </c:pt>
                <c:pt idx="40">
                  <c:v>145950</c:v>
                </c:pt>
                <c:pt idx="41">
                  <c:v>148723</c:v>
                </c:pt>
                <c:pt idx="42">
                  <c:v>147632</c:v>
                </c:pt>
                <c:pt idx="43">
                  <c:v>152741</c:v>
                </c:pt>
                <c:pt idx="44">
                  <c:v>156454</c:v>
                </c:pt>
                <c:pt idx="45">
                  <c:v>162705</c:v>
                </c:pt>
                <c:pt idx="46">
                  <c:v>166273</c:v>
                </c:pt>
                <c:pt idx="47">
                  <c:v>167561</c:v>
                </c:pt>
                <c:pt idx="48">
                  <c:v>166202</c:v>
                </c:pt>
                <c:pt idx="49">
                  <c:v>165255</c:v>
                </c:pt>
                <c:pt idx="50">
                  <c:v>169563</c:v>
                </c:pt>
                <c:pt idx="51">
                  <c:v>169234</c:v>
                </c:pt>
                <c:pt idx="52">
                  <c:v>167441</c:v>
                </c:pt>
                <c:pt idx="53">
                  <c:v>167945</c:v>
                </c:pt>
                <c:pt idx="54">
                  <c:v>169689</c:v>
                </c:pt>
                <c:pt idx="55">
                  <c:v>169933</c:v>
                </c:pt>
                <c:pt idx="56">
                  <c:v>171982</c:v>
                </c:pt>
                <c:pt idx="57">
                  <c:v>175631</c:v>
                </c:pt>
                <c:pt idx="58">
                  <c:v>177347</c:v>
                </c:pt>
                <c:pt idx="59">
                  <c:v>179261</c:v>
                </c:pt>
                <c:pt idx="60">
                  <c:v>175560</c:v>
                </c:pt>
                <c:pt idx="61">
                  <c:v>175111</c:v>
                </c:pt>
                <c:pt idx="62">
                  <c:v>175854</c:v>
                </c:pt>
                <c:pt idx="63">
                  <c:v>177884</c:v>
                </c:pt>
                <c:pt idx="64">
                  <c:v>180730</c:v>
                </c:pt>
                <c:pt idx="65">
                  <c:v>182595</c:v>
                </c:pt>
                <c:pt idx="66">
                  <c:v>185563</c:v>
                </c:pt>
                <c:pt idx="67">
                  <c:v>188966</c:v>
                </c:pt>
                <c:pt idx="68">
                  <c:v>192371</c:v>
                </c:pt>
                <c:pt idx="69">
                  <c:v>194536</c:v>
                </c:pt>
                <c:pt idx="70">
                  <c:v>194720</c:v>
                </c:pt>
                <c:pt idx="71">
                  <c:v>195275</c:v>
                </c:pt>
                <c:pt idx="72">
                  <c:v>195653</c:v>
                </c:pt>
                <c:pt idx="73">
                  <c:v>195633</c:v>
                </c:pt>
                <c:pt idx="74">
                  <c:v>198109</c:v>
                </c:pt>
                <c:pt idx="75">
                  <c:v>203212</c:v>
                </c:pt>
                <c:pt idx="76">
                  <c:v>203538</c:v>
                </c:pt>
                <c:pt idx="77">
                  <c:v>204192</c:v>
                </c:pt>
                <c:pt idx="78">
                  <c:v>203819</c:v>
                </c:pt>
                <c:pt idx="79">
                  <c:v>202269</c:v>
                </c:pt>
                <c:pt idx="80">
                  <c:v>206125</c:v>
                </c:pt>
                <c:pt idx="81">
                  <c:v>207299</c:v>
                </c:pt>
                <c:pt idx="82">
                  <c:v>205076</c:v>
                </c:pt>
              </c:numCache>
            </c:numRef>
          </c:val>
          <c:extLst>
            <c:ext xmlns:c16="http://schemas.microsoft.com/office/drawing/2014/chart" uri="{C3380CC4-5D6E-409C-BE32-E72D297353CC}">
              <c16:uniqueId val="{0000000E-FDD8-40FF-8FF8-DA50CF5AC7C0}"/>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'F86'!$D$5</c:f>
              <c:strCache>
                <c:ptCount val="1"/>
                <c:pt idx="0">
                  <c:v>Promedio</c:v>
                </c:pt>
              </c:strCache>
            </c:strRef>
          </c:tx>
          <c:spPr>
            <a:ln w="28575" cap="rnd">
              <a:solidFill>
                <a:srgbClr val="B69630"/>
              </a:solidFill>
              <a:round/>
            </a:ln>
            <a:effectLst/>
          </c:spPr>
          <c:marker>
            <c:symbol val="none"/>
          </c:marker>
          <c:cat>
            <c:multiLvlStrRef>
              <c:f>'F86'!$A$6:$B$88</c:f>
              <c:multiLvlStrCache>
                <c:ptCount val="8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lvl>
                <c:lvl>
                  <c:pt idx="0">
                    <c:v>2013</c:v>
                  </c:pt>
                  <c:pt idx="12">
                    <c:v>2014</c:v>
                  </c:pt>
                  <c:pt idx="24">
                    <c:v>2015</c:v>
                  </c:pt>
                  <c:pt idx="36">
                    <c:v>2016</c:v>
                  </c:pt>
                  <c:pt idx="48">
                    <c:v>2017</c:v>
                  </c:pt>
                  <c:pt idx="60">
                    <c:v>2018</c:v>
                  </c:pt>
                  <c:pt idx="72">
                    <c:v>2019</c:v>
                  </c:pt>
                </c:lvl>
              </c:multiLvlStrCache>
            </c:multiLvlStrRef>
          </c:cat>
          <c:val>
            <c:numRef>
              <c:f>'F86'!$D$6:$D$88</c:f>
              <c:numCache>
                <c:formatCode>General</c:formatCode>
                <c:ptCount val="83"/>
                <c:pt idx="0">
                  <c:v>125560</c:v>
                </c:pt>
                <c:pt idx="1">
                  <c:v>126180</c:v>
                </c:pt>
                <c:pt idx="2">
                  <c:v>126844</c:v>
                </c:pt>
                <c:pt idx="3">
                  <c:v>127707</c:v>
                </c:pt>
                <c:pt idx="4">
                  <c:v>128808</c:v>
                </c:pt>
                <c:pt idx="5">
                  <c:v>129765</c:v>
                </c:pt>
                <c:pt idx="6">
                  <c:v>130719</c:v>
                </c:pt>
                <c:pt idx="7">
                  <c:v>131835</c:v>
                </c:pt>
                <c:pt idx="8">
                  <c:v>132891</c:v>
                </c:pt>
                <c:pt idx="9">
                  <c:v>133881</c:v>
                </c:pt>
                <c:pt idx="10">
                  <c:v>134732</c:v>
                </c:pt>
                <c:pt idx="11">
                  <c:v>135585</c:v>
                </c:pt>
                <c:pt idx="12">
                  <c:v>135962</c:v>
                </c:pt>
                <c:pt idx="13">
                  <c:v>136478</c:v>
                </c:pt>
                <c:pt idx="14">
                  <c:v>136549</c:v>
                </c:pt>
                <c:pt idx="15">
                  <c:v>136564</c:v>
                </c:pt>
                <c:pt idx="16">
                  <c:v>136446</c:v>
                </c:pt>
                <c:pt idx="17">
                  <c:v>136265</c:v>
                </c:pt>
                <c:pt idx="18">
                  <c:v>136070</c:v>
                </c:pt>
                <c:pt idx="19">
                  <c:v>136129</c:v>
                </c:pt>
                <c:pt idx="20">
                  <c:v>136353</c:v>
                </c:pt>
                <c:pt idx="21">
                  <c:v>136446</c:v>
                </c:pt>
                <c:pt idx="22">
                  <c:v>136813</c:v>
                </c:pt>
                <c:pt idx="23">
                  <c:v>136940</c:v>
                </c:pt>
                <c:pt idx="24">
                  <c:v>137042</c:v>
                </c:pt>
                <c:pt idx="25">
                  <c:v>136800</c:v>
                </c:pt>
                <c:pt idx="26">
                  <c:v>136852</c:v>
                </c:pt>
                <c:pt idx="27">
                  <c:v>137044</c:v>
                </c:pt>
                <c:pt idx="28">
                  <c:v>137309</c:v>
                </c:pt>
                <c:pt idx="29">
                  <c:v>137798</c:v>
                </c:pt>
                <c:pt idx="30">
                  <c:v>138451</c:v>
                </c:pt>
                <c:pt idx="31">
                  <c:v>138824</c:v>
                </c:pt>
                <c:pt idx="32">
                  <c:v>139244</c:v>
                </c:pt>
                <c:pt idx="33">
                  <c:v>139801</c:v>
                </c:pt>
                <c:pt idx="34">
                  <c:v>140287</c:v>
                </c:pt>
                <c:pt idx="35">
                  <c:v>141075</c:v>
                </c:pt>
                <c:pt idx="36">
                  <c:v>141496</c:v>
                </c:pt>
                <c:pt idx="37">
                  <c:v>142235</c:v>
                </c:pt>
                <c:pt idx="38">
                  <c:v>142971</c:v>
                </c:pt>
                <c:pt idx="39">
                  <c:v>143734</c:v>
                </c:pt>
                <c:pt idx="40">
                  <c:v>144318</c:v>
                </c:pt>
                <c:pt idx="41">
                  <c:v>144961</c:v>
                </c:pt>
                <c:pt idx="42">
                  <c:v>145506</c:v>
                </c:pt>
                <c:pt idx="43">
                  <c:v>146495</c:v>
                </c:pt>
                <c:pt idx="44">
                  <c:v>147606</c:v>
                </c:pt>
                <c:pt idx="45">
                  <c:v>149080</c:v>
                </c:pt>
                <c:pt idx="46">
                  <c:v>150700</c:v>
                </c:pt>
                <c:pt idx="47">
                  <c:v>152320</c:v>
                </c:pt>
                <c:pt idx="48">
                  <c:v>154224</c:v>
                </c:pt>
                <c:pt idx="49">
                  <c:v>155982</c:v>
                </c:pt>
                <c:pt idx="50">
                  <c:v>158011</c:v>
                </c:pt>
                <c:pt idx="51">
                  <c:v>159858</c:v>
                </c:pt>
                <c:pt idx="52">
                  <c:v>161649</c:v>
                </c:pt>
                <c:pt idx="53">
                  <c:v>163250</c:v>
                </c:pt>
                <c:pt idx="54">
                  <c:v>165089</c:v>
                </c:pt>
                <c:pt idx="55">
                  <c:v>166521</c:v>
                </c:pt>
                <c:pt idx="56">
                  <c:v>167815</c:v>
                </c:pt>
                <c:pt idx="57">
                  <c:v>168892</c:v>
                </c:pt>
                <c:pt idx="58">
                  <c:v>169815</c:v>
                </c:pt>
                <c:pt idx="59">
                  <c:v>170790</c:v>
                </c:pt>
                <c:pt idx="60">
                  <c:v>171570</c:v>
                </c:pt>
                <c:pt idx="61">
                  <c:v>172391</c:v>
                </c:pt>
                <c:pt idx="62">
                  <c:v>172916</c:v>
                </c:pt>
                <c:pt idx="63">
                  <c:v>173636</c:v>
                </c:pt>
                <c:pt idx="64">
                  <c:v>174744</c:v>
                </c:pt>
                <c:pt idx="65">
                  <c:v>175965</c:v>
                </c:pt>
                <c:pt idx="66">
                  <c:v>177288</c:v>
                </c:pt>
                <c:pt idx="67">
                  <c:v>178874</c:v>
                </c:pt>
                <c:pt idx="68">
                  <c:v>180573</c:v>
                </c:pt>
                <c:pt idx="69">
                  <c:v>182148</c:v>
                </c:pt>
                <c:pt idx="70">
                  <c:v>183596</c:v>
                </c:pt>
                <c:pt idx="71">
                  <c:v>184930</c:v>
                </c:pt>
                <c:pt idx="72">
                  <c:v>186605</c:v>
                </c:pt>
                <c:pt idx="73">
                  <c:v>188315</c:v>
                </c:pt>
                <c:pt idx="74">
                  <c:v>190170</c:v>
                </c:pt>
                <c:pt idx="75">
                  <c:v>192280</c:v>
                </c:pt>
                <c:pt idx="76">
                  <c:v>194181</c:v>
                </c:pt>
                <c:pt idx="77">
                  <c:v>195981</c:v>
                </c:pt>
                <c:pt idx="78">
                  <c:v>197502</c:v>
                </c:pt>
                <c:pt idx="79">
                  <c:v>198611</c:v>
                </c:pt>
                <c:pt idx="80">
                  <c:v>199757</c:v>
                </c:pt>
                <c:pt idx="81">
                  <c:v>200820</c:v>
                </c:pt>
                <c:pt idx="82">
                  <c:v>201683</c:v>
                </c:pt>
              </c:numCache>
            </c:numRef>
          </c:val>
          <c:smooth val="0"/>
          <c:extLst>
            <c:ext xmlns:c16="http://schemas.microsoft.com/office/drawing/2014/chart" uri="{C3380CC4-5D6E-409C-BE32-E72D297353CC}">
              <c16:uniqueId val="{0000000F-FDD8-40FF-8FF8-DA50CF5AC7C0}"/>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95682B"/>
              </a:solidFill>
            </c:spPr>
            <c:extLst>
              <c:ext xmlns:c16="http://schemas.microsoft.com/office/drawing/2014/chart" uri="{C3380CC4-5D6E-409C-BE32-E72D297353CC}">
                <c16:uniqueId val="{00000001-D2FE-457E-AE90-D8CEDF06AA56}"/>
              </c:ext>
            </c:extLst>
          </c:dPt>
          <c:dPt>
            <c:idx val="1"/>
            <c:bubble3D val="0"/>
            <c:spPr>
              <a:solidFill>
                <a:srgbClr val="FBBB27"/>
              </a:solidFill>
            </c:spPr>
            <c:extLst>
              <c:ext xmlns:c16="http://schemas.microsoft.com/office/drawing/2014/chart" uri="{C3380CC4-5D6E-409C-BE32-E72D297353CC}">
                <c16:uniqueId val="{00000003-D2FE-457E-AE90-D8CEDF06AA56}"/>
              </c:ext>
            </c:extLst>
          </c:dPt>
          <c:dPt>
            <c:idx val="2"/>
            <c:bubble3D val="0"/>
            <c:spPr>
              <a:solidFill>
                <a:srgbClr val="393D3F"/>
              </a:solidFill>
            </c:spPr>
            <c:extLst>
              <c:ext xmlns:c16="http://schemas.microsoft.com/office/drawing/2014/chart" uri="{C3380CC4-5D6E-409C-BE32-E72D297353CC}">
                <c16:uniqueId val="{00000005-D2FE-457E-AE90-D8CEDF06AA56}"/>
              </c:ext>
            </c:extLst>
          </c:dPt>
          <c:dPt>
            <c:idx val="3"/>
            <c:bubble3D val="0"/>
            <c:spPr>
              <a:solidFill>
                <a:srgbClr val="7C878E"/>
              </a:solidFill>
            </c:spPr>
            <c:extLst>
              <c:ext xmlns:c16="http://schemas.microsoft.com/office/drawing/2014/chart" uri="{C3380CC4-5D6E-409C-BE32-E72D297353CC}">
                <c16:uniqueId val="{00000007-D2FE-457E-AE90-D8CEDF06AA56}"/>
              </c:ext>
            </c:extLst>
          </c:dPt>
          <c:dPt>
            <c:idx val="4"/>
            <c:bubble3D val="0"/>
            <c:spPr>
              <a:solidFill>
                <a:srgbClr val="FAD496"/>
              </a:solidFill>
            </c:spPr>
            <c:extLst>
              <c:ext xmlns:c16="http://schemas.microsoft.com/office/drawing/2014/chart" uri="{C3380CC4-5D6E-409C-BE32-E72D297353CC}">
                <c16:uniqueId val="{00000009-D2FE-457E-AE90-D8CEDF06AA56}"/>
              </c:ext>
            </c:extLst>
          </c:dPt>
          <c:dLbls>
            <c:dLbl>
              <c:idx val="0"/>
              <c:layout>
                <c:manualLayout>
                  <c:x val="0.14373208156672732"/>
                  <c:y val="7.066543209876542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2FE-457E-AE90-D8CEDF06AA56}"/>
                </c:ext>
              </c:extLst>
            </c:dLbl>
            <c:dLbl>
              <c:idx val="1"/>
              <c:layout>
                <c:manualLayout>
                  <c:x val="-0.13795393364291009"/>
                  <c:y val="-0.2170586419753085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2FE-457E-AE90-D8CEDF06AA56}"/>
                </c:ext>
              </c:extLst>
            </c:dLbl>
            <c:dLbl>
              <c:idx val="2"/>
              <c:layout>
                <c:manualLayout>
                  <c:x val="0.14400683087690966"/>
                  <c:y val="9.4731481481481486E-2"/>
                </c:manualLayout>
              </c:layout>
              <c:numFmt formatCode="0.0%" sourceLinked="0"/>
              <c:spPr>
                <a:noFill/>
                <a:ln>
                  <a:noFill/>
                </a:ln>
                <a:effectLst/>
              </c:spPr>
              <c:txPr>
                <a:bodyPr wrap="square" lIns="38100" tIns="19050" rIns="38100" bIns="19050" anchor="ctr">
                  <a:spAutoFit/>
                </a:bodyPr>
                <a:lstStyle/>
                <a:p>
                  <a:pPr>
                    <a:defRPr b="1">
                      <a:solidFill>
                        <a:schemeClr val="bg1"/>
                      </a:solidFill>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2FE-457E-AE90-D8CEDF06AA56}"/>
                </c:ext>
              </c:extLst>
            </c:dLbl>
            <c:dLbl>
              <c:idx val="3"/>
              <c:layout>
                <c:manualLayout>
                  <c:x val="2.9643818561141396E-2"/>
                  <c:y val="0.1171787037037037"/>
                </c:manualLayout>
              </c:layout>
              <c:numFmt formatCode="0.0%" sourceLinked="0"/>
              <c:spPr>
                <a:noFill/>
                <a:ln>
                  <a:noFill/>
                </a:ln>
                <a:effectLst/>
              </c:spPr>
              <c:txPr>
                <a:bodyPr wrap="square" lIns="38100" tIns="19050" rIns="38100" bIns="19050" anchor="ctr">
                  <a:spAutoFit/>
                </a:bodyPr>
                <a:lstStyle/>
                <a:p>
                  <a:pPr>
                    <a:defRPr b="1">
                      <a:solidFill>
                        <a:schemeClr val="bg1"/>
                      </a:solidFill>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2FE-457E-AE90-D8CEDF06AA56}"/>
                </c:ext>
              </c:extLst>
            </c:dLbl>
            <c:dLbl>
              <c:idx val="4"/>
              <c:layout>
                <c:manualLayout>
                  <c:x val="-0.26561688202436234"/>
                  <c:y val="3.5277777777777776E-2"/>
                </c:manualLayout>
              </c:layout>
              <c:showLegendKey val="0"/>
              <c:showVal val="0"/>
              <c:showCatName val="1"/>
              <c:showSerName val="0"/>
              <c:showPercent val="1"/>
              <c:showBubbleSize val="0"/>
              <c:extLst>
                <c:ext xmlns:c15="http://schemas.microsoft.com/office/drawing/2012/chart" uri="{CE6537A1-D6FC-4f65-9D91-7224C49458BB}">
                  <c15:layout>
                    <c:manualLayout>
                      <c:w val="0.20744444444444443"/>
                      <c:h val="0.17361111111111113"/>
                    </c:manualLayout>
                  </c15:layout>
                </c:ext>
                <c:ext xmlns:c16="http://schemas.microsoft.com/office/drawing/2014/chart" uri="{C3380CC4-5D6E-409C-BE32-E72D297353CC}">
                  <c16:uniqueId val="{00000009-D2FE-457E-AE90-D8CEDF06AA56}"/>
                </c:ext>
              </c:extLst>
            </c:dLbl>
            <c:dLbl>
              <c:idx val="5"/>
              <c:layout>
                <c:manualLayout>
                  <c:x val="-0.19062075173295645"/>
                  <c:y val="3.233796296296296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2FE-457E-AE90-D8CEDF06AA56}"/>
                </c:ext>
              </c:extLst>
            </c:dLbl>
            <c:numFmt formatCode="0.0%" sourceLinked="0"/>
            <c:spPr>
              <a:noFill/>
              <a:ln>
                <a:noFill/>
              </a:ln>
              <a:effectLst/>
            </c:spPr>
            <c:txPr>
              <a:bodyPr wrap="square" lIns="38100" tIns="19050" rIns="38100" bIns="19050" anchor="ctr">
                <a:spAutoFit/>
              </a:bodyPr>
              <a:lstStyle/>
              <a:p>
                <a:pPr>
                  <a:defRPr b="1">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'F7'!$B$13:$B$17</c:f>
              <c:strCache>
                <c:ptCount val="5"/>
                <c:pt idx="0">
                  <c:v>Económica</c:v>
                </c:pt>
                <c:pt idx="1">
                  <c:v>Popular</c:v>
                </c:pt>
                <c:pt idx="2">
                  <c:v>Tradicional</c:v>
                </c:pt>
                <c:pt idx="3">
                  <c:v>Media</c:v>
                </c:pt>
                <c:pt idx="4">
                  <c:v>Residencial &amp; Residencial plus</c:v>
                </c:pt>
              </c:strCache>
            </c:strRef>
          </c:cat>
          <c:val>
            <c:numRef>
              <c:f>'F7'!$C$13:$C$17</c:f>
              <c:numCache>
                <c:formatCode>General</c:formatCode>
                <c:ptCount val="5"/>
                <c:pt idx="0">
                  <c:v>1045</c:v>
                </c:pt>
                <c:pt idx="1">
                  <c:v>11097</c:v>
                </c:pt>
                <c:pt idx="2">
                  <c:v>4136</c:v>
                </c:pt>
                <c:pt idx="3">
                  <c:v>877</c:v>
                </c:pt>
                <c:pt idx="4">
                  <c:v>49</c:v>
                </c:pt>
              </c:numCache>
            </c:numRef>
          </c:val>
          <c:extLst>
            <c:ext xmlns:c16="http://schemas.microsoft.com/office/drawing/2014/chart" uri="{C3380CC4-5D6E-409C-BE32-E72D297353CC}">
              <c16:uniqueId val="{0000000B-D2FE-457E-AE90-D8CEDF06AA56}"/>
            </c:ext>
          </c:extLst>
        </c:ser>
        <c:dLbls>
          <c:showLegendKey val="0"/>
          <c:showVal val="0"/>
          <c:showCatName val="1"/>
          <c:showSerName val="0"/>
          <c:showPercent val="1"/>
          <c:showBubbleSize val="0"/>
          <c:showLeaderLines val="1"/>
        </c:dLbls>
        <c:firstSliceAng val="0"/>
      </c:pieChart>
    </c:plotArea>
    <c:plotVisOnly val="1"/>
    <c:dispBlanksAs val="gap"/>
    <c:showDLblsOverMax val="0"/>
  </c:chart>
  <c:spPr>
    <a:ln>
      <a:solidFill>
        <a:srgbClr val="D9D9D9"/>
      </a:solidFill>
    </a:ln>
  </c:sp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'F87'!$C$5</c:f>
              <c:strCache>
                <c:ptCount val="1"/>
                <c:pt idx="0">
                  <c:v>Variación</c:v>
                </c:pt>
              </c:strCache>
            </c:strRef>
          </c:tx>
          <c:spPr>
            <a:solidFill>
              <a:srgbClr val="C9D0D6"/>
            </a:solidFill>
            <a:ln>
              <a:noFill/>
            </a:ln>
            <a:effectLst/>
          </c:spPr>
          <c:invertIfNegative val="0"/>
          <c:dPt>
            <c:idx val="10"/>
            <c:invertIfNegative val="0"/>
            <c:bubble3D val="0"/>
            <c:spPr>
              <a:solidFill>
                <a:srgbClr val="7C878E"/>
              </a:solidFill>
              <a:ln>
                <a:noFill/>
              </a:ln>
              <a:effectLst/>
            </c:spPr>
            <c:extLst>
              <c:ext xmlns:c16="http://schemas.microsoft.com/office/drawing/2014/chart" uri="{C3380CC4-5D6E-409C-BE32-E72D297353CC}">
                <c16:uniqueId val="{00000001-9F97-4148-B7DA-6E223F2FF5C5}"/>
              </c:ext>
            </c:extLst>
          </c:dPt>
          <c:dPt>
            <c:idx val="22"/>
            <c:invertIfNegative val="0"/>
            <c:bubble3D val="0"/>
            <c:spPr>
              <a:solidFill>
                <a:srgbClr val="7C878E"/>
              </a:solidFill>
              <a:ln>
                <a:noFill/>
              </a:ln>
              <a:effectLst/>
            </c:spPr>
            <c:extLst>
              <c:ext xmlns:c16="http://schemas.microsoft.com/office/drawing/2014/chart" uri="{C3380CC4-5D6E-409C-BE32-E72D297353CC}">
                <c16:uniqueId val="{00000003-9F97-4148-B7DA-6E223F2FF5C5}"/>
              </c:ext>
            </c:extLst>
          </c:dPt>
          <c:dPt>
            <c:idx val="34"/>
            <c:invertIfNegative val="0"/>
            <c:bubble3D val="0"/>
            <c:spPr>
              <a:solidFill>
                <a:srgbClr val="7C878E"/>
              </a:solidFill>
              <a:ln>
                <a:noFill/>
              </a:ln>
              <a:effectLst/>
            </c:spPr>
            <c:extLst>
              <c:ext xmlns:c16="http://schemas.microsoft.com/office/drawing/2014/chart" uri="{C3380CC4-5D6E-409C-BE32-E72D297353CC}">
                <c16:uniqueId val="{00000005-9F97-4148-B7DA-6E223F2FF5C5}"/>
              </c:ext>
            </c:extLst>
          </c:dPt>
          <c:dPt>
            <c:idx val="46"/>
            <c:invertIfNegative val="0"/>
            <c:bubble3D val="0"/>
            <c:spPr>
              <a:solidFill>
                <a:srgbClr val="7C878E"/>
              </a:solidFill>
              <a:ln>
                <a:noFill/>
              </a:ln>
              <a:effectLst/>
            </c:spPr>
            <c:extLst>
              <c:ext xmlns:c16="http://schemas.microsoft.com/office/drawing/2014/chart" uri="{C3380CC4-5D6E-409C-BE32-E72D297353CC}">
                <c16:uniqueId val="{00000007-9F97-4148-B7DA-6E223F2FF5C5}"/>
              </c:ext>
            </c:extLst>
          </c:dPt>
          <c:dPt>
            <c:idx val="58"/>
            <c:invertIfNegative val="0"/>
            <c:bubble3D val="0"/>
            <c:spPr>
              <a:solidFill>
                <a:srgbClr val="7C878E"/>
              </a:solidFill>
              <a:ln>
                <a:noFill/>
              </a:ln>
              <a:effectLst/>
            </c:spPr>
            <c:extLst>
              <c:ext xmlns:c16="http://schemas.microsoft.com/office/drawing/2014/chart" uri="{C3380CC4-5D6E-409C-BE32-E72D297353CC}">
                <c16:uniqueId val="{00000009-9F97-4148-B7DA-6E223F2FF5C5}"/>
              </c:ext>
            </c:extLst>
          </c:dPt>
          <c:dPt>
            <c:idx val="70"/>
            <c:invertIfNegative val="0"/>
            <c:bubble3D val="0"/>
            <c:spPr>
              <a:solidFill>
                <a:srgbClr val="7C878E"/>
              </a:solidFill>
              <a:ln>
                <a:noFill/>
              </a:ln>
              <a:effectLst/>
            </c:spPr>
            <c:extLst>
              <c:ext xmlns:c16="http://schemas.microsoft.com/office/drawing/2014/chart" uri="{C3380CC4-5D6E-409C-BE32-E72D297353CC}">
                <c16:uniqueId val="{0000000B-9F97-4148-B7DA-6E223F2FF5C5}"/>
              </c:ext>
            </c:extLst>
          </c:dPt>
          <c:dPt>
            <c:idx val="82"/>
            <c:invertIfNegative val="0"/>
            <c:bubble3D val="0"/>
            <c:spPr>
              <a:solidFill>
                <a:srgbClr val="FBBB27"/>
              </a:solidFill>
              <a:ln>
                <a:noFill/>
              </a:ln>
              <a:effectLst/>
            </c:spPr>
            <c:extLst>
              <c:ext xmlns:c16="http://schemas.microsoft.com/office/drawing/2014/chart" uri="{C3380CC4-5D6E-409C-BE32-E72D297353CC}">
                <c16:uniqueId val="{0000000D-9F97-4148-B7DA-6E223F2FF5C5}"/>
              </c:ext>
            </c:extLst>
          </c:dPt>
          <c:cat>
            <c:multiLvlStrRef>
              <c:f>'F87'!$A$6:$B$88</c:f>
              <c:multiLvlStrCache>
                <c:ptCount val="8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lvl>
                <c:lvl>
                  <c:pt idx="0">
                    <c:v>2013</c:v>
                  </c:pt>
                  <c:pt idx="12">
                    <c:v>2014</c:v>
                  </c:pt>
                  <c:pt idx="24">
                    <c:v>2015</c:v>
                  </c:pt>
                  <c:pt idx="36">
                    <c:v>2016</c:v>
                  </c:pt>
                  <c:pt idx="48">
                    <c:v>2017</c:v>
                  </c:pt>
                  <c:pt idx="60">
                    <c:v>2018</c:v>
                  </c:pt>
                  <c:pt idx="72">
                    <c:v>2019</c:v>
                  </c:pt>
                </c:lvl>
              </c:multiLvlStrCache>
            </c:multiLvlStrRef>
          </c:cat>
          <c:val>
            <c:numRef>
              <c:f>'F87'!$C$6:$C$88</c:f>
              <c:numCache>
                <c:formatCode>General</c:formatCode>
                <c:ptCount val="83"/>
                <c:pt idx="0">
                  <c:v>7</c:v>
                </c:pt>
                <c:pt idx="1">
                  <c:v>6</c:v>
                </c:pt>
                <c:pt idx="2">
                  <c:v>6.3</c:v>
                </c:pt>
                <c:pt idx="3">
                  <c:v>8.3000000000000007</c:v>
                </c:pt>
                <c:pt idx="4">
                  <c:v>10.7</c:v>
                </c:pt>
                <c:pt idx="5">
                  <c:v>9.1</c:v>
                </c:pt>
                <c:pt idx="6">
                  <c:v>9.1999999999999993</c:v>
                </c:pt>
                <c:pt idx="7">
                  <c:v>11</c:v>
                </c:pt>
                <c:pt idx="8">
                  <c:v>10.3</c:v>
                </c:pt>
                <c:pt idx="9">
                  <c:v>9.5</c:v>
                </c:pt>
                <c:pt idx="10">
                  <c:v>8.1</c:v>
                </c:pt>
                <c:pt idx="11">
                  <c:v>8.1</c:v>
                </c:pt>
                <c:pt idx="12">
                  <c:v>3.4</c:v>
                </c:pt>
                <c:pt idx="13">
                  <c:v>4.7</c:v>
                </c:pt>
                <c:pt idx="14">
                  <c:v>0.6</c:v>
                </c:pt>
                <c:pt idx="15">
                  <c:v>0.1</c:v>
                </c:pt>
                <c:pt idx="16">
                  <c:v>-1</c:v>
                </c:pt>
                <c:pt idx="17">
                  <c:v>-1.6</c:v>
                </c:pt>
                <c:pt idx="18">
                  <c:v>-1.7</c:v>
                </c:pt>
                <c:pt idx="19">
                  <c:v>0.5</c:v>
                </c:pt>
                <c:pt idx="20">
                  <c:v>2</c:v>
                </c:pt>
                <c:pt idx="21">
                  <c:v>0.8</c:v>
                </c:pt>
                <c:pt idx="22">
                  <c:v>3.2</c:v>
                </c:pt>
                <c:pt idx="23">
                  <c:v>1.1000000000000001</c:v>
                </c:pt>
                <c:pt idx="24">
                  <c:v>0.9</c:v>
                </c:pt>
                <c:pt idx="25">
                  <c:v>-2.1</c:v>
                </c:pt>
                <c:pt idx="26">
                  <c:v>0.5</c:v>
                </c:pt>
                <c:pt idx="27">
                  <c:v>1.7</c:v>
                </c:pt>
                <c:pt idx="28">
                  <c:v>2.2999999999999998</c:v>
                </c:pt>
                <c:pt idx="29">
                  <c:v>4.3</c:v>
                </c:pt>
                <c:pt idx="30">
                  <c:v>5.9</c:v>
                </c:pt>
                <c:pt idx="31">
                  <c:v>3.3</c:v>
                </c:pt>
                <c:pt idx="32">
                  <c:v>3.7</c:v>
                </c:pt>
                <c:pt idx="33">
                  <c:v>4.8</c:v>
                </c:pt>
                <c:pt idx="34">
                  <c:v>4.0999999999999996</c:v>
                </c:pt>
                <c:pt idx="35">
                  <c:v>6.8</c:v>
                </c:pt>
                <c:pt idx="36">
                  <c:v>3.7</c:v>
                </c:pt>
                <c:pt idx="37">
                  <c:v>6.6</c:v>
                </c:pt>
                <c:pt idx="38">
                  <c:v>6.5</c:v>
                </c:pt>
                <c:pt idx="39">
                  <c:v>6.6</c:v>
                </c:pt>
                <c:pt idx="40">
                  <c:v>5</c:v>
                </c:pt>
                <c:pt idx="41">
                  <c:v>5.5</c:v>
                </c:pt>
                <c:pt idx="42">
                  <c:v>4.5999999999999996</c:v>
                </c:pt>
                <c:pt idx="43">
                  <c:v>8.4</c:v>
                </c:pt>
                <c:pt idx="44">
                  <c:v>9.3000000000000007</c:v>
                </c:pt>
                <c:pt idx="45">
                  <c:v>12.2</c:v>
                </c:pt>
                <c:pt idx="46">
                  <c:v>13.2</c:v>
                </c:pt>
                <c:pt idx="47">
                  <c:v>13.1</c:v>
                </c:pt>
                <c:pt idx="48">
                  <c:v>15.9</c:v>
                </c:pt>
                <c:pt idx="49">
                  <c:v>14.6</c:v>
                </c:pt>
                <c:pt idx="50">
                  <c:v>16.8</c:v>
                </c:pt>
                <c:pt idx="51">
                  <c:v>15.1</c:v>
                </c:pt>
                <c:pt idx="52">
                  <c:v>14.7</c:v>
                </c:pt>
                <c:pt idx="53">
                  <c:v>12.9</c:v>
                </c:pt>
                <c:pt idx="54">
                  <c:v>14.9</c:v>
                </c:pt>
                <c:pt idx="55">
                  <c:v>11.3</c:v>
                </c:pt>
                <c:pt idx="56">
                  <c:v>9.9</c:v>
                </c:pt>
                <c:pt idx="57">
                  <c:v>7.9</c:v>
                </c:pt>
                <c:pt idx="58">
                  <c:v>6.7</c:v>
                </c:pt>
                <c:pt idx="59">
                  <c:v>7</c:v>
                </c:pt>
                <c:pt idx="60">
                  <c:v>5.6</c:v>
                </c:pt>
                <c:pt idx="61">
                  <c:v>6</c:v>
                </c:pt>
                <c:pt idx="62">
                  <c:v>3.7</c:v>
                </c:pt>
                <c:pt idx="63">
                  <c:v>5.0999999999999996</c:v>
                </c:pt>
                <c:pt idx="64">
                  <c:v>7.9</c:v>
                </c:pt>
                <c:pt idx="65">
                  <c:v>8.6999999999999993</c:v>
                </c:pt>
                <c:pt idx="66">
                  <c:v>9.4</c:v>
                </c:pt>
                <c:pt idx="67">
                  <c:v>11.2</c:v>
                </c:pt>
                <c:pt idx="68">
                  <c:v>11.9</c:v>
                </c:pt>
                <c:pt idx="69">
                  <c:v>10.8</c:v>
                </c:pt>
                <c:pt idx="70">
                  <c:v>9.8000000000000007</c:v>
                </c:pt>
                <c:pt idx="71">
                  <c:v>8.9</c:v>
                </c:pt>
                <c:pt idx="72">
                  <c:v>11.4</c:v>
                </c:pt>
                <c:pt idx="73">
                  <c:v>11.7</c:v>
                </c:pt>
                <c:pt idx="74">
                  <c:v>12.7</c:v>
                </c:pt>
                <c:pt idx="75">
                  <c:v>14.2</c:v>
                </c:pt>
                <c:pt idx="76">
                  <c:v>12.6</c:v>
                </c:pt>
                <c:pt idx="77">
                  <c:v>11.8</c:v>
                </c:pt>
                <c:pt idx="78">
                  <c:v>9.8000000000000007</c:v>
                </c:pt>
                <c:pt idx="79">
                  <c:v>7</c:v>
                </c:pt>
                <c:pt idx="80">
                  <c:v>7.1</c:v>
                </c:pt>
                <c:pt idx="81">
                  <c:v>6.6</c:v>
                </c:pt>
                <c:pt idx="82">
                  <c:v>5.3</c:v>
                </c:pt>
              </c:numCache>
            </c:numRef>
          </c:val>
          <c:extLst>
            <c:ext xmlns:c16="http://schemas.microsoft.com/office/drawing/2014/chart" uri="{C3380CC4-5D6E-409C-BE32-E72D297353CC}">
              <c16:uniqueId val="{0000000E-9F97-4148-B7DA-6E223F2FF5C5}"/>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'F87'!$D$5</c:f>
              <c:strCache>
                <c:ptCount val="1"/>
                <c:pt idx="0">
                  <c:v>Variación promedio</c:v>
                </c:pt>
              </c:strCache>
            </c:strRef>
          </c:tx>
          <c:spPr>
            <a:ln w="28575" cap="rnd">
              <a:solidFill>
                <a:srgbClr val="B69630"/>
              </a:solidFill>
              <a:round/>
            </a:ln>
            <a:effectLst/>
          </c:spPr>
          <c:marker>
            <c:symbol val="none"/>
          </c:marker>
          <c:cat>
            <c:multiLvlStrRef>
              <c:f>'F87'!$A$6:$B$88</c:f>
              <c:multiLvlStrCache>
                <c:ptCount val="8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lvl>
                <c:lvl>
                  <c:pt idx="0">
                    <c:v>2013</c:v>
                  </c:pt>
                  <c:pt idx="12">
                    <c:v>2014</c:v>
                  </c:pt>
                  <c:pt idx="24">
                    <c:v>2015</c:v>
                  </c:pt>
                  <c:pt idx="36">
                    <c:v>2016</c:v>
                  </c:pt>
                  <c:pt idx="48">
                    <c:v>2017</c:v>
                  </c:pt>
                  <c:pt idx="60">
                    <c:v>2018</c:v>
                  </c:pt>
                  <c:pt idx="72">
                    <c:v>2019</c:v>
                  </c:pt>
                </c:lvl>
              </c:multiLvlStrCache>
            </c:multiLvlStrRef>
          </c:cat>
          <c:val>
            <c:numRef>
              <c:f>'F87'!$D$6:$D$88</c:f>
              <c:numCache>
                <c:formatCode>General</c:formatCode>
                <c:ptCount val="83"/>
                <c:pt idx="0">
                  <c:v>4.5</c:v>
                </c:pt>
                <c:pt idx="1">
                  <c:v>4.5999999999999996</c:v>
                </c:pt>
                <c:pt idx="2">
                  <c:v>4.2</c:v>
                </c:pt>
                <c:pt idx="3">
                  <c:v>4.7</c:v>
                </c:pt>
                <c:pt idx="4">
                  <c:v>5.3</c:v>
                </c:pt>
                <c:pt idx="5">
                  <c:v>5.6</c:v>
                </c:pt>
                <c:pt idx="6">
                  <c:v>6</c:v>
                </c:pt>
                <c:pt idx="7">
                  <c:v>6.8</c:v>
                </c:pt>
                <c:pt idx="8">
                  <c:v>7.4</c:v>
                </c:pt>
                <c:pt idx="9">
                  <c:v>7.9</c:v>
                </c:pt>
                <c:pt idx="10">
                  <c:v>8.3000000000000007</c:v>
                </c:pt>
                <c:pt idx="11">
                  <c:v>8.6</c:v>
                </c:pt>
                <c:pt idx="12">
                  <c:v>8.3000000000000007</c:v>
                </c:pt>
                <c:pt idx="13">
                  <c:v>8.1999999999999993</c:v>
                </c:pt>
                <c:pt idx="14">
                  <c:v>7.7</c:v>
                </c:pt>
                <c:pt idx="15">
                  <c:v>7.1</c:v>
                </c:pt>
                <c:pt idx="16">
                  <c:v>6.1</c:v>
                </c:pt>
                <c:pt idx="17">
                  <c:v>5.2</c:v>
                </c:pt>
                <c:pt idx="18">
                  <c:v>4.3</c:v>
                </c:pt>
                <c:pt idx="19">
                  <c:v>3.4</c:v>
                </c:pt>
                <c:pt idx="20">
                  <c:v>2.7</c:v>
                </c:pt>
                <c:pt idx="21">
                  <c:v>2</c:v>
                </c:pt>
                <c:pt idx="22">
                  <c:v>1.6</c:v>
                </c:pt>
                <c:pt idx="23">
                  <c:v>1</c:v>
                </c:pt>
                <c:pt idx="24">
                  <c:v>0.8</c:v>
                </c:pt>
                <c:pt idx="25">
                  <c:v>0.2</c:v>
                </c:pt>
                <c:pt idx="26">
                  <c:v>0.2</c:v>
                </c:pt>
                <c:pt idx="27">
                  <c:v>0.4</c:v>
                </c:pt>
                <c:pt idx="28">
                  <c:v>0.6</c:v>
                </c:pt>
                <c:pt idx="29">
                  <c:v>1.1000000000000001</c:v>
                </c:pt>
                <c:pt idx="30">
                  <c:v>1.8</c:v>
                </c:pt>
                <c:pt idx="31">
                  <c:v>2</c:v>
                </c:pt>
                <c:pt idx="32">
                  <c:v>2.1</c:v>
                </c:pt>
                <c:pt idx="33">
                  <c:v>2.5</c:v>
                </c:pt>
                <c:pt idx="34">
                  <c:v>2.5</c:v>
                </c:pt>
                <c:pt idx="35">
                  <c:v>3</c:v>
                </c:pt>
                <c:pt idx="36">
                  <c:v>3.2</c:v>
                </c:pt>
                <c:pt idx="37">
                  <c:v>4</c:v>
                </c:pt>
                <c:pt idx="38">
                  <c:v>4.5</c:v>
                </c:pt>
                <c:pt idx="39">
                  <c:v>4.9000000000000004</c:v>
                </c:pt>
                <c:pt idx="40">
                  <c:v>5.0999999999999996</c:v>
                </c:pt>
                <c:pt idx="41">
                  <c:v>5.2</c:v>
                </c:pt>
                <c:pt idx="42">
                  <c:v>5.0999999999999996</c:v>
                </c:pt>
                <c:pt idx="43">
                  <c:v>5.5</c:v>
                </c:pt>
                <c:pt idx="44">
                  <c:v>6</c:v>
                </c:pt>
                <c:pt idx="45">
                  <c:v>6.6</c:v>
                </c:pt>
                <c:pt idx="46">
                  <c:v>7.4</c:v>
                </c:pt>
                <c:pt idx="47">
                  <c:v>7.9</c:v>
                </c:pt>
                <c:pt idx="48">
                  <c:v>8.9</c:v>
                </c:pt>
                <c:pt idx="49">
                  <c:v>9.6</c:v>
                </c:pt>
                <c:pt idx="50">
                  <c:v>10.5</c:v>
                </c:pt>
                <c:pt idx="51">
                  <c:v>11.2</c:v>
                </c:pt>
                <c:pt idx="52">
                  <c:v>12</c:v>
                </c:pt>
                <c:pt idx="53">
                  <c:v>12.6</c:v>
                </c:pt>
                <c:pt idx="54">
                  <c:v>13.4</c:v>
                </c:pt>
                <c:pt idx="55">
                  <c:v>13.7</c:v>
                </c:pt>
                <c:pt idx="56">
                  <c:v>13.7</c:v>
                </c:pt>
                <c:pt idx="57">
                  <c:v>13.4</c:v>
                </c:pt>
                <c:pt idx="58">
                  <c:v>12.8</c:v>
                </c:pt>
                <c:pt idx="59">
                  <c:v>12.3</c:v>
                </c:pt>
                <c:pt idx="60">
                  <c:v>11.5</c:v>
                </c:pt>
                <c:pt idx="61">
                  <c:v>10.7</c:v>
                </c:pt>
                <c:pt idx="62">
                  <c:v>9.6</c:v>
                </c:pt>
                <c:pt idx="63">
                  <c:v>8.8000000000000007</c:v>
                </c:pt>
                <c:pt idx="64">
                  <c:v>8.1999999999999993</c:v>
                </c:pt>
                <c:pt idx="65">
                  <c:v>7.9</c:v>
                </c:pt>
                <c:pt idx="66">
                  <c:v>7.4</c:v>
                </c:pt>
                <c:pt idx="67">
                  <c:v>7.4</c:v>
                </c:pt>
                <c:pt idx="68">
                  <c:v>7.6</c:v>
                </c:pt>
                <c:pt idx="69">
                  <c:v>7.8</c:v>
                </c:pt>
                <c:pt idx="70">
                  <c:v>8.1</c:v>
                </c:pt>
                <c:pt idx="71">
                  <c:v>8.1999999999999993</c:v>
                </c:pt>
                <c:pt idx="72">
                  <c:v>8.6999999999999993</c:v>
                </c:pt>
                <c:pt idx="73">
                  <c:v>9.1999999999999993</c:v>
                </c:pt>
                <c:pt idx="74">
                  <c:v>10</c:v>
                </c:pt>
                <c:pt idx="75">
                  <c:v>10.7</c:v>
                </c:pt>
                <c:pt idx="76">
                  <c:v>11.1</c:v>
                </c:pt>
                <c:pt idx="77">
                  <c:v>11.4</c:v>
                </c:pt>
                <c:pt idx="78">
                  <c:v>11.4</c:v>
                </c:pt>
                <c:pt idx="79">
                  <c:v>11.1</c:v>
                </c:pt>
                <c:pt idx="80">
                  <c:v>10.7</c:v>
                </c:pt>
                <c:pt idx="81">
                  <c:v>10.3</c:v>
                </c:pt>
                <c:pt idx="82">
                  <c:v>9.9</c:v>
                </c:pt>
              </c:numCache>
            </c:numRef>
          </c:val>
          <c:smooth val="0"/>
          <c:extLst>
            <c:ext xmlns:c16="http://schemas.microsoft.com/office/drawing/2014/chart" uri="{C3380CC4-5D6E-409C-BE32-E72D297353CC}">
              <c16:uniqueId val="{0000000F-9F97-4148-B7DA-6E223F2FF5C5}"/>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772-41E8-A49C-6B737B1EAABA}"/>
              </c:ext>
            </c:extLst>
          </c:dPt>
          <c:dPt>
            <c:idx val="1"/>
            <c:invertIfNegative val="0"/>
            <c:bubble3D val="0"/>
            <c:spPr>
              <a:solidFill>
                <a:srgbClr val="7C878E"/>
              </a:solidFill>
              <a:ln>
                <a:noFill/>
              </a:ln>
              <a:effectLst/>
            </c:spPr>
            <c:extLst>
              <c:ext xmlns:c16="http://schemas.microsoft.com/office/drawing/2014/chart" uri="{C3380CC4-5D6E-409C-BE32-E72D297353CC}">
                <c16:uniqueId val="{00000003-4772-41E8-A49C-6B737B1EAABA}"/>
              </c:ext>
            </c:extLst>
          </c:dPt>
          <c:dPt>
            <c:idx val="2"/>
            <c:invertIfNegative val="0"/>
            <c:bubble3D val="0"/>
            <c:spPr>
              <a:solidFill>
                <a:srgbClr val="7C878E"/>
              </a:solidFill>
              <a:ln>
                <a:noFill/>
              </a:ln>
              <a:effectLst/>
            </c:spPr>
            <c:extLst>
              <c:ext xmlns:c16="http://schemas.microsoft.com/office/drawing/2014/chart" uri="{C3380CC4-5D6E-409C-BE32-E72D297353CC}">
                <c16:uniqueId val="{00000005-4772-41E8-A49C-6B737B1EAABA}"/>
              </c:ext>
            </c:extLst>
          </c:dPt>
          <c:dPt>
            <c:idx val="3"/>
            <c:invertIfNegative val="0"/>
            <c:bubble3D val="0"/>
            <c:spPr>
              <a:solidFill>
                <a:srgbClr val="7C878E"/>
              </a:solidFill>
              <a:ln>
                <a:noFill/>
              </a:ln>
              <a:effectLst/>
            </c:spPr>
            <c:extLst>
              <c:ext xmlns:c16="http://schemas.microsoft.com/office/drawing/2014/chart" uri="{C3380CC4-5D6E-409C-BE32-E72D297353CC}">
                <c16:uniqueId val="{00000007-4772-41E8-A49C-6B737B1EAABA}"/>
              </c:ext>
            </c:extLst>
          </c:dPt>
          <c:dPt>
            <c:idx val="4"/>
            <c:invertIfNegative val="0"/>
            <c:bubble3D val="0"/>
            <c:spPr>
              <a:solidFill>
                <a:srgbClr val="7C878E"/>
              </a:solidFill>
              <a:ln>
                <a:noFill/>
              </a:ln>
              <a:effectLst/>
            </c:spPr>
            <c:extLst>
              <c:ext xmlns:c16="http://schemas.microsoft.com/office/drawing/2014/chart" uri="{C3380CC4-5D6E-409C-BE32-E72D297353CC}">
                <c16:uniqueId val="{00000009-4772-41E8-A49C-6B737B1EAABA}"/>
              </c:ext>
            </c:extLst>
          </c:dPt>
          <c:dPt>
            <c:idx val="5"/>
            <c:invertIfNegative val="0"/>
            <c:bubble3D val="0"/>
            <c:spPr>
              <a:solidFill>
                <a:srgbClr val="7C878E"/>
              </a:solidFill>
              <a:ln>
                <a:noFill/>
              </a:ln>
              <a:effectLst/>
            </c:spPr>
            <c:extLst>
              <c:ext xmlns:c16="http://schemas.microsoft.com/office/drawing/2014/chart" uri="{C3380CC4-5D6E-409C-BE32-E72D297353CC}">
                <c16:uniqueId val="{0000000B-4772-41E8-A49C-6B737B1EAABA}"/>
              </c:ext>
            </c:extLst>
          </c:dPt>
          <c:dPt>
            <c:idx val="6"/>
            <c:invertIfNegative val="0"/>
            <c:bubble3D val="0"/>
            <c:spPr>
              <a:solidFill>
                <a:srgbClr val="7C878E"/>
              </a:solidFill>
              <a:ln>
                <a:noFill/>
              </a:ln>
              <a:effectLst/>
            </c:spPr>
            <c:extLst>
              <c:ext xmlns:c16="http://schemas.microsoft.com/office/drawing/2014/chart" uri="{C3380CC4-5D6E-409C-BE32-E72D297353CC}">
                <c16:uniqueId val="{0000000D-4772-41E8-A49C-6B737B1EAABA}"/>
              </c:ext>
            </c:extLst>
          </c:dPt>
          <c:dPt>
            <c:idx val="7"/>
            <c:invertIfNegative val="0"/>
            <c:bubble3D val="0"/>
            <c:spPr>
              <a:solidFill>
                <a:srgbClr val="7C878E"/>
              </a:solidFill>
              <a:ln>
                <a:noFill/>
              </a:ln>
              <a:effectLst/>
            </c:spPr>
            <c:extLst>
              <c:ext xmlns:c16="http://schemas.microsoft.com/office/drawing/2014/chart" uri="{C3380CC4-5D6E-409C-BE32-E72D297353CC}">
                <c16:uniqueId val="{0000000F-4772-41E8-A49C-6B737B1EAABA}"/>
              </c:ext>
            </c:extLst>
          </c:dPt>
          <c:dPt>
            <c:idx val="8"/>
            <c:invertIfNegative val="0"/>
            <c:bubble3D val="0"/>
            <c:spPr>
              <a:solidFill>
                <a:srgbClr val="7C878E"/>
              </a:solidFill>
              <a:ln>
                <a:noFill/>
              </a:ln>
              <a:effectLst/>
            </c:spPr>
            <c:extLst>
              <c:ext xmlns:c16="http://schemas.microsoft.com/office/drawing/2014/chart" uri="{C3380CC4-5D6E-409C-BE32-E72D297353CC}">
                <c16:uniqueId val="{00000011-4772-41E8-A49C-6B737B1EAABA}"/>
              </c:ext>
            </c:extLst>
          </c:dPt>
          <c:dPt>
            <c:idx val="9"/>
            <c:invertIfNegative val="0"/>
            <c:bubble3D val="0"/>
            <c:spPr>
              <a:solidFill>
                <a:srgbClr val="7C878E"/>
              </a:solidFill>
              <a:ln>
                <a:noFill/>
              </a:ln>
              <a:effectLst/>
            </c:spPr>
            <c:extLst>
              <c:ext xmlns:c16="http://schemas.microsoft.com/office/drawing/2014/chart" uri="{C3380CC4-5D6E-409C-BE32-E72D297353CC}">
                <c16:uniqueId val="{00000013-4772-41E8-A49C-6B737B1EAAB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4772-41E8-A49C-6B737B1EAABA}"/>
              </c:ext>
            </c:extLst>
          </c:dPt>
          <c:dPt>
            <c:idx val="11"/>
            <c:invertIfNegative val="0"/>
            <c:bubble3D val="0"/>
            <c:spPr>
              <a:solidFill>
                <a:srgbClr val="7C878E"/>
              </a:solidFill>
              <a:ln>
                <a:noFill/>
              </a:ln>
              <a:effectLst/>
            </c:spPr>
            <c:extLst>
              <c:ext xmlns:c16="http://schemas.microsoft.com/office/drawing/2014/chart" uri="{C3380CC4-5D6E-409C-BE32-E72D297353CC}">
                <c16:uniqueId val="{00000017-4772-41E8-A49C-6B737B1EAABA}"/>
              </c:ext>
            </c:extLst>
          </c:dPt>
          <c:dPt>
            <c:idx val="12"/>
            <c:invertIfNegative val="0"/>
            <c:bubble3D val="0"/>
            <c:spPr>
              <a:solidFill>
                <a:srgbClr val="7C878E"/>
              </a:solidFill>
              <a:ln>
                <a:noFill/>
              </a:ln>
              <a:effectLst/>
            </c:spPr>
            <c:extLst>
              <c:ext xmlns:c16="http://schemas.microsoft.com/office/drawing/2014/chart" uri="{C3380CC4-5D6E-409C-BE32-E72D297353CC}">
                <c16:uniqueId val="{00000019-4772-41E8-A49C-6B737B1EAABA}"/>
              </c:ext>
            </c:extLst>
          </c:dPt>
          <c:dPt>
            <c:idx val="13"/>
            <c:invertIfNegative val="0"/>
            <c:bubble3D val="0"/>
            <c:spPr>
              <a:solidFill>
                <a:srgbClr val="FBBB27"/>
              </a:solidFill>
              <a:ln>
                <a:noFill/>
              </a:ln>
              <a:effectLst/>
            </c:spPr>
            <c:extLst>
              <c:ext xmlns:c16="http://schemas.microsoft.com/office/drawing/2014/chart" uri="{C3380CC4-5D6E-409C-BE32-E72D297353CC}">
                <c16:uniqueId val="{0000001B-4772-41E8-A49C-6B737B1EAABA}"/>
              </c:ext>
            </c:extLst>
          </c:dPt>
          <c:dPt>
            <c:idx val="14"/>
            <c:invertIfNegative val="0"/>
            <c:bubble3D val="0"/>
            <c:spPr>
              <a:solidFill>
                <a:srgbClr val="7C878E"/>
              </a:solidFill>
              <a:ln>
                <a:noFill/>
              </a:ln>
              <a:effectLst/>
            </c:spPr>
            <c:extLst>
              <c:ext xmlns:c16="http://schemas.microsoft.com/office/drawing/2014/chart" uri="{C3380CC4-5D6E-409C-BE32-E72D297353CC}">
                <c16:uniqueId val="{0000001D-4772-41E8-A49C-6B737B1EAABA}"/>
              </c:ext>
            </c:extLst>
          </c:dPt>
          <c:dPt>
            <c:idx val="15"/>
            <c:invertIfNegative val="0"/>
            <c:bubble3D val="0"/>
            <c:spPr>
              <a:solidFill>
                <a:srgbClr val="7C878E"/>
              </a:solidFill>
              <a:ln>
                <a:noFill/>
              </a:ln>
              <a:effectLst/>
            </c:spPr>
            <c:extLst>
              <c:ext xmlns:c16="http://schemas.microsoft.com/office/drawing/2014/chart" uri="{C3380CC4-5D6E-409C-BE32-E72D297353CC}">
                <c16:uniqueId val="{0000001F-4772-41E8-A49C-6B737B1EAABA}"/>
              </c:ext>
            </c:extLst>
          </c:dPt>
          <c:dPt>
            <c:idx val="16"/>
            <c:invertIfNegative val="0"/>
            <c:bubble3D val="0"/>
            <c:spPr>
              <a:solidFill>
                <a:srgbClr val="7C878E"/>
              </a:solidFill>
              <a:ln>
                <a:noFill/>
              </a:ln>
              <a:effectLst/>
            </c:spPr>
            <c:extLst>
              <c:ext xmlns:c16="http://schemas.microsoft.com/office/drawing/2014/chart" uri="{C3380CC4-5D6E-409C-BE32-E72D297353CC}">
                <c16:uniqueId val="{00000021-4772-41E8-A49C-6B737B1EAABA}"/>
              </c:ext>
            </c:extLst>
          </c:dPt>
          <c:dPt>
            <c:idx val="17"/>
            <c:invertIfNegative val="0"/>
            <c:bubble3D val="0"/>
            <c:spPr>
              <a:solidFill>
                <a:srgbClr val="7C878E"/>
              </a:solidFill>
              <a:ln>
                <a:noFill/>
              </a:ln>
              <a:effectLst/>
            </c:spPr>
            <c:extLst>
              <c:ext xmlns:c16="http://schemas.microsoft.com/office/drawing/2014/chart" uri="{C3380CC4-5D6E-409C-BE32-E72D297353CC}">
                <c16:uniqueId val="{00000023-4772-41E8-A49C-6B737B1EAAB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'F88'!$A$6:$A$24</c:f>
              <c:strCache>
                <c:ptCount val="19"/>
                <c:pt idx="0">
                  <c:v>Michoacán</c:v>
                </c:pt>
                <c:pt idx="1">
                  <c:v>Veracruz</c:v>
                </c:pt>
                <c:pt idx="2">
                  <c:v>Ciudad de México</c:v>
                </c:pt>
                <c:pt idx="3">
                  <c:v>Yucatán</c:v>
                </c:pt>
                <c:pt idx="4">
                  <c:v>Sinaloa</c:v>
                </c:pt>
                <c:pt idx="5">
                  <c:v>Durango</c:v>
                </c:pt>
                <c:pt idx="6">
                  <c:v>Aguascalientes</c:v>
                </c:pt>
                <c:pt idx="7">
                  <c:v>Puebla</c:v>
                </c:pt>
                <c:pt idx="8">
                  <c:v>San Luis Potosí</c:v>
                </c:pt>
                <c:pt idx="9">
                  <c:v>Querétaro</c:v>
                </c:pt>
                <c:pt idx="10">
                  <c:v>Estado de México</c:v>
                </c:pt>
                <c:pt idx="11">
                  <c:v>Guanajuato</c:v>
                </c:pt>
                <c:pt idx="12">
                  <c:v>Sonora</c:v>
                </c:pt>
                <c:pt idx="13">
                  <c:v>Jalisco</c:v>
                </c:pt>
                <c:pt idx="14">
                  <c:v>Tamaulipas</c:v>
                </c:pt>
                <c:pt idx="15">
                  <c:v>Coahuila</c:v>
                </c:pt>
                <c:pt idx="16">
                  <c:v>Nuevo León</c:v>
                </c:pt>
                <c:pt idx="17">
                  <c:v>Baja California</c:v>
                </c:pt>
                <c:pt idx="18">
                  <c:v>Chihuahua</c:v>
                </c:pt>
              </c:strCache>
            </c:strRef>
          </c:cat>
          <c:val>
            <c:numRef>
              <c:f>'F88'!$B$6:$B$24</c:f>
              <c:numCache>
                <c:formatCode>General</c:formatCode>
                <c:ptCount val="19"/>
                <c:pt idx="0">
                  <c:v>0.2</c:v>
                </c:pt>
                <c:pt idx="1">
                  <c:v>0.7</c:v>
                </c:pt>
                <c:pt idx="2">
                  <c:v>1.1000000000000001</c:v>
                </c:pt>
                <c:pt idx="3">
                  <c:v>1.1000000000000001</c:v>
                </c:pt>
                <c:pt idx="4">
                  <c:v>1.3</c:v>
                </c:pt>
                <c:pt idx="5">
                  <c:v>1.4</c:v>
                </c:pt>
                <c:pt idx="6">
                  <c:v>2</c:v>
                </c:pt>
                <c:pt idx="7">
                  <c:v>2.5</c:v>
                </c:pt>
                <c:pt idx="8">
                  <c:v>2.9</c:v>
                </c:pt>
                <c:pt idx="9">
                  <c:v>3.5</c:v>
                </c:pt>
                <c:pt idx="10">
                  <c:v>4.5</c:v>
                </c:pt>
                <c:pt idx="11">
                  <c:v>5.8</c:v>
                </c:pt>
                <c:pt idx="12">
                  <c:v>6.1</c:v>
                </c:pt>
                <c:pt idx="13">
                  <c:v>6.7</c:v>
                </c:pt>
                <c:pt idx="14">
                  <c:v>8.6</c:v>
                </c:pt>
                <c:pt idx="15">
                  <c:v>9.4</c:v>
                </c:pt>
                <c:pt idx="16">
                  <c:v>9.8000000000000007</c:v>
                </c:pt>
                <c:pt idx="17">
                  <c:v>12.5</c:v>
                </c:pt>
                <c:pt idx="18">
                  <c:v>13.2</c:v>
                </c:pt>
              </c:numCache>
            </c:numRef>
          </c:val>
          <c:extLst>
            <c:ext xmlns:c16="http://schemas.microsoft.com/office/drawing/2014/chart" uri="{C3380CC4-5D6E-409C-BE32-E72D297353CC}">
              <c16:uniqueId val="{00000024-4772-41E8-A49C-6B737B1EAAB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5BF-49BF-818B-8796FFB6D7ED}"/>
              </c:ext>
            </c:extLst>
          </c:dPt>
          <c:dPt>
            <c:idx val="1"/>
            <c:invertIfNegative val="0"/>
            <c:bubble3D val="0"/>
            <c:spPr>
              <a:solidFill>
                <a:srgbClr val="7C878E"/>
              </a:solidFill>
              <a:ln>
                <a:noFill/>
              </a:ln>
              <a:effectLst/>
            </c:spPr>
            <c:extLst>
              <c:ext xmlns:c16="http://schemas.microsoft.com/office/drawing/2014/chart" uri="{C3380CC4-5D6E-409C-BE32-E72D297353CC}">
                <c16:uniqueId val="{00000003-85BF-49BF-818B-8796FFB6D7ED}"/>
              </c:ext>
            </c:extLst>
          </c:dPt>
          <c:dPt>
            <c:idx val="2"/>
            <c:invertIfNegative val="0"/>
            <c:bubble3D val="0"/>
            <c:spPr>
              <a:solidFill>
                <a:srgbClr val="7C878E"/>
              </a:solidFill>
              <a:ln>
                <a:noFill/>
              </a:ln>
              <a:effectLst/>
            </c:spPr>
            <c:extLst>
              <c:ext xmlns:c16="http://schemas.microsoft.com/office/drawing/2014/chart" uri="{C3380CC4-5D6E-409C-BE32-E72D297353CC}">
                <c16:uniqueId val="{00000005-85BF-49BF-818B-8796FFB6D7ED}"/>
              </c:ext>
            </c:extLst>
          </c:dPt>
          <c:dPt>
            <c:idx val="3"/>
            <c:invertIfNegative val="0"/>
            <c:bubble3D val="0"/>
            <c:spPr>
              <a:solidFill>
                <a:srgbClr val="7C878E"/>
              </a:solidFill>
              <a:ln>
                <a:noFill/>
              </a:ln>
              <a:effectLst/>
            </c:spPr>
            <c:extLst>
              <c:ext xmlns:c16="http://schemas.microsoft.com/office/drawing/2014/chart" uri="{C3380CC4-5D6E-409C-BE32-E72D297353CC}">
                <c16:uniqueId val="{00000007-85BF-49BF-818B-8796FFB6D7ED}"/>
              </c:ext>
            </c:extLst>
          </c:dPt>
          <c:dPt>
            <c:idx val="4"/>
            <c:invertIfNegative val="0"/>
            <c:bubble3D val="0"/>
            <c:spPr>
              <a:solidFill>
                <a:srgbClr val="7C878E"/>
              </a:solidFill>
              <a:ln>
                <a:noFill/>
              </a:ln>
              <a:effectLst/>
            </c:spPr>
            <c:extLst>
              <c:ext xmlns:c16="http://schemas.microsoft.com/office/drawing/2014/chart" uri="{C3380CC4-5D6E-409C-BE32-E72D297353CC}">
                <c16:uniqueId val="{00000009-85BF-49BF-818B-8796FFB6D7ED}"/>
              </c:ext>
            </c:extLst>
          </c:dPt>
          <c:dPt>
            <c:idx val="5"/>
            <c:invertIfNegative val="0"/>
            <c:bubble3D val="0"/>
            <c:spPr>
              <a:solidFill>
                <a:srgbClr val="7C878E"/>
              </a:solidFill>
              <a:ln>
                <a:noFill/>
              </a:ln>
              <a:effectLst/>
            </c:spPr>
            <c:extLst>
              <c:ext xmlns:c16="http://schemas.microsoft.com/office/drawing/2014/chart" uri="{C3380CC4-5D6E-409C-BE32-E72D297353CC}">
                <c16:uniqueId val="{0000000B-85BF-49BF-818B-8796FFB6D7ED}"/>
              </c:ext>
            </c:extLst>
          </c:dPt>
          <c:dPt>
            <c:idx val="6"/>
            <c:invertIfNegative val="0"/>
            <c:bubble3D val="0"/>
            <c:spPr>
              <a:solidFill>
                <a:srgbClr val="FBBB27"/>
              </a:solidFill>
              <a:ln>
                <a:noFill/>
              </a:ln>
              <a:effectLst/>
            </c:spPr>
            <c:extLst>
              <c:ext xmlns:c16="http://schemas.microsoft.com/office/drawing/2014/chart" uri="{C3380CC4-5D6E-409C-BE32-E72D297353CC}">
                <c16:uniqueId val="{0000000D-85BF-49BF-818B-8796FFB6D7ED}"/>
              </c:ext>
            </c:extLst>
          </c:dPt>
          <c:dPt>
            <c:idx val="7"/>
            <c:invertIfNegative val="0"/>
            <c:bubble3D val="0"/>
            <c:spPr>
              <a:solidFill>
                <a:srgbClr val="7C878E"/>
              </a:solidFill>
              <a:ln>
                <a:noFill/>
              </a:ln>
              <a:effectLst/>
            </c:spPr>
            <c:extLst>
              <c:ext xmlns:c16="http://schemas.microsoft.com/office/drawing/2014/chart" uri="{C3380CC4-5D6E-409C-BE32-E72D297353CC}">
                <c16:uniqueId val="{0000000F-85BF-49BF-818B-8796FFB6D7ED}"/>
              </c:ext>
            </c:extLst>
          </c:dPt>
          <c:dPt>
            <c:idx val="8"/>
            <c:invertIfNegative val="0"/>
            <c:bubble3D val="0"/>
            <c:spPr>
              <a:solidFill>
                <a:srgbClr val="7C878E"/>
              </a:solidFill>
              <a:ln>
                <a:noFill/>
              </a:ln>
              <a:effectLst/>
            </c:spPr>
            <c:extLst>
              <c:ext xmlns:c16="http://schemas.microsoft.com/office/drawing/2014/chart" uri="{C3380CC4-5D6E-409C-BE32-E72D297353CC}">
                <c16:uniqueId val="{00000011-85BF-49BF-818B-8796FFB6D7ED}"/>
              </c:ext>
            </c:extLst>
          </c:dPt>
          <c:dPt>
            <c:idx val="9"/>
            <c:invertIfNegative val="0"/>
            <c:bubble3D val="0"/>
            <c:spPr>
              <a:solidFill>
                <a:srgbClr val="7C878E"/>
              </a:solidFill>
              <a:ln>
                <a:noFill/>
              </a:ln>
              <a:effectLst/>
            </c:spPr>
            <c:extLst>
              <c:ext xmlns:c16="http://schemas.microsoft.com/office/drawing/2014/chart" uri="{C3380CC4-5D6E-409C-BE32-E72D297353CC}">
                <c16:uniqueId val="{00000013-85BF-49BF-818B-8796FFB6D7ED}"/>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5BF-49BF-818B-8796FFB6D7ED}"/>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5BF-49BF-818B-8796FFB6D7ED}"/>
              </c:ext>
            </c:extLst>
          </c:dPt>
          <c:dPt>
            <c:idx val="12"/>
            <c:invertIfNegative val="0"/>
            <c:bubble3D val="0"/>
            <c:spPr>
              <a:solidFill>
                <a:srgbClr val="95682B"/>
              </a:solidFill>
              <a:ln>
                <a:noFill/>
              </a:ln>
              <a:effectLst/>
            </c:spPr>
            <c:extLst>
              <c:ext xmlns:c16="http://schemas.microsoft.com/office/drawing/2014/chart" uri="{C3380CC4-5D6E-409C-BE32-E72D297353CC}">
                <c16:uniqueId val="{00000019-85BF-49BF-818B-8796FFB6D7ED}"/>
              </c:ext>
            </c:extLst>
          </c:dPt>
          <c:dPt>
            <c:idx val="13"/>
            <c:invertIfNegative val="0"/>
            <c:bubble3D val="0"/>
            <c:spPr>
              <a:solidFill>
                <a:srgbClr val="7C878E"/>
              </a:solidFill>
              <a:ln>
                <a:noFill/>
              </a:ln>
              <a:effectLst/>
            </c:spPr>
            <c:extLst>
              <c:ext xmlns:c16="http://schemas.microsoft.com/office/drawing/2014/chart" uri="{C3380CC4-5D6E-409C-BE32-E72D297353CC}">
                <c16:uniqueId val="{0000001B-85BF-49BF-818B-8796FFB6D7ED}"/>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5BF-49BF-818B-8796FFB6D7ED}"/>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5BF-49BF-818B-8796FFB6D7ED}"/>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5BF-49BF-818B-8796FFB6D7ED}"/>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5BF-49BF-818B-8796FFB6D7ED}"/>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'F89'!$B$8:$B$40</c:f>
              <c:strCache>
                <c:ptCount val="33"/>
                <c:pt idx="0">
                  <c:v>Quintana Roo</c:v>
                </c:pt>
                <c:pt idx="1">
                  <c:v>Aguascalientes</c:v>
                </c:pt>
                <c:pt idx="2">
                  <c:v>Nuevo León</c:v>
                </c:pt>
                <c:pt idx="3">
                  <c:v>Baja California Sur</c:v>
                </c:pt>
                <c:pt idx="4">
                  <c:v>San Luis Potosí</c:v>
                </c:pt>
                <c:pt idx="5">
                  <c:v>Ciudad de México</c:v>
                </c:pt>
                <c:pt idx="6">
                  <c:v>Jalisco</c:v>
                </c:pt>
                <c:pt idx="7">
                  <c:v>Colima</c:v>
                </c:pt>
                <c:pt idx="8">
                  <c:v>Coahuila</c:v>
                </c:pt>
                <c:pt idx="9">
                  <c:v>Chiapas</c:v>
                </c:pt>
                <c:pt idx="10">
                  <c:v>Hidalgo</c:v>
                </c:pt>
                <c:pt idx="11">
                  <c:v>Veracruz</c:v>
                </c:pt>
                <c:pt idx="12">
                  <c:v>Nacional</c:v>
                </c:pt>
                <c:pt idx="13">
                  <c:v>Chihuahua</c:v>
                </c:pt>
                <c:pt idx="14">
                  <c:v>Guanajuato</c:v>
                </c:pt>
                <c:pt idx="15">
                  <c:v>Puebla</c:v>
                </c:pt>
                <c:pt idx="16">
                  <c:v>Guerrero</c:v>
                </c:pt>
                <c:pt idx="17">
                  <c:v>Durango</c:v>
                </c:pt>
                <c:pt idx="18">
                  <c:v>Baja California</c:v>
                </c:pt>
                <c:pt idx="19">
                  <c:v>Morelos</c:v>
                </c:pt>
                <c:pt idx="20">
                  <c:v>Querétaro</c:v>
                </c:pt>
                <c:pt idx="21">
                  <c:v>Tamaulipas</c:v>
                </c:pt>
                <c:pt idx="22">
                  <c:v>Zacatecas</c:v>
                </c:pt>
                <c:pt idx="23">
                  <c:v>Sonora</c:v>
                </c:pt>
                <c:pt idx="24">
                  <c:v>Yucatán</c:v>
                </c:pt>
                <c:pt idx="25">
                  <c:v>Oaxaca</c:v>
                </c:pt>
                <c:pt idx="26">
                  <c:v>Sinaloa</c:v>
                </c:pt>
                <c:pt idx="27">
                  <c:v>Nayarit</c:v>
                </c:pt>
                <c:pt idx="28">
                  <c:v>Tabasco</c:v>
                </c:pt>
                <c:pt idx="29">
                  <c:v>Michoacán</c:v>
                </c:pt>
                <c:pt idx="30">
                  <c:v>Estado de México</c:v>
                </c:pt>
                <c:pt idx="31">
                  <c:v>Campeche</c:v>
                </c:pt>
                <c:pt idx="32">
                  <c:v>Tlaxcala</c:v>
                </c:pt>
              </c:strCache>
            </c:strRef>
          </c:cat>
          <c:val>
            <c:numRef>
              <c:f>'F89'!$C$8:$C$40</c:f>
              <c:numCache>
                <c:formatCode>General</c:formatCode>
                <c:ptCount val="33"/>
                <c:pt idx="0">
                  <c:v>-13.034640010493154</c:v>
                </c:pt>
                <c:pt idx="1">
                  <c:v>-10.676320251596277</c:v>
                </c:pt>
                <c:pt idx="2">
                  <c:v>-8.3351249983867248</c:v>
                </c:pt>
                <c:pt idx="3">
                  <c:v>-7.1510443399769255</c:v>
                </c:pt>
                <c:pt idx="4">
                  <c:v>-6.9732836130759965</c:v>
                </c:pt>
                <c:pt idx="5">
                  <c:v>-6.6969303416540793</c:v>
                </c:pt>
                <c:pt idx="6">
                  <c:v>-6.2533953424992097</c:v>
                </c:pt>
                <c:pt idx="7">
                  <c:v>-6.1708065637078642</c:v>
                </c:pt>
                <c:pt idx="8">
                  <c:v>-5.4992593303833752</c:v>
                </c:pt>
                <c:pt idx="9">
                  <c:v>-5.4927558801747578</c:v>
                </c:pt>
                <c:pt idx="10">
                  <c:v>-4.9572499267471031</c:v>
                </c:pt>
                <c:pt idx="11">
                  <c:v>-4.6432865924018687</c:v>
                </c:pt>
                <c:pt idx="12">
                  <c:v>-4.632523092074095</c:v>
                </c:pt>
                <c:pt idx="13">
                  <c:v>-4.6068967097001288</c:v>
                </c:pt>
                <c:pt idx="14">
                  <c:v>-4.4369808357328013</c:v>
                </c:pt>
                <c:pt idx="15">
                  <c:v>-2.7412715534963286</c:v>
                </c:pt>
                <c:pt idx="16">
                  <c:v>-2.3967005797614882</c:v>
                </c:pt>
                <c:pt idx="17">
                  <c:v>-1.839559453307468</c:v>
                </c:pt>
                <c:pt idx="18">
                  <c:v>-0.82916401688492658</c:v>
                </c:pt>
                <c:pt idx="19">
                  <c:v>-0.59322361078690888</c:v>
                </c:pt>
                <c:pt idx="20">
                  <c:v>-0.3188652033378217</c:v>
                </c:pt>
                <c:pt idx="21">
                  <c:v>-8.9430947048446688E-2</c:v>
                </c:pt>
                <c:pt idx="22">
                  <c:v>7.8116768381236684E-2</c:v>
                </c:pt>
                <c:pt idx="23">
                  <c:v>1.2273996348647351</c:v>
                </c:pt>
                <c:pt idx="24">
                  <c:v>1.3809475144071706</c:v>
                </c:pt>
                <c:pt idx="25">
                  <c:v>2.0809853211046856</c:v>
                </c:pt>
                <c:pt idx="26">
                  <c:v>3.2550835407973446</c:v>
                </c:pt>
                <c:pt idx="27">
                  <c:v>4.4362475858399346</c:v>
                </c:pt>
                <c:pt idx="28">
                  <c:v>6.1434990043572713</c:v>
                </c:pt>
                <c:pt idx="29">
                  <c:v>7.3799850124197652</c:v>
                </c:pt>
                <c:pt idx="30">
                  <c:v>8.2483359212179774</c:v>
                </c:pt>
                <c:pt idx="31">
                  <c:v>13.023488995222651</c:v>
                </c:pt>
                <c:pt idx="32">
                  <c:v>26.064237221265458</c:v>
                </c:pt>
              </c:numCache>
            </c:numRef>
          </c:val>
          <c:extLst>
            <c:ext xmlns:c16="http://schemas.microsoft.com/office/drawing/2014/chart" uri="{C3380CC4-5D6E-409C-BE32-E72D297353CC}">
              <c16:uniqueId val="{00000024-85BF-49BF-818B-8796FFB6D7ED}"/>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B14-4B25-8B65-D1C81EECB96A}"/>
              </c:ext>
            </c:extLst>
          </c:dPt>
          <c:dPt>
            <c:idx val="1"/>
            <c:invertIfNegative val="0"/>
            <c:bubble3D val="0"/>
            <c:spPr>
              <a:solidFill>
                <a:srgbClr val="7C878E"/>
              </a:solidFill>
              <a:ln>
                <a:noFill/>
              </a:ln>
              <a:effectLst/>
            </c:spPr>
            <c:extLst>
              <c:ext xmlns:c16="http://schemas.microsoft.com/office/drawing/2014/chart" uri="{C3380CC4-5D6E-409C-BE32-E72D297353CC}">
                <c16:uniqueId val="{00000003-BB14-4B25-8B65-D1C81EECB96A}"/>
              </c:ext>
            </c:extLst>
          </c:dPt>
          <c:dPt>
            <c:idx val="2"/>
            <c:invertIfNegative val="0"/>
            <c:bubble3D val="0"/>
            <c:spPr>
              <a:solidFill>
                <a:srgbClr val="7C878E"/>
              </a:solidFill>
              <a:ln>
                <a:noFill/>
              </a:ln>
              <a:effectLst/>
            </c:spPr>
            <c:extLst>
              <c:ext xmlns:c16="http://schemas.microsoft.com/office/drawing/2014/chart" uri="{C3380CC4-5D6E-409C-BE32-E72D297353CC}">
                <c16:uniqueId val="{00000005-BB14-4B25-8B65-D1C81EECB96A}"/>
              </c:ext>
            </c:extLst>
          </c:dPt>
          <c:dPt>
            <c:idx val="3"/>
            <c:invertIfNegative val="0"/>
            <c:bubble3D val="0"/>
            <c:spPr>
              <a:solidFill>
                <a:srgbClr val="7C878E"/>
              </a:solidFill>
              <a:ln>
                <a:noFill/>
              </a:ln>
              <a:effectLst/>
            </c:spPr>
            <c:extLst>
              <c:ext xmlns:c16="http://schemas.microsoft.com/office/drawing/2014/chart" uri="{C3380CC4-5D6E-409C-BE32-E72D297353CC}">
                <c16:uniqueId val="{00000007-BB14-4B25-8B65-D1C81EECB96A}"/>
              </c:ext>
            </c:extLst>
          </c:dPt>
          <c:dPt>
            <c:idx val="4"/>
            <c:invertIfNegative val="0"/>
            <c:bubble3D val="0"/>
            <c:spPr>
              <a:solidFill>
                <a:srgbClr val="7C878E"/>
              </a:solidFill>
              <a:ln>
                <a:noFill/>
              </a:ln>
              <a:effectLst/>
            </c:spPr>
            <c:extLst>
              <c:ext xmlns:c16="http://schemas.microsoft.com/office/drawing/2014/chart" uri="{C3380CC4-5D6E-409C-BE32-E72D297353CC}">
                <c16:uniqueId val="{00000009-BB14-4B25-8B65-D1C81EECB96A}"/>
              </c:ext>
            </c:extLst>
          </c:dPt>
          <c:dPt>
            <c:idx val="5"/>
            <c:invertIfNegative val="0"/>
            <c:bubble3D val="0"/>
            <c:spPr>
              <a:solidFill>
                <a:srgbClr val="7C878E"/>
              </a:solidFill>
              <a:ln>
                <a:noFill/>
              </a:ln>
              <a:effectLst/>
            </c:spPr>
            <c:extLst>
              <c:ext xmlns:c16="http://schemas.microsoft.com/office/drawing/2014/chart" uri="{C3380CC4-5D6E-409C-BE32-E72D297353CC}">
                <c16:uniqueId val="{0000000B-BB14-4B25-8B65-D1C81EECB96A}"/>
              </c:ext>
            </c:extLst>
          </c:dPt>
          <c:dPt>
            <c:idx val="6"/>
            <c:invertIfNegative val="0"/>
            <c:bubble3D val="0"/>
            <c:spPr>
              <a:solidFill>
                <a:srgbClr val="7C878E"/>
              </a:solidFill>
              <a:ln>
                <a:noFill/>
              </a:ln>
              <a:effectLst/>
            </c:spPr>
            <c:extLst>
              <c:ext xmlns:c16="http://schemas.microsoft.com/office/drawing/2014/chart" uri="{C3380CC4-5D6E-409C-BE32-E72D297353CC}">
                <c16:uniqueId val="{0000000D-BB14-4B25-8B65-D1C81EECB96A}"/>
              </c:ext>
            </c:extLst>
          </c:dPt>
          <c:dPt>
            <c:idx val="7"/>
            <c:invertIfNegative val="0"/>
            <c:bubble3D val="0"/>
            <c:spPr>
              <a:solidFill>
                <a:srgbClr val="7C878E"/>
              </a:solidFill>
              <a:ln>
                <a:noFill/>
              </a:ln>
              <a:effectLst/>
            </c:spPr>
            <c:extLst>
              <c:ext xmlns:c16="http://schemas.microsoft.com/office/drawing/2014/chart" uri="{C3380CC4-5D6E-409C-BE32-E72D297353CC}">
                <c16:uniqueId val="{0000000F-BB14-4B25-8B65-D1C81EECB96A}"/>
              </c:ext>
            </c:extLst>
          </c:dPt>
          <c:dPt>
            <c:idx val="8"/>
            <c:invertIfNegative val="0"/>
            <c:bubble3D val="0"/>
            <c:spPr>
              <a:solidFill>
                <a:srgbClr val="7C878E"/>
              </a:solidFill>
              <a:ln>
                <a:noFill/>
              </a:ln>
              <a:effectLst/>
            </c:spPr>
            <c:extLst>
              <c:ext xmlns:c16="http://schemas.microsoft.com/office/drawing/2014/chart" uri="{C3380CC4-5D6E-409C-BE32-E72D297353CC}">
                <c16:uniqueId val="{00000011-BB14-4B25-8B65-D1C81EECB96A}"/>
              </c:ext>
            </c:extLst>
          </c:dPt>
          <c:dPt>
            <c:idx val="9"/>
            <c:invertIfNegative val="0"/>
            <c:bubble3D val="0"/>
            <c:spPr>
              <a:solidFill>
                <a:srgbClr val="7C878E"/>
              </a:solidFill>
              <a:ln>
                <a:noFill/>
              </a:ln>
              <a:effectLst/>
            </c:spPr>
            <c:extLst>
              <c:ext xmlns:c16="http://schemas.microsoft.com/office/drawing/2014/chart" uri="{C3380CC4-5D6E-409C-BE32-E72D297353CC}">
                <c16:uniqueId val="{00000013-BB14-4B25-8B65-D1C81EECB96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B14-4B25-8B65-D1C81EECB96A}"/>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B14-4B25-8B65-D1C81EECB96A}"/>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B14-4B25-8B65-D1C81EECB96A}"/>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B14-4B25-8B65-D1C81EECB96A}"/>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B14-4B25-8B65-D1C81EECB96A}"/>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B14-4B25-8B65-D1C81EECB96A}"/>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B14-4B25-8B65-D1C81EECB96A}"/>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B14-4B25-8B65-D1C81EECB96A}"/>
              </c:ext>
            </c:extLst>
          </c:dPt>
          <c:dPt>
            <c:idx val="18"/>
            <c:invertIfNegative val="0"/>
            <c:bubble3D val="0"/>
            <c:spPr>
              <a:solidFill>
                <a:srgbClr val="FBBB27"/>
              </a:solidFill>
              <a:ln>
                <a:noFill/>
              </a:ln>
              <a:effectLst/>
            </c:spPr>
            <c:extLst>
              <c:ext xmlns:c16="http://schemas.microsoft.com/office/drawing/2014/chart" uri="{C3380CC4-5D6E-409C-BE32-E72D297353CC}">
                <c16:uniqueId val="{00000025-BB14-4B25-8B65-D1C81EECB96A}"/>
              </c:ext>
            </c:extLst>
          </c:dPt>
          <c:dPt>
            <c:idx val="19"/>
            <c:invertIfNegative val="0"/>
            <c:bubble3D val="0"/>
            <c:spPr>
              <a:solidFill>
                <a:srgbClr val="95682B"/>
              </a:solidFill>
              <a:ln>
                <a:noFill/>
              </a:ln>
              <a:effectLst/>
            </c:spPr>
            <c:extLst>
              <c:ext xmlns:c16="http://schemas.microsoft.com/office/drawing/2014/chart" uri="{C3380CC4-5D6E-409C-BE32-E72D297353CC}">
                <c16:uniqueId val="{00000027-BB14-4B25-8B65-D1C81EECB96A}"/>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'F90'!$B$8:$B$40</c:f>
              <c:strCache>
                <c:ptCount val="33"/>
                <c:pt idx="0">
                  <c:v>Nayarit</c:v>
                </c:pt>
                <c:pt idx="1">
                  <c:v>Campeche</c:v>
                </c:pt>
                <c:pt idx="2">
                  <c:v>Colima</c:v>
                </c:pt>
                <c:pt idx="3">
                  <c:v>Morelos</c:v>
                </c:pt>
                <c:pt idx="4">
                  <c:v>Quintana Roo</c:v>
                </c:pt>
                <c:pt idx="5">
                  <c:v>Zacatecas</c:v>
                </c:pt>
                <c:pt idx="6">
                  <c:v>Guerrero</c:v>
                </c:pt>
                <c:pt idx="7">
                  <c:v>Hidalgo</c:v>
                </c:pt>
                <c:pt idx="8">
                  <c:v>Tamaulipas</c:v>
                </c:pt>
                <c:pt idx="9">
                  <c:v>Durango</c:v>
                </c:pt>
                <c:pt idx="10">
                  <c:v>San Luis Potosí</c:v>
                </c:pt>
                <c:pt idx="11">
                  <c:v>Yucatán</c:v>
                </c:pt>
                <c:pt idx="12">
                  <c:v>Ciudad de México</c:v>
                </c:pt>
                <c:pt idx="13">
                  <c:v>Nuevo León</c:v>
                </c:pt>
                <c:pt idx="14">
                  <c:v>Sinaloa</c:v>
                </c:pt>
                <c:pt idx="15">
                  <c:v>Aguascalientes</c:v>
                </c:pt>
                <c:pt idx="16">
                  <c:v>Guanajuato</c:v>
                </c:pt>
                <c:pt idx="17">
                  <c:v>Oaxaca</c:v>
                </c:pt>
                <c:pt idx="18">
                  <c:v>Jalisco</c:v>
                </c:pt>
                <c:pt idx="19">
                  <c:v>Nacional</c:v>
                </c:pt>
                <c:pt idx="20">
                  <c:v>Puebla</c:v>
                </c:pt>
                <c:pt idx="21">
                  <c:v>Veracruz</c:v>
                </c:pt>
                <c:pt idx="22">
                  <c:v>Chihuahua</c:v>
                </c:pt>
                <c:pt idx="23">
                  <c:v>Michoacán</c:v>
                </c:pt>
                <c:pt idx="24">
                  <c:v>Sonora</c:v>
                </c:pt>
                <c:pt idx="25">
                  <c:v>Chiapas</c:v>
                </c:pt>
                <c:pt idx="26">
                  <c:v>México</c:v>
                </c:pt>
                <c:pt idx="27">
                  <c:v>Querétaro</c:v>
                </c:pt>
                <c:pt idx="28">
                  <c:v>Coahuila</c:v>
                </c:pt>
                <c:pt idx="29">
                  <c:v>Tabasco</c:v>
                </c:pt>
                <c:pt idx="30">
                  <c:v>Baja California</c:v>
                </c:pt>
                <c:pt idx="31">
                  <c:v>Baja California Sur</c:v>
                </c:pt>
                <c:pt idx="32">
                  <c:v>Tlaxcala</c:v>
                </c:pt>
              </c:strCache>
            </c:strRef>
          </c:cat>
          <c:val>
            <c:numRef>
              <c:f>'F90'!$C$8:$C$40</c:f>
              <c:numCache>
                <c:formatCode>General</c:formatCode>
                <c:ptCount val="33"/>
                <c:pt idx="0">
                  <c:v>-7.2632148841261932</c:v>
                </c:pt>
                <c:pt idx="1">
                  <c:v>-4.2496628306339721</c:v>
                </c:pt>
                <c:pt idx="2">
                  <c:v>-3.2091775291698981</c:v>
                </c:pt>
                <c:pt idx="3">
                  <c:v>-3.2044909530666277</c:v>
                </c:pt>
                <c:pt idx="4">
                  <c:v>-2.1739376584565719</c:v>
                </c:pt>
                <c:pt idx="5">
                  <c:v>-1.1856065091226309</c:v>
                </c:pt>
                <c:pt idx="6">
                  <c:v>-1.0011655539388189</c:v>
                </c:pt>
                <c:pt idx="7">
                  <c:v>-0.91052836619414834</c:v>
                </c:pt>
                <c:pt idx="8">
                  <c:v>-0.54928586408796432</c:v>
                </c:pt>
                <c:pt idx="9">
                  <c:v>-0.1160276134755415</c:v>
                </c:pt>
                <c:pt idx="10">
                  <c:v>-6.9518487389965494E-2</c:v>
                </c:pt>
                <c:pt idx="11">
                  <c:v>1.3723228365866692E-2</c:v>
                </c:pt>
                <c:pt idx="12">
                  <c:v>0.10715322550397233</c:v>
                </c:pt>
                <c:pt idx="13">
                  <c:v>0.34423035168544985</c:v>
                </c:pt>
                <c:pt idx="14">
                  <c:v>0.46946398127008804</c:v>
                </c:pt>
                <c:pt idx="15">
                  <c:v>0.63260495635063929</c:v>
                </c:pt>
                <c:pt idx="16">
                  <c:v>0.79554756797744397</c:v>
                </c:pt>
                <c:pt idx="17">
                  <c:v>0.89744168163824245</c:v>
                </c:pt>
                <c:pt idx="18">
                  <c:v>1.1689150162483766</c:v>
                </c:pt>
                <c:pt idx="19">
                  <c:v>1.2744492157861333</c:v>
                </c:pt>
                <c:pt idx="20">
                  <c:v>1.746478664449759</c:v>
                </c:pt>
                <c:pt idx="21">
                  <c:v>1.8246626692137204</c:v>
                </c:pt>
                <c:pt idx="22">
                  <c:v>1.8698667764506718</c:v>
                </c:pt>
                <c:pt idx="23">
                  <c:v>1.9391687064103633</c:v>
                </c:pt>
                <c:pt idx="24">
                  <c:v>2.1024852713558602</c:v>
                </c:pt>
                <c:pt idx="25">
                  <c:v>2.4920566108172939</c:v>
                </c:pt>
                <c:pt idx="26">
                  <c:v>2.5311719383046807</c:v>
                </c:pt>
                <c:pt idx="27">
                  <c:v>3.6961646485756674</c:v>
                </c:pt>
                <c:pt idx="28">
                  <c:v>3.8348177372465395</c:v>
                </c:pt>
                <c:pt idx="29">
                  <c:v>5.0813586866409475</c:v>
                </c:pt>
                <c:pt idx="30">
                  <c:v>6.4843902305676311</c:v>
                </c:pt>
                <c:pt idx="31">
                  <c:v>6.7505711311356702</c:v>
                </c:pt>
                <c:pt idx="32">
                  <c:v>14.999087315184076</c:v>
                </c:pt>
              </c:numCache>
            </c:numRef>
          </c:val>
          <c:extLst>
            <c:ext xmlns:c16="http://schemas.microsoft.com/office/drawing/2014/chart" uri="{C3380CC4-5D6E-409C-BE32-E72D297353CC}">
              <c16:uniqueId val="{00000028-BB14-4B25-8B65-D1C81EECB96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2BF-4362-B356-A90BD2BECB64}"/>
              </c:ext>
            </c:extLst>
          </c:dPt>
          <c:dPt>
            <c:idx val="1"/>
            <c:invertIfNegative val="0"/>
            <c:bubble3D val="0"/>
            <c:spPr>
              <a:solidFill>
                <a:srgbClr val="7C878E"/>
              </a:solidFill>
              <a:ln>
                <a:noFill/>
              </a:ln>
              <a:effectLst/>
            </c:spPr>
            <c:extLst>
              <c:ext xmlns:c16="http://schemas.microsoft.com/office/drawing/2014/chart" uri="{C3380CC4-5D6E-409C-BE32-E72D297353CC}">
                <c16:uniqueId val="{00000003-62BF-4362-B356-A90BD2BECB64}"/>
              </c:ext>
            </c:extLst>
          </c:dPt>
          <c:dPt>
            <c:idx val="2"/>
            <c:invertIfNegative val="0"/>
            <c:bubble3D val="0"/>
            <c:spPr>
              <a:solidFill>
                <a:srgbClr val="7C878E"/>
              </a:solidFill>
              <a:ln>
                <a:noFill/>
              </a:ln>
              <a:effectLst/>
            </c:spPr>
            <c:extLst>
              <c:ext xmlns:c16="http://schemas.microsoft.com/office/drawing/2014/chart" uri="{C3380CC4-5D6E-409C-BE32-E72D297353CC}">
                <c16:uniqueId val="{00000005-62BF-4362-B356-A90BD2BECB64}"/>
              </c:ext>
            </c:extLst>
          </c:dPt>
          <c:dPt>
            <c:idx val="3"/>
            <c:invertIfNegative val="0"/>
            <c:bubble3D val="0"/>
            <c:spPr>
              <a:solidFill>
                <a:srgbClr val="7C878E"/>
              </a:solidFill>
              <a:ln>
                <a:noFill/>
              </a:ln>
              <a:effectLst/>
            </c:spPr>
            <c:extLst>
              <c:ext xmlns:c16="http://schemas.microsoft.com/office/drawing/2014/chart" uri="{C3380CC4-5D6E-409C-BE32-E72D297353CC}">
                <c16:uniqueId val="{00000007-62BF-4362-B356-A90BD2BECB64}"/>
              </c:ext>
            </c:extLst>
          </c:dPt>
          <c:dPt>
            <c:idx val="4"/>
            <c:invertIfNegative val="0"/>
            <c:bubble3D val="0"/>
            <c:spPr>
              <a:solidFill>
                <a:srgbClr val="7C878E"/>
              </a:solidFill>
              <a:ln>
                <a:noFill/>
              </a:ln>
              <a:effectLst/>
            </c:spPr>
            <c:extLst>
              <c:ext xmlns:c16="http://schemas.microsoft.com/office/drawing/2014/chart" uri="{C3380CC4-5D6E-409C-BE32-E72D297353CC}">
                <c16:uniqueId val="{00000009-62BF-4362-B356-A90BD2BECB64}"/>
              </c:ext>
            </c:extLst>
          </c:dPt>
          <c:dPt>
            <c:idx val="5"/>
            <c:invertIfNegative val="0"/>
            <c:bubble3D val="0"/>
            <c:spPr>
              <a:solidFill>
                <a:srgbClr val="7C878E"/>
              </a:solidFill>
              <a:ln>
                <a:noFill/>
              </a:ln>
              <a:effectLst/>
            </c:spPr>
            <c:extLst>
              <c:ext xmlns:c16="http://schemas.microsoft.com/office/drawing/2014/chart" uri="{C3380CC4-5D6E-409C-BE32-E72D297353CC}">
                <c16:uniqueId val="{0000000B-62BF-4362-B356-A90BD2BECB64}"/>
              </c:ext>
            </c:extLst>
          </c:dPt>
          <c:dPt>
            <c:idx val="6"/>
            <c:invertIfNegative val="0"/>
            <c:bubble3D val="0"/>
            <c:spPr>
              <a:solidFill>
                <a:srgbClr val="7C878E"/>
              </a:solidFill>
              <a:ln>
                <a:noFill/>
              </a:ln>
              <a:effectLst/>
            </c:spPr>
            <c:extLst>
              <c:ext xmlns:c16="http://schemas.microsoft.com/office/drawing/2014/chart" uri="{C3380CC4-5D6E-409C-BE32-E72D297353CC}">
                <c16:uniqueId val="{0000000D-62BF-4362-B356-A90BD2BECB64}"/>
              </c:ext>
            </c:extLst>
          </c:dPt>
          <c:dPt>
            <c:idx val="7"/>
            <c:invertIfNegative val="0"/>
            <c:bubble3D val="0"/>
            <c:spPr>
              <a:solidFill>
                <a:srgbClr val="7C878E"/>
              </a:solidFill>
              <a:ln>
                <a:noFill/>
              </a:ln>
              <a:effectLst/>
            </c:spPr>
            <c:extLst>
              <c:ext xmlns:c16="http://schemas.microsoft.com/office/drawing/2014/chart" uri="{C3380CC4-5D6E-409C-BE32-E72D297353CC}">
                <c16:uniqueId val="{0000000F-62BF-4362-B356-A90BD2BECB64}"/>
              </c:ext>
            </c:extLst>
          </c:dPt>
          <c:dPt>
            <c:idx val="8"/>
            <c:invertIfNegative val="0"/>
            <c:bubble3D val="0"/>
            <c:spPr>
              <a:solidFill>
                <a:srgbClr val="7C878E"/>
              </a:solidFill>
              <a:ln>
                <a:noFill/>
              </a:ln>
              <a:effectLst/>
            </c:spPr>
            <c:extLst>
              <c:ext xmlns:c16="http://schemas.microsoft.com/office/drawing/2014/chart" uri="{C3380CC4-5D6E-409C-BE32-E72D297353CC}">
                <c16:uniqueId val="{00000011-62BF-4362-B356-A90BD2BECB64}"/>
              </c:ext>
            </c:extLst>
          </c:dPt>
          <c:dPt>
            <c:idx val="9"/>
            <c:invertIfNegative val="0"/>
            <c:bubble3D val="0"/>
            <c:spPr>
              <a:solidFill>
                <a:srgbClr val="95682B"/>
              </a:solidFill>
              <a:ln>
                <a:noFill/>
              </a:ln>
              <a:effectLst/>
            </c:spPr>
            <c:extLst>
              <c:ext xmlns:c16="http://schemas.microsoft.com/office/drawing/2014/chart" uri="{C3380CC4-5D6E-409C-BE32-E72D297353CC}">
                <c16:uniqueId val="{00000013-62BF-4362-B356-A90BD2BECB6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2BF-4362-B356-A90BD2BECB6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2BF-4362-B356-A90BD2BECB6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2BF-4362-B356-A90BD2BECB64}"/>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2BF-4362-B356-A90BD2BECB64}"/>
              </c:ext>
            </c:extLst>
          </c:dPt>
          <c:dPt>
            <c:idx val="14"/>
            <c:invertIfNegative val="0"/>
            <c:bubble3D val="0"/>
            <c:spPr>
              <a:solidFill>
                <a:srgbClr val="FBBB27"/>
              </a:solidFill>
              <a:ln>
                <a:noFill/>
              </a:ln>
              <a:effectLst/>
            </c:spPr>
            <c:extLst>
              <c:ext xmlns:c16="http://schemas.microsoft.com/office/drawing/2014/chart" uri="{C3380CC4-5D6E-409C-BE32-E72D297353CC}">
                <c16:uniqueId val="{0000001D-62BF-4362-B356-A90BD2BECB6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2BF-4362-B356-A90BD2BECB6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2BF-4362-B356-A90BD2BECB6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62BF-4362-B356-A90BD2BECB64}"/>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'F91'!$B$8:$B$40</c:f>
              <c:strCache>
                <c:ptCount val="33"/>
                <c:pt idx="0">
                  <c:v>Guerrero</c:v>
                </c:pt>
                <c:pt idx="1">
                  <c:v>Sinaloa</c:v>
                </c:pt>
                <c:pt idx="2">
                  <c:v>Ciudad de México</c:v>
                </c:pt>
                <c:pt idx="3">
                  <c:v>Estado de México</c:v>
                </c:pt>
                <c:pt idx="4">
                  <c:v>San Luis Potosí</c:v>
                </c:pt>
                <c:pt idx="5">
                  <c:v>Puebla</c:v>
                </c:pt>
                <c:pt idx="6">
                  <c:v>Morelos</c:v>
                </c:pt>
                <c:pt idx="7">
                  <c:v>Durango</c:v>
                </c:pt>
                <c:pt idx="8">
                  <c:v>Guanajuato</c:v>
                </c:pt>
                <c:pt idx="9">
                  <c:v>Nacional</c:v>
                </c:pt>
                <c:pt idx="10">
                  <c:v>Chiapas</c:v>
                </c:pt>
                <c:pt idx="11">
                  <c:v>Veracruz</c:v>
                </c:pt>
                <c:pt idx="12">
                  <c:v>Michoacán</c:v>
                </c:pt>
                <c:pt idx="13">
                  <c:v>Aguascalientes</c:v>
                </c:pt>
                <c:pt idx="14">
                  <c:v>Jalisco</c:v>
                </c:pt>
                <c:pt idx="15">
                  <c:v>Baja California Sur</c:v>
                </c:pt>
                <c:pt idx="16">
                  <c:v>Querétaro</c:v>
                </c:pt>
                <c:pt idx="17">
                  <c:v>Nuevo León</c:v>
                </c:pt>
                <c:pt idx="18">
                  <c:v>Zacatecas</c:v>
                </c:pt>
                <c:pt idx="19">
                  <c:v>Quintana Roo</c:v>
                </c:pt>
                <c:pt idx="20">
                  <c:v>Chihuahua</c:v>
                </c:pt>
                <c:pt idx="21">
                  <c:v>Colima</c:v>
                </c:pt>
                <c:pt idx="22">
                  <c:v>Tamaulipas</c:v>
                </c:pt>
                <c:pt idx="23">
                  <c:v>Campeche</c:v>
                </c:pt>
                <c:pt idx="24">
                  <c:v>Oaxaca</c:v>
                </c:pt>
                <c:pt idx="25">
                  <c:v>Sonora</c:v>
                </c:pt>
                <c:pt idx="26">
                  <c:v>Coahuila</c:v>
                </c:pt>
                <c:pt idx="27">
                  <c:v>Tlaxcala</c:v>
                </c:pt>
                <c:pt idx="28">
                  <c:v>Tabasco</c:v>
                </c:pt>
                <c:pt idx="29">
                  <c:v>Hidalgo</c:v>
                </c:pt>
                <c:pt idx="30">
                  <c:v>Nayarit</c:v>
                </c:pt>
                <c:pt idx="31">
                  <c:v>Yucatán</c:v>
                </c:pt>
                <c:pt idx="32">
                  <c:v>Baja California</c:v>
                </c:pt>
              </c:strCache>
            </c:strRef>
          </c:cat>
          <c:val>
            <c:numRef>
              <c:f>'F91'!$C$8:$C$40</c:f>
              <c:numCache>
                <c:formatCode>General</c:formatCode>
                <c:ptCount val="33"/>
                <c:pt idx="0">
                  <c:v>-6.8746470693618873</c:v>
                </c:pt>
                <c:pt idx="1">
                  <c:v>-2.5607223064403013</c:v>
                </c:pt>
                <c:pt idx="2">
                  <c:v>-2.4249614571642359</c:v>
                </c:pt>
                <c:pt idx="3">
                  <c:v>-2.0850066814416994</c:v>
                </c:pt>
                <c:pt idx="4">
                  <c:v>-1.9351677182813949</c:v>
                </c:pt>
                <c:pt idx="5">
                  <c:v>-0.3438894113365415</c:v>
                </c:pt>
                <c:pt idx="6">
                  <c:v>0.40216306276147595</c:v>
                </c:pt>
                <c:pt idx="7">
                  <c:v>0.56348121963703712</c:v>
                </c:pt>
                <c:pt idx="8">
                  <c:v>1.9688012749648642</c:v>
                </c:pt>
                <c:pt idx="9">
                  <c:v>2.1210056520424594</c:v>
                </c:pt>
                <c:pt idx="10">
                  <c:v>2.5117924396788291</c:v>
                </c:pt>
                <c:pt idx="11">
                  <c:v>2.7069880645112945</c:v>
                </c:pt>
                <c:pt idx="12">
                  <c:v>2.7162184285263855</c:v>
                </c:pt>
                <c:pt idx="13">
                  <c:v>2.7335215591390338</c:v>
                </c:pt>
                <c:pt idx="14">
                  <c:v>2.76488431641988</c:v>
                </c:pt>
                <c:pt idx="15">
                  <c:v>2.8295564282559962</c:v>
                </c:pt>
                <c:pt idx="16">
                  <c:v>2.8597417759905768</c:v>
                </c:pt>
                <c:pt idx="17">
                  <c:v>2.9564559943503115</c:v>
                </c:pt>
                <c:pt idx="18">
                  <c:v>3.1721143627128128</c:v>
                </c:pt>
                <c:pt idx="19">
                  <c:v>3.5876162469218311</c:v>
                </c:pt>
                <c:pt idx="20">
                  <c:v>4.0727969192733662</c:v>
                </c:pt>
                <c:pt idx="21">
                  <c:v>4.5630851595856727</c:v>
                </c:pt>
                <c:pt idx="22">
                  <c:v>4.6024103478375586</c:v>
                </c:pt>
                <c:pt idx="23">
                  <c:v>5.3152427848735844</c:v>
                </c:pt>
                <c:pt idx="24">
                  <c:v>5.8000668509016338</c:v>
                </c:pt>
                <c:pt idx="25">
                  <c:v>5.9604610070532509</c:v>
                </c:pt>
                <c:pt idx="26">
                  <c:v>6.284965472107805</c:v>
                </c:pt>
                <c:pt idx="27">
                  <c:v>7.2322528409406974</c:v>
                </c:pt>
                <c:pt idx="28">
                  <c:v>7.255536684282653</c:v>
                </c:pt>
                <c:pt idx="29">
                  <c:v>8.2672587631279342</c:v>
                </c:pt>
                <c:pt idx="30">
                  <c:v>8.4112349535324036</c:v>
                </c:pt>
                <c:pt idx="31">
                  <c:v>10.851144031435609</c:v>
                </c:pt>
                <c:pt idx="32">
                  <c:v>13.426023652401545</c:v>
                </c:pt>
              </c:numCache>
            </c:numRef>
          </c:val>
          <c:extLst>
            <c:ext xmlns:c16="http://schemas.microsoft.com/office/drawing/2014/chart" uri="{C3380CC4-5D6E-409C-BE32-E72D297353CC}">
              <c16:uniqueId val="{00000024-62BF-4362-B356-A90BD2BECB6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75DE-412F-A6FA-344EC0062EA0}"/>
              </c:ext>
            </c:extLst>
          </c:dPt>
          <c:dPt>
            <c:idx val="1"/>
            <c:invertIfNegative val="0"/>
            <c:bubble3D val="0"/>
            <c:spPr>
              <a:solidFill>
                <a:srgbClr val="7C878E"/>
              </a:solidFill>
              <a:ln>
                <a:noFill/>
              </a:ln>
              <a:effectLst/>
            </c:spPr>
            <c:extLst>
              <c:ext xmlns:c16="http://schemas.microsoft.com/office/drawing/2014/chart" uri="{C3380CC4-5D6E-409C-BE32-E72D297353CC}">
                <c16:uniqueId val="{00000003-75DE-412F-A6FA-344EC0062EA0}"/>
              </c:ext>
            </c:extLst>
          </c:dPt>
          <c:dPt>
            <c:idx val="2"/>
            <c:invertIfNegative val="0"/>
            <c:bubble3D val="0"/>
            <c:spPr>
              <a:solidFill>
                <a:srgbClr val="7C878E"/>
              </a:solidFill>
              <a:ln>
                <a:noFill/>
              </a:ln>
              <a:effectLst/>
            </c:spPr>
            <c:extLst>
              <c:ext xmlns:c16="http://schemas.microsoft.com/office/drawing/2014/chart" uri="{C3380CC4-5D6E-409C-BE32-E72D297353CC}">
                <c16:uniqueId val="{00000005-75DE-412F-A6FA-344EC0062EA0}"/>
              </c:ext>
            </c:extLst>
          </c:dPt>
          <c:dPt>
            <c:idx val="3"/>
            <c:invertIfNegative val="0"/>
            <c:bubble3D val="0"/>
            <c:spPr>
              <a:solidFill>
                <a:srgbClr val="7C878E"/>
              </a:solidFill>
              <a:ln>
                <a:noFill/>
              </a:ln>
              <a:effectLst/>
            </c:spPr>
            <c:extLst>
              <c:ext xmlns:c16="http://schemas.microsoft.com/office/drawing/2014/chart" uri="{C3380CC4-5D6E-409C-BE32-E72D297353CC}">
                <c16:uniqueId val="{00000007-75DE-412F-A6FA-344EC0062EA0}"/>
              </c:ext>
            </c:extLst>
          </c:dPt>
          <c:dPt>
            <c:idx val="4"/>
            <c:invertIfNegative val="0"/>
            <c:bubble3D val="0"/>
            <c:spPr>
              <a:solidFill>
                <a:srgbClr val="7C878E"/>
              </a:solidFill>
              <a:ln>
                <a:noFill/>
              </a:ln>
              <a:effectLst/>
            </c:spPr>
            <c:extLst>
              <c:ext xmlns:c16="http://schemas.microsoft.com/office/drawing/2014/chart" uri="{C3380CC4-5D6E-409C-BE32-E72D297353CC}">
                <c16:uniqueId val="{00000009-75DE-412F-A6FA-344EC0062EA0}"/>
              </c:ext>
            </c:extLst>
          </c:dPt>
          <c:dPt>
            <c:idx val="5"/>
            <c:invertIfNegative val="0"/>
            <c:bubble3D val="0"/>
            <c:spPr>
              <a:solidFill>
                <a:srgbClr val="7C878E"/>
              </a:solidFill>
              <a:ln>
                <a:noFill/>
              </a:ln>
              <a:effectLst/>
            </c:spPr>
            <c:extLst>
              <c:ext xmlns:c16="http://schemas.microsoft.com/office/drawing/2014/chart" uri="{C3380CC4-5D6E-409C-BE32-E72D297353CC}">
                <c16:uniqueId val="{0000000B-75DE-412F-A6FA-344EC0062EA0}"/>
              </c:ext>
            </c:extLst>
          </c:dPt>
          <c:dPt>
            <c:idx val="6"/>
            <c:invertIfNegative val="0"/>
            <c:bubble3D val="0"/>
            <c:spPr>
              <a:solidFill>
                <a:srgbClr val="7C878E"/>
              </a:solidFill>
              <a:ln>
                <a:noFill/>
              </a:ln>
              <a:effectLst/>
            </c:spPr>
            <c:extLst>
              <c:ext xmlns:c16="http://schemas.microsoft.com/office/drawing/2014/chart" uri="{C3380CC4-5D6E-409C-BE32-E72D297353CC}">
                <c16:uniqueId val="{0000000D-75DE-412F-A6FA-344EC0062EA0}"/>
              </c:ext>
            </c:extLst>
          </c:dPt>
          <c:dPt>
            <c:idx val="7"/>
            <c:invertIfNegative val="0"/>
            <c:bubble3D val="0"/>
            <c:spPr>
              <a:solidFill>
                <a:srgbClr val="7C878E"/>
              </a:solidFill>
              <a:ln>
                <a:noFill/>
              </a:ln>
              <a:effectLst/>
            </c:spPr>
            <c:extLst>
              <c:ext xmlns:c16="http://schemas.microsoft.com/office/drawing/2014/chart" uri="{C3380CC4-5D6E-409C-BE32-E72D297353CC}">
                <c16:uniqueId val="{0000000F-75DE-412F-A6FA-344EC0062EA0}"/>
              </c:ext>
            </c:extLst>
          </c:dPt>
          <c:dPt>
            <c:idx val="8"/>
            <c:invertIfNegative val="0"/>
            <c:bubble3D val="0"/>
            <c:spPr>
              <a:solidFill>
                <a:srgbClr val="95682B"/>
              </a:solidFill>
              <a:ln>
                <a:noFill/>
              </a:ln>
              <a:effectLst/>
            </c:spPr>
            <c:extLst>
              <c:ext xmlns:c16="http://schemas.microsoft.com/office/drawing/2014/chart" uri="{C3380CC4-5D6E-409C-BE32-E72D297353CC}">
                <c16:uniqueId val="{00000011-75DE-412F-A6FA-344EC0062EA0}"/>
              </c:ext>
            </c:extLst>
          </c:dPt>
          <c:dPt>
            <c:idx val="9"/>
            <c:invertIfNegative val="0"/>
            <c:bubble3D val="0"/>
            <c:spPr>
              <a:solidFill>
                <a:srgbClr val="7C878E"/>
              </a:solidFill>
              <a:ln>
                <a:noFill/>
              </a:ln>
              <a:effectLst/>
            </c:spPr>
            <c:extLst>
              <c:ext xmlns:c16="http://schemas.microsoft.com/office/drawing/2014/chart" uri="{C3380CC4-5D6E-409C-BE32-E72D297353CC}">
                <c16:uniqueId val="{00000013-75DE-412F-A6FA-344EC0062EA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75DE-412F-A6FA-344EC0062EA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75DE-412F-A6FA-344EC0062EA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75DE-412F-A6FA-344EC0062EA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75DE-412F-A6FA-344EC0062EA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75DE-412F-A6FA-344EC0062EA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75DE-412F-A6FA-344EC0062EA0}"/>
              </c:ext>
            </c:extLst>
          </c:dPt>
          <c:dPt>
            <c:idx val="16"/>
            <c:invertIfNegative val="0"/>
            <c:bubble3D val="0"/>
            <c:spPr>
              <a:solidFill>
                <a:srgbClr val="FBBB27"/>
              </a:solidFill>
              <a:ln>
                <a:noFill/>
              </a:ln>
              <a:effectLst/>
            </c:spPr>
            <c:extLst>
              <c:ext xmlns:c16="http://schemas.microsoft.com/office/drawing/2014/chart" uri="{C3380CC4-5D6E-409C-BE32-E72D297353CC}">
                <c16:uniqueId val="{00000021-75DE-412F-A6FA-344EC0062EA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75DE-412F-A6FA-344EC0062EA0}"/>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'F92'!$B$8:$B$40</c:f>
              <c:strCache>
                <c:ptCount val="33"/>
                <c:pt idx="0">
                  <c:v>Baja California Sur</c:v>
                </c:pt>
                <c:pt idx="1">
                  <c:v>Hidalgo</c:v>
                </c:pt>
                <c:pt idx="2">
                  <c:v>Ciudad de México</c:v>
                </c:pt>
                <c:pt idx="3">
                  <c:v>México</c:v>
                </c:pt>
                <c:pt idx="4">
                  <c:v>Guerrero</c:v>
                </c:pt>
                <c:pt idx="5">
                  <c:v>Tamaulipas</c:v>
                </c:pt>
                <c:pt idx="6">
                  <c:v>Sinaloa</c:v>
                </c:pt>
                <c:pt idx="7">
                  <c:v>Tabasco</c:v>
                </c:pt>
                <c:pt idx="8">
                  <c:v>Nacional</c:v>
                </c:pt>
                <c:pt idx="9">
                  <c:v>Quintana Roo</c:v>
                </c:pt>
                <c:pt idx="10">
                  <c:v>Durango</c:v>
                </c:pt>
                <c:pt idx="11">
                  <c:v>Puebla</c:v>
                </c:pt>
                <c:pt idx="12">
                  <c:v>Veracruz</c:v>
                </c:pt>
                <c:pt idx="13">
                  <c:v>Chihuahua</c:v>
                </c:pt>
                <c:pt idx="14">
                  <c:v>Colima</c:v>
                </c:pt>
                <c:pt idx="15">
                  <c:v>Michoacán</c:v>
                </c:pt>
                <c:pt idx="16">
                  <c:v>Jalisco</c:v>
                </c:pt>
                <c:pt idx="17">
                  <c:v>Chiapas</c:v>
                </c:pt>
                <c:pt idx="18">
                  <c:v>Nayarit</c:v>
                </c:pt>
                <c:pt idx="19">
                  <c:v>Oaxaca</c:v>
                </c:pt>
                <c:pt idx="20">
                  <c:v>Morelos</c:v>
                </c:pt>
                <c:pt idx="21">
                  <c:v>Campeche</c:v>
                </c:pt>
                <c:pt idx="22">
                  <c:v>Zacatecas</c:v>
                </c:pt>
                <c:pt idx="23">
                  <c:v>Guanajuato</c:v>
                </c:pt>
                <c:pt idx="24">
                  <c:v>Nuevo León</c:v>
                </c:pt>
                <c:pt idx="25">
                  <c:v>San Luis Potosí</c:v>
                </c:pt>
                <c:pt idx="26">
                  <c:v>Coahuila</c:v>
                </c:pt>
                <c:pt idx="27">
                  <c:v>Aguascalientes</c:v>
                </c:pt>
                <c:pt idx="28">
                  <c:v>Sonora</c:v>
                </c:pt>
                <c:pt idx="29">
                  <c:v>Baja California</c:v>
                </c:pt>
                <c:pt idx="30">
                  <c:v>Querétaro</c:v>
                </c:pt>
                <c:pt idx="31">
                  <c:v>Yucatán</c:v>
                </c:pt>
                <c:pt idx="32">
                  <c:v>Tlaxcala</c:v>
                </c:pt>
              </c:strCache>
            </c:strRef>
          </c:cat>
          <c:val>
            <c:numRef>
              <c:f>'F92'!$C$8:$C$40</c:f>
              <c:numCache>
                <c:formatCode>General</c:formatCode>
                <c:ptCount val="33"/>
                <c:pt idx="0">
                  <c:v>-3.6413011417270518</c:v>
                </c:pt>
                <c:pt idx="1">
                  <c:v>-1.7831688647467856</c:v>
                </c:pt>
                <c:pt idx="2">
                  <c:v>-1.7322151392124348</c:v>
                </c:pt>
                <c:pt idx="3">
                  <c:v>-1.3333091349517923</c:v>
                </c:pt>
                <c:pt idx="4">
                  <c:v>-1.2976538746589068</c:v>
                </c:pt>
                <c:pt idx="5">
                  <c:v>-1.269577639443356</c:v>
                </c:pt>
                <c:pt idx="6">
                  <c:v>-0.741534787585022</c:v>
                </c:pt>
                <c:pt idx="7">
                  <c:v>-0.54624997864323444</c:v>
                </c:pt>
                <c:pt idx="8">
                  <c:v>-0.3067223198279615</c:v>
                </c:pt>
                <c:pt idx="9">
                  <c:v>0.26472224845595427</c:v>
                </c:pt>
                <c:pt idx="10">
                  <c:v>0.54063265068845578</c:v>
                </c:pt>
                <c:pt idx="11">
                  <c:v>0.82377739712318587</c:v>
                </c:pt>
                <c:pt idx="12">
                  <c:v>0.87738222442373826</c:v>
                </c:pt>
                <c:pt idx="13">
                  <c:v>0.99804824824956295</c:v>
                </c:pt>
                <c:pt idx="14">
                  <c:v>1.0761729495604175</c:v>
                </c:pt>
                <c:pt idx="15">
                  <c:v>1.0826127760884596</c:v>
                </c:pt>
                <c:pt idx="16">
                  <c:v>1.1499196474345226</c:v>
                </c:pt>
                <c:pt idx="17">
                  <c:v>1.1678324165403502</c:v>
                </c:pt>
                <c:pt idx="18">
                  <c:v>1.593920019575108</c:v>
                </c:pt>
                <c:pt idx="19">
                  <c:v>1.7744401414745075</c:v>
                </c:pt>
                <c:pt idx="20">
                  <c:v>1.8902249255498029</c:v>
                </c:pt>
                <c:pt idx="21">
                  <c:v>2.211542276941743</c:v>
                </c:pt>
                <c:pt idx="22">
                  <c:v>2.3007148561981423</c:v>
                </c:pt>
                <c:pt idx="23">
                  <c:v>2.7175112655972682</c:v>
                </c:pt>
                <c:pt idx="24">
                  <c:v>2.8405700442574067</c:v>
                </c:pt>
                <c:pt idx="25">
                  <c:v>2.9860785929035365</c:v>
                </c:pt>
                <c:pt idx="26">
                  <c:v>3.0565498594527578</c:v>
                </c:pt>
                <c:pt idx="27">
                  <c:v>3.2381293088257177</c:v>
                </c:pt>
                <c:pt idx="28">
                  <c:v>3.3523850215779452</c:v>
                </c:pt>
                <c:pt idx="29">
                  <c:v>3.9065818825147107</c:v>
                </c:pt>
                <c:pt idx="30">
                  <c:v>4.9985343345845399</c:v>
                </c:pt>
                <c:pt idx="31">
                  <c:v>5.669654003950062</c:v>
                </c:pt>
                <c:pt idx="32">
                  <c:v>13.982890650665203</c:v>
                </c:pt>
              </c:numCache>
            </c:numRef>
          </c:val>
          <c:extLst>
            <c:ext xmlns:c16="http://schemas.microsoft.com/office/drawing/2014/chart" uri="{C3380CC4-5D6E-409C-BE32-E72D297353CC}">
              <c16:uniqueId val="{00000024-75DE-412F-A6FA-344EC0062EA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Total Jalisco</c:v>
          </c:tx>
          <c:spPr>
            <a:solidFill>
              <a:srgbClr val="7C878E"/>
            </a:solidFill>
          </c:spPr>
          <c:invertIfNegative val="0"/>
          <c:dPt>
            <c:idx val="0"/>
            <c:invertIfNegative val="0"/>
            <c:bubble3D val="0"/>
            <c:extLst>
              <c:ext xmlns:c16="http://schemas.microsoft.com/office/drawing/2014/chart" uri="{C3380CC4-5D6E-409C-BE32-E72D297353CC}">
                <c16:uniqueId val="{00000000-C07A-4B39-ADBB-DA8661ADB497}"/>
              </c:ext>
            </c:extLst>
          </c:dPt>
          <c:dPt>
            <c:idx val="1"/>
            <c:invertIfNegative val="0"/>
            <c:bubble3D val="0"/>
            <c:extLst>
              <c:ext xmlns:c16="http://schemas.microsoft.com/office/drawing/2014/chart" uri="{C3380CC4-5D6E-409C-BE32-E72D297353CC}">
                <c16:uniqueId val="{00000001-C07A-4B39-ADBB-DA8661ADB497}"/>
              </c:ext>
            </c:extLst>
          </c:dPt>
          <c:dPt>
            <c:idx val="8"/>
            <c:invertIfNegative val="0"/>
            <c:bubble3D val="0"/>
            <c:extLst>
              <c:ext xmlns:c16="http://schemas.microsoft.com/office/drawing/2014/chart" uri="{C3380CC4-5D6E-409C-BE32-E72D297353CC}">
                <c16:uniqueId val="{00000002-C07A-4B39-ADBB-DA8661ADB497}"/>
              </c:ext>
            </c:extLst>
          </c:dPt>
          <c:dPt>
            <c:idx val="9"/>
            <c:invertIfNegative val="0"/>
            <c:bubble3D val="0"/>
            <c:spPr>
              <a:solidFill>
                <a:srgbClr val="FFC000"/>
              </a:solidFill>
            </c:spPr>
            <c:extLst>
              <c:ext xmlns:c16="http://schemas.microsoft.com/office/drawing/2014/chart" uri="{C3380CC4-5D6E-409C-BE32-E72D297353CC}">
                <c16:uniqueId val="{00000004-C07A-4B39-ADBB-DA8661ADB497}"/>
              </c:ext>
            </c:extLst>
          </c:dPt>
          <c:dPt>
            <c:idx val="11"/>
            <c:invertIfNegative val="0"/>
            <c:bubble3D val="0"/>
            <c:extLst>
              <c:ext xmlns:c16="http://schemas.microsoft.com/office/drawing/2014/chart" uri="{C3380CC4-5D6E-409C-BE32-E72D297353CC}">
                <c16:uniqueId val="{00000005-C07A-4B39-ADBB-DA8661ADB497}"/>
              </c:ext>
            </c:extLst>
          </c:dPt>
          <c:dPt>
            <c:idx val="12"/>
            <c:invertIfNegative val="0"/>
            <c:bubble3D val="0"/>
            <c:extLst>
              <c:ext xmlns:c16="http://schemas.microsoft.com/office/drawing/2014/chart" uri="{C3380CC4-5D6E-409C-BE32-E72D297353CC}">
                <c16:uniqueId val="{00000006-C07A-4B39-ADBB-DA8661ADB497}"/>
              </c:ext>
            </c:extLst>
          </c:dPt>
          <c:dPt>
            <c:idx val="13"/>
            <c:invertIfNegative val="0"/>
            <c:bubble3D val="0"/>
            <c:extLst>
              <c:ext xmlns:c16="http://schemas.microsoft.com/office/drawing/2014/chart" uri="{C3380CC4-5D6E-409C-BE32-E72D297353CC}">
                <c16:uniqueId val="{00000007-C07A-4B39-ADBB-DA8661ADB497}"/>
              </c:ext>
            </c:extLst>
          </c:dPt>
          <c:dPt>
            <c:idx val="20"/>
            <c:invertIfNegative val="0"/>
            <c:bubble3D val="0"/>
            <c:extLst>
              <c:ext xmlns:c16="http://schemas.microsoft.com/office/drawing/2014/chart" uri="{C3380CC4-5D6E-409C-BE32-E72D297353CC}">
                <c16:uniqueId val="{00000008-C07A-4B39-ADBB-DA8661ADB497}"/>
              </c:ext>
            </c:extLst>
          </c:dPt>
          <c:dPt>
            <c:idx val="21"/>
            <c:invertIfNegative val="0"/>
            <c:bubble3D val="0"/>
            <c:spPr>
              <a:solidFill>
                <a:srgbClr val="FFC000"/>
              </a:solidFill>
            </c:spPr>
            <c:extLst>
              <c:ext xmlns:c16="http://schemas.microsoft.com/office/drawing/2014/chart" uri="{C3380CC4-5D6E-409C-BE32-E72D297353CC}">
                <c16:uniqueId val="{0000000A-C07A-4B39-ADBB-DA8661ADB497}"/>
              </c:ext>
            </c:extLst>
          </c:dPt>
          <c:dPt>
            <c:idx val="23"/>
            <c:invertIfNegative val="0"/>
            <c:bubble3D val="0"/>
            <c:extLst>
              <c:ext xmlns:c16="http://schemas.microsoft.com/office/drawing/2014/chart" uri="{C3380CC4-5D6E-409C-BE32-E72D297353CC}">
                <c16:uniqueId val="{0000000B-C07A-4B39-ADBB-DA8661ADB497}"/>
              </c:ext>
            </c:extLst>
          </c:dPt>
          <c:dPt>
            <c:idx val="24"/>
            <c:invertIfNegative val="0"/>
            <c:bubble3D val="0"/>
            <c:extLst>
              <c:ext xmlns:c16="http://schemas.microsoft.com/office/drawing/2014/chart" uri="{C3380CC4-5D6E-409C-BE32-E72D297353CC}">
                <c16:uniqueId val="{0000000C-C07A-4B39-ADBB-DA8661ADB497}"/>
              </c:ext>
            </c:extLst>
          </c:dPt>
          <c:dPt>
            <c:idx val="25"/>
            <c:invertIfNegative val="0"/>
            <c:bubble3D val="0"/>
            <c:extLst>
              <c:ext xmlns:c16="http://schemas.microsoft.com/office/drawing/2014/chart" uri="{C3380CC4-5D6E-409C-BE32-E72D297353CC}">
                <c16:uniqueId val="{0000000D-C07A-4B39-ADBB-DA8661ADB497}"/>
              </c:ext>
            </c:extLst>
          </c:dPt>
          <c:dPt>
            <c:idx val="32"/>
            <c:invertIfNegative val="0"/>
            <c:bubble3D val="0"/>
            <c:extLst>
              <c:ext xmlns:c16="http://schemas.microsoft.com/office/drawing/2014/chart" uri="{C3380CC4-5D6E-409C-BE32-E72D297353CC}">
                <c16:uniqueId val="{0000000E-C07A-4B39-ADBB-DA8661ADB497}"/>
              </c:ext>
            </c:extLst>
          </c:dPt>
          <c:dPt>
            <c:idx val="33"/>
            <c:invertIfNegative val="0"/>
            <c:bubble3D val="0"/>
            <c:spPr>
              <a:solidFill>
                <a:srgbClr val="FFC000"/>
              </a:solidFill>
            </c:spPr>
            <c:extLst>
              <c:ext xmlns:c16="http://schemas.microsoft.com/office/drawing/2014/chart" uri="{C3380CC4-5D6E-409C-BE32-E72D297353CC}">
                <c16:uniqueId val="{00000010-C07A-4B39-ADBB-DA8661ADB497}"/>
              </c:ext>
            </c:extLst>
          </c:dPt>
          <c:dPt>
            <c:idx val="35"/>
            <c:invertIfNegative val="0"/>
            <c:bubble3D val="0"/>
            <c:extLst>
              <c:ext xmlns:c16="http://schemas.microsoft.com/office/drawing/2014/chart" uri="{C3380CC4-5D6E-409C-BE32-E72D297353CC}">
                <c16:uniqueId val="{00000011-C07A-4B39-ADBB-DA8661ADB497}"/>
              </c:ext>
            </c:extLst>
          </c:dPt>
          <c:dPt>
            <c:idx val="36"/>
            <c:invertIfNegative val="0"/>
            <c:bubble3D val="0"/>
            <c:extLst>
              <c:ext xmlns:c16="http://schemas.microsoft.com/office/drawing/2014/chart" uri="{C3380CC4-5D6E-409C-BE32-E72D297353CC}">
                <c16:uniqueId val="{00000012-C07A-4B39-ADBB-DA8661ADB497}"/>
              </c:ext>
            </c:extLst>
          </c:dPt>
          <c:dPt>
            <c:idx val="37"/>
            <c:invertIfNegative val="0"/>
            <c:bubble3D val="0"/>
            <c:extLst>
              <c:ext xmlns:c16="http://schemas.microsoft.com/office/drawing/2014/chart" uri="{C3380CC4-5D6E-409C-BE32-E72D297353CC}">
                <c16:uniqueId val="{00000013-C07A-4B39-ADBB-DA8661ADB497}"/>
              </c:ext>
            </c:extLst>
          </c:dPt>
          <c:dPt>
            <c:idx val="44"/>
            <c:invertIfNegative val="0"/>
            <c:bubble3D val="0"/>
            <c:extLst>
              <c:ext xmlns:c16="http://schemas.microsoft.com/office/drawing/2014/chart" uri="{C3380CC4-5D6E-409C-BE32-E72D297353CC}">
                <c16:uniqueId val="{00000014-C07A-4B39-ADBB-DA8661ADB497}"/>
              </c:ext>
            </c:extLst>
          </c:dPt>
          <c:dPt>
            <c:idx val="45"/>
            <c:invertIfNegative val="0"/>
            <c:bubble3D val="0"/>
            <c:spPr>
              <a:solidFill>
                <a:srgbClr val="FFC000"/>
              </a:solidFill>
            </c:spPr>
            <c:extLst>
              <c:ext xmlns:c16="http://schemas.microsoft.com/office/drawing/2014/chart" uri="{C3380CC4-5D6E-409C-BE32-E72D297353CC}">
                <c16:uniqueId val="{00000016-C07A-4B39-ADBB-DA8661ADB497}"/>
              </c:ext>
            </c:extLst>
          </c:dPt>
          <c:dLbls>
            <c:dLbl>
              <c:idx val="9"/>
              <c:spPr>
                <a:noFill/>
                <a:ln>
                  <a:noFill/>
                </a:ln>
                <a:effectLst/>
              </c:spPr>
              <c:txPr>
                <a:bodyPr/>
                <a:lstStyle/>
                <a:p>
                  <a:pPr>
                    <a:defRPr sz="8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4-C07A-4B39-ADBB-DA8661ADB497}"/>
                </c:ext>
              </c:extLst>
            </c:dLbl>
            <c:dLbl>
              <c:idx val="21"/>
              <c:spPr>
                <a:noFill/>
                <a:ln>
                  <a:noFill/>
                </a:ln>
                <a:effectLst/>
              </c:spPr>
              <c:txPr>
                <a:bodyPr/>
                <a:lstStyle/>
                <a:p>
                  <a:pPr>
                    <a:defRPr sz="8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A-C07A-4B39-ADBB-DA8661ADB497}"/>
                </c:ext>
              </c:extLst>
            </c:dLbl>
            <c:dLbl>
              <c:idx val="33"/>
              <c:spPr>
                <a:noFill/>
                <a:ln>
                  <a:noFill/>
                </a:ln>
                <a:effectLst/>
              </c:spPr>
              <c:txPr>
                <a:bodyPr/>
                <a:lstStyle/>
                <a:p>
                  <a:pPr>
                    <a:defRPr sz="8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10-C07A-4B39-ADBB-DA8661ADB497}"/>
                </c:ext>
              </c:extLst>
            </c:dLbl>
            <c:dLbl>
              <c:idx val="45"/>
              <c:spPr>
                <a:noFill/>
                <a:ln>
                  <a:noFill/>
                </a:ln>
                <a:effectLst/>
              </c:spPr>
              <c:txPr>
                <a:bodyPr/>
                <a:lstStyle/>
                <a:p>
                  <a:pPr>
                    <a:defRPr sz="8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16-C07A-4B39-ADBB-DA8661ADB497}"/>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6"/>
              <c:pt idx="0">
                <c:v>2016 Enero</c:v>
              </c:pt>
              <c:pt idx="1">
                <c:v>2016 Febrero</c:v>
              </c:pt>
              <c:pt idx="2">
                <c:v>2016 Marzo</c:v>
              </c:pt>
              <c:pt idx="3">
                <c:v>2016 Abril</c:v>
              </c:pt>
              <c:pt idx="4">
                <c:v>2016 Mayo</c:v>
              </c:pt>
              <c:pt idx="5">
                <c:v>2016 Junio</c:v>
              </c:pt>
              <c:pt idx="6">
                <c:v>2016 Julio</c:v>
              </c:pt>
              <c:pt idx="7">
                <c:v>2016 Agosto</c:v>
              </c:pt>
              <c:pt idx="8">
                <c:v>2016 Septiembre</c:v>
              </c:pt>
              <c:pt idx="9">
                <c:v>2016 Octubre</c:v>
              </c:pt>
              <c:pt idx="10">
                <c:v>2016 Noviembre</c:v>
              </c:pt>
              <c:pt idx="11">
                <c:v>2016 Diciembre</c:v>
              </c:pt>
              <c:pt idx="12">
                <c:v>2017 Enero</c:v>
              </c:pt>
              <c:pt idx="13">
                <c:v>2017 Febrero</c:v>
              </c:pt>
              <c:pt idx="14">
                <c:v>2017 Marzo</c:v>
              </c:pt>
              <c:pt idx="15">
                <c:v>2017 Abril</c:v>
              </c:pt>
              <c:pt idx="16">
                <c:v>2017 Mayo</c:v>
              </c:pt>
              <c:pt idx="17">
                <c:v>2017 Junio</c:v>
              </c:pt>
              <c:pt idx="18">
                <c:v>2017 Julio</c:v>
              </c:pt>
              <c:pt idx="19">
                <c:v>2017 Agosto</c:v>
              </c:pt>
              <c:pt idx="20">
                <c:v>2017 Septiembre</c:v>
              </c:pt>
              <c:pt idx="21">
                <c:v>2017 Octubre</c:v>
              </c:pt>
              <c:pt idx="22">
                <c:v>2017 Noviembre</c:v>
              </c:pt>
              <c:pt idx="23">
                <c:v>2017 Diciembre</c:v>
              </c:pt>
              <c:pt idx="24">
                <c:v>2018 Enero</c:v>
              </c:pt>
              <c:pt idx="25">
                <c:v>2018 Febrero</c:v>
              </c:pt>
              <c:pt idx="26">
                <c:v>2018 Marzo</c:v>
              </c:pt>
              <c:pt idx="27">
                <c:v>2018 Abril</c:v>
              </c:pt>
              <c:pt idx="28">
                <c:v>2018 Mayo</c:v>
              </c:pt>
              <c:pt idx="29">
                <c:v>2018 Junio</c:v>
              </c:pt>
              <c:pt idx="30">
                <c:v>2018 Julio</c:v>
              </c:pt>
              <c:pt idx="31">
                <c:v>2018 Agosto</c:v>
              </c:pt>
              <c:pt idx="32">
                <c:v>2018 Septiembre</c:v>
              </c:pt>
              <c:pt idx="33">
                <c:v>2018 Octubre</c:v>
              </c:pt>
              <c:pt idx="34">
                <c:v>2018 Noviembre</c:v>
              </c:pt>
              <c:pt idx="35">
                <c:v>2018 Diciembre</c:v>
              </c:pt>
              <c:pt idx="36">
                <c:v>2019 Enero</c:v>
              </c:pt>
              <c:pt idx="37">
                <c:v>2019 Febrero</c:v>
              </c:pt>
              <c:pt idx="38">
                <c:v>2019 Marzo</c:v>
              </c:pt>
              <c:pt idx="39">
                <c:v>2019 Abril</c:v>
              </c:pt>
              <c:pt idx="40">
                <c:v>2019 Mayo</c:v>
              </c:pt>
              <c:pt idx="41">
                <c:v>2019 Junio</c:v>
              </c:pt>
              <c:pt idx="42">
                <c:v>2019 Julio</c:v>
              </c:pt>
              <c:pt idx="43">
                <c:v>2019 Agosto</c:v>
              </c:pt>
              <c:pt idx="44">
                <c:v>2019 Septiembre</c:v>
              </c:pt>
              <c:pt idx="45">
                <c:v>2019 Octubre</c:v>
              </c:pt>
            </c:strLit>
          </c:cat>
          <c:val>
            <c:numLit>
              <c:formatCode>General</c:formatCode>
              <c:ptCount val="46"/>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numLit>
          </c:val>
          <c:extLst>
            <c:ext xmlns:c16="http://schemas.microsoft.com/office/drawing/2014/chart" uri="{C3380CC4-5D6E-409C-BE32-E72D297353CC}">
              <c16:uniqueId val="{00000017-C07A-4B39-ADBB-DA8661ADB497}"/>
            </c:ext>
          </c:extLst>
        </c:ser>
        <c:dLbls>
          <c:showLegendKey val="0"/>
          <c:showVal val="1"/>
          <c:showCatName val="0"/>
          <c:showSerName val="0"/>
          <c:showPercent val="0"/>
          <c:showBubbleSize val="0"/>
        </c:dLbls>
        <c:gapWidth val="150"/>
        <c:overlap val="-25"/>
        <c:axId val="223967104"/>
        <c:axId val="223968640"/>
      </c:barChart>
      <c:lineChart>
        <c:grouping val="stacked"/>
        <c:varyColors val="0"/>
        <c:ser>
          <c:idx val="1"/>
          <c:order val="1"/>
          <c:tx>
            <c:v>Promedio Nacional</c:v>
          </c:tx>
          <c:spPr>
            <a:ln>
              <a:solidFill>
                <a:srgbClr val="CC9900"/>
              </a:solidFill>
            </a:ln>
          </c:spPr>
          <c:marker>
            <c:symbol val="none"/>
          </c:marker>
          <c:dPt>
            <c:idx val="0"/>
            <c:bubble3D val="0"/>
            <c:extLst>
              <c:ext xmlns:c16="http://schemas.microsoft.com/office/drawing/2014/chart" uri="{C3380CC4-5D6E-409C-BE32-E72D297353CC}">
                <c16:uniqueId val="{00000018-C07A-4B39-ADBB-DA8661ADB497}"/>
              </c:ext>
            </c:extLst>
          </c:dPt>
          <c:dLbls>
            <c:delete val="1"/>
          </c:dLbls>
          <c:val>
            <c:numLit>
              <c:formatCode>General</c:formatCode>
              <c:ptCount val="46"/>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numLit>
          </c:val>
          <c:smooth val="0"/>
          <c:extLst>
            <c:ext xmlns:c16="http://schemas.microsoft.com/office/drawing/2014/chart" uri="{C3380CC4-5D6E-409C-BE32-E72D297353CC}">
              <c16:uniqueId val="{00000019-C07A-4B39-ADBB-DA8661ADB497}"/>
            </c:ext>
          </c:extLst>
        </c:ser>
        <c:dLbls>
          <c:showLegendKey val="0"/>
          <c:showVal val="1"/>
          <c:showCatName val="0"/>
          <c:showSerName val="0"/>
          <c:showPercent val="0"/>
          <c:showBubbleSize val="0"/>
        </c:dLbls>
        <c:marker val="1"/>
        <c:smooth val="0"/>
        <c:axId val="223967104"/>
        <c:axId val="223968640"/>
      </c:lineChart>
      <c:catAx>
        <c:axId val="223967104"/>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223968640"/>
        <c:crosses val="autoZero"/>
        <c:auto val="1"/>
        <c:lblAlgn val="ctr"/>
        <c:lblOffset val="100"/>
        <c:noMultiLvlLbl val="0"/>
      </c:catAx>
      <c:valAx>
        <c:axId val="223968640"/>
        <c:scaling>
          <c:orientation val="minMax"/>
        </c:scaling>
        <c:delete val="1"/>
        <c:axPos val="l"/>
        <c:numFmt formatCode="General" sourceLinked="1"/>
        <c:majorTickMark val="none"/>
        <c:minorTickMark val="none"/>
        <c:tickLblPos val="nextTo"/>
        <c:crossAx val="223967104"/>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7C878E"/>
              </a:solidFill>
            </c:spPr>
            <c:extLst>
              <c:ext xmlns:c16="http://schemas.microsoft.com/office/drawing/2014/chart" uri="{C3380CC4-5D6E-409C-BE32-E72D297353CC}">
                <c16:uniqueId val="{00000001-9DF7-49EE-A38F-664DE82BB283}"/>
              </c:ext>
            </c:extLst>
          </c:dPt>
          <c:dPt>
            <c:idx val="1"/>
            <c:bubble3D val="0"/>
            <c:spPr>
              <a:solidFill>
                <a:srgbClr val="FAD496"/>
              </a:solidFill>
            </c:spPr>
            <c:extLst>
              <c:ext xmlns:c16="http://schemas.microsoft.com/office/drawing/2014/chart" uri="{C3380CC4-5D6E-409C-BE32-E72D297353CC}">
                <c16:uniqueId val="{00000003-9DF7-49EE-A38F-664DE82BB283}"/>
              </c:ext>
            </c:extLst>
          </c:dPt>
          <c:dPt>
            <c:idx val="2"/>
            <c:bubble3D val="0"/>
            <c:spPr>
              <a:solidFill>
                <a:srgbClr val="FBBB27"/>
              </a:solidFill>
            </c:spPr>
            <c:extLst>
              <c:ext xmlns:c16="http://schemas.microsoft.com/office/drawing/2014/chart" uri="{C3380CC4-5D6E-409C-BE32-E72D297353CC}">
                <c16:uniqueId val="{00000005-9DF7-49EE-A38F-664DE82BB283}"/>
              </c:ext>
            </c:extLst>
          </c:dPt>
          <c:dLbls>
            <c:dLbl>
              <c:idx val="0"/>
              <c:delete val="1"/>
              <c:extLst>
                <c:ext xmlns:c15="http://schemas.microsoft.com/office/drawing/2012/chart" uri="{CE6537A1-D6FC-4f65-9D91-7224C49458BB}"/>
                <c:ext xmlns:c16="http://schemas.microsoft.com/office/drawing/2014/chart" uri="{C3380CC4-5D6E-409C-BE32-E72D297353CC}">
                  <c16:uniqueId val="{00000001-9DF7-49EE-A38F-664DE82BB283}"/>
                </c:ext>
              </c:extLst>
            </c:dLbl>
            <c:dLbl>
              <c:idx val="1"/>
              <c:layout>
                <c:manualLayout>
                  <c:x val="0.21973829833770778"/>
                  <c:y val="9.3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DF7-49EE-A38F-664DE82BB283}"/>
                </c:ext>
              </c:extLst>
            </c:dLbl>
            <c:dLbl>
              <c:idx val="2"/>
              <c:layout>
                <c:manualLayout>
                  <c:x val="3.0758967629046369E-2"/>
                  <c:y val="-0.279560002916302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DF7-49EE-A38F-664DE82BB283}"/>
                </c:ext>
              </c:extLst>
            </c:dLbl>
            <c:numFmt formatCode="0.00%" sourceLinked="0"/>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3"/>
              <c:pt idx="0">
                <c:v>Unidades Vehiculares Eléctricas</c:v>
              </c:pt>
              <c:pt idx="1">
                <c:v>Unidades Vehiculares Híbridas Plugin (conectables)</c:v>
              </c:pt>
              <c:pt idx="2">
                <c:v>Unidades Vehiculares Hibridas</c:v>
              </c:pt>
            </c:strLit>
          </c:cat>
          <c:val>
            <c:numLit>
              <c:formatCode>General</c:formatCode>
              <c:ptCount val="3"/>
              <c:pt idx="0">
                <c:v>0</c:v>
              </c:pt>
              <c:pt idx="1">
                <c:v>15</c:v>
              </c:pt>
              <c:pt idx="2">
                <c:v>244</c:v>
              </c:pt>
            </c:numLit>
          </c:val>
          <c:extLst>
            <c:ext xmlns:c16="http://schemas.microsoft.com/office/drawing/2014/chart" uri="{C3380CC4-5D6E-409C-BE32-E72D297353CC}">
              <c16:uniqueId val="{00000006-9DF7-49EE-A38F-664DE82BB283}"/>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5DF5-47E1-9B9D-4F7CDF71FD82}"/>
              </c:ext>
            </c:extLst>
          </c:dPt>
          <c:dPt>
            <c:idx val="1"/>
            <c:invertIfNegative val="0"/>
            <c:bubble3D val="0"/>
            <c:extLst>
              <c:ext xmlns:c16="http://schemas.microsoft.com/office/drawing/2014/chart" uri="{C3380CC4-5D6E-409C-BE32-E72D297353CC}">
                <c16:uniqueId val="{00000003-5DF5-47E1-9B9D-4F7CDF71FD82}"/>
              </c:ext>
            </c:extLst>
          </c:dPt>
          <c:dPt>
            <c:idx val="2"/>
            <c:invertIfNegative val="0"/>
            <c:bubble3D val="0"/>
            <c:extLst>
              <c:ext xmlns:c16="http://schemas.microsoft.com/office/drawing/2014/chart" uri="{C3380CC4-5D6E-409C-BE32-E72D297353CC}">
                <c16:uniqueId val="{00000005-5DF5-47E1-9B9D-4F7CDF71FD82}"/>
              </c:ext>
            </c:extLst>
          </c:dPt>
          <c:dPt>
            <c:idx val="3"/>
            <c:invertIfNegative val="0"/>
            <c:bubble3D val="0"/>
            <c:extLst>
              <c:ext xmlns:c16="http://schemas.microsoft.com/office/drawing/2014/chart" uri="{C3380CC4-5D6E-409C-BE32-E72D297353CC}">
                <c16:uniqueId val="{00000007-5DF5-47E1-9B9D-4F7CDF71FD82}"/>
              </c:ext>
            </c:extLst>
          </c:dPt>
          <c:dPt>
            <c:idx val="4"/>
            <c:invertIfNegative val="0"/>
            <c:bubble3D val="0"/>
            <c:extLst>
              <c:ext xmlns:c16="http://schemas.microsoft.com/office/drawing/2014/chart" uri="{C3380CC4-5D6E-409C-BE32-E72D297353CC}">
                <c16:uniqueId val="{00000009-5DF5-47E1-9B9D-4F7CDF71FD82}"/>
              </c:ext>
            </c:extLst>
          </c:dPt>
          <c:dPt>
            <c:idx val="5"/>
            <c:invertIfNegative val="0"/>
            <c:bubble3D val="0"/>
            <c:extLst>
              <c:ext xmlns:c16="http://schemas.microsoft.com/office/drawing/2014/chart" uri="{C3380CC4-5D6E-409C-BE32-E72D297353CC}">
                <c16:uniqueId val="{0000000B-5DF5-47E1-9B9D-4F7CDF71FD82}"/>
              </c:ext>
            </c:extLst>
          </c:dPt>
          <c:dPt>
            <c:idx val="6"/>
            <c:invertIfNegative val="0"/>
            <c:bubble3D val="0"/>
            <c:extLst>
              <c:ext xmlns:c16="http://schemas.microsoft.com/office/drawing/2014/chart" uri="{C3380CC4-5D6E-409C-BE32-E72D297353CC}">
                <c16:uniqueId val="{0000000D-5DF5-47E1-9B9D-4F7CDF71FD82}"/>
              </c:ext>
            </c:extLst>
          </c:dPt>
          <c:dPt>
            <c:idx val="7"/>
            <c:invertIfNegative val="0"/>
            <c:bubble3D val="0"/>
            <c:extLst>
              <c:ext xmlns:c16="http://schemas.microsoft.com/office/drawing/2014/chart" uri="{C3380CC4-5D6E-409C-BE32-E72D297353CC}">
                <c16:uniqueId val="{0000000F-5DF5-47E1-9B9D-4F7CDF71FD82}"/>
              </c:ext>
            </c:extLst>
          </c:dPt>
          <c:dPt>
            <c:idx val="8"/>
            <c:invertIfNegative val="0"/>
            <c:bubble3D val="0"/>
            <c:extLst>
              <c:ext xmlns:c16="http://schemas.microsoft.com/office/drawing/2014/chart" uri="{C3380CC4-5D6E-409C-BE32-E72D297353CC}">
                <c16:uniqueId val="{00000011-5DF5-47E1-9B9D-4F7CDF71FD82}"/>
              </c:ext>
            </c:extLst>
          </c:dPt>
          <c:dPt>
            <c:idx val="9"/>
            <c:invertIfNegative val="0"/>
            <c:bubble3D val="0"/>
            <c:extLst>
              <c:ext xmlns:c16="http://schemas.microsoft.com/office/drawing/2014/chart" uri="{C3380CC4-5D6E-409C-BE32-E72D297353CC}">
                <c16:uniqueId val="{00000013-5DF5-47E1-9B9D-4F7CDF71FD82}"/>
              </c:ext>
            </c:extLst>
          </c:dPt>
          <c:dPt>
            <c:idx val="10"/>
            <c:invertIfNegative val="0"/>
            <c:bubble3D val="0"/>
            <c:extLst>
              <c:ext xmlns:c16="http://schemas.microsoft.com/office/drawing/2014/chart" uri="{C3380CC4-5D6E-409C-BE32-E72D297353CC}">
                <c16:uniqueId val="{00000015-5DF5-47E1-9B9D-4F7CDF71FD82}"/>
              </c:ext>
            </c:extLst>
          </c:dPt>
          <c:dPt>
            <c:idx val="11"/>
            <c:invertIfNegative val="0"/>
            <c:bubble3D val="0"/>
            <c:extLst>
              <c:ext xmlns:c16="http://schemas.microsoft.com/office/drawing/2014/chart" uri="{C3380CC4-5D6E-409C-BE32-E72D297353CC}">
                <c16:uniqueId val="{00000017-5DF5-47E1-9B9D-4F7CDF71FD82}"/>
              </c:ext>
            </c:extLst>
          </c:dPt>
          <c:dPt>
            <c:idx val="12"/>
            <c:invertIfNegative val="0"/>
            <c:bubble3D val="0"/>
            <c:extLst>
              <c:ext xmlns:c16="http://schemas.microsoft.com/office/drawing/2014/chart" uri="{C3380CC4-5D6E-409C-BE32-E72D297353CC}">
                <c16:uniqueId val="{00000019-5DF5-47E1-9B9D-4F7CDF71FD82}"/>
              </c:ext>
            </c:extLst>
          </c:dPt>
          <c:dPt>
            <c:idx val="13"/>
            <c:invertIfNegative val="0"/>
            <c:bubble3D val="0"/>
            <c:extLst>
              <c:ext xmlns:c16="http://schemas.microsoft.com/office/drawing/2014/chart" uri="{C3380CC4-5D6E-409C-BE32-E72D297353CC}">
                <c16:uniqueId val="{0000001B-5DF5-47E1-9B9D-4F7CDF71FD82}"/>
              </c:ext>
            </c:extLst>
          </c:dPt>
          <c:dPt>
            <c:idx val="14"/>
            <c:invertIfNegative val="0"/>
            <c:bubble3D val="0"/>
            <c:extLst>
              <c:ext xmlns:c16="http://schemas.microsoft.com/office/drawing/2014/chart" uri="{C3380CC4-5D6E-409C-BE32-E72D297353CC}">
                <c16:uniqueId val="{0000001D-5DF5-47E1-9B9D-4F7CDF71FD82}"/>
              </c:ext>
            </c:extLst>
          </c:dPt>
          <c:dPt>
            <c:idx val="15"/>
            <c:invertIfNegative val="0"/>
            <c:bubble3D val="0"/>
            <c:extLst>
              <c:ext xmlns:c16="http://schemas.microsoft.com/office/drawing/2014/chart" uri="{C3380CC4-5D6E-409C-BE32-E72D297353CC}">
                <c16:uniqueId val="{0000001F-5DF5-47E1-9B9D-4F7CDF71FD82}"/>
              </c:ext>
            </c:extLst>
          </c:dPt>
          <c:dPt>
            <c:idx val="16"/>
            <c:invertIfNegative val="0"/>
            <c:bubble3D val="0"/>
            <c:extLst>
              <c:ext xmlns:c16="http://schemas.microsoft.com/office/drawing/2014/chart" uri="{C3380CC4-5D6E-409C-BE32-E72D297353CC}">
                <c16:uniqueId val="{00000021-5DF5-47E1-9B9D-4F7CDF71FD82}"/>
              </c:ext>
            </c:extLst>
          </c:dPt>
          <c:dPt>
            <c:idx val="17"/>
            <c:invertIfNegative val="0"/>
            <c:bubble3D val="0"/>
            <c:extLst>
              <c:ext xmlns:c16="http://schemas.microsoft.com/office/drawing/2014/chart" uri="{C3380CC4-5D6E-409C-BE32-E72D297353CC}">
                <c16:uniqueId val="{00000023-5DF5-47E1-9B9D-4F7CDF71FD82}"/>
              </c:ext>
            </c:extLst>
          </c:dPt>
          <c:dPt>
            <c:idx val="19"/>
            <c:invertIfNegative val="0"/>
            <c:bubble3D val="0"/>
            <c:extLst>
              <c:ext xmlns:c16="http://schemas.microsoft.com/office/drawing/2014/chart" uri="{C3380CC4-5D6E-409C-BE32-E72D297353CC}">
                <c16:uniqueId val="{00000025-5DF5-47E1-9B9D-4F7CDF71FD82}"/>
              </c:ext>
            </c:extLst>
          </c:dPt>
          <c:dPt>
            <c:idx val="28"/>
            <c:invertIfNegative val="0"/>
            <c:bubble3D val="0"/>
            <c:extLst>
              <c:ext xmlns:c16="http://schemas.microsoft.com/office/drawing/2014/chart" uri="{C3380CC4-5D6E-409C-BE32-E72D297353CC}">
                <c16:uniqueId val="{00000027-5DF5-47E1-9B9D-4F7CDF71FD82}"/>
              </c:ext>
            </c:extLst>
          </c:dPt>
          <c:dPt>
            <c:idx val="29"/>
            <c:invertIfNegative val="0"/>
            <c:bubble3D val="0"/>
            <c:spPr>
              <a:solidFill>
                <a:srgbClr val="FBBB27"/>
              </a:solidFill>
              <a:ln>
                <a:noFill/>
              </a:ln>
              <a:effectLst/>
            </c:spPr>
            <c:extLst>
              <c:ext xmlns:c16="http://schemas.microsoft.com/office/drawing/2014/chart" uri="{C3380CC4-5D6E-409C-BE32-E72D297353CC}">
                <c16:uniqueId val="{00000029-5DF5-47E1-9B9D-4F7CDF71FD82}"/>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'F95'!$A$7:$A$38</c:f>
              <c:strCache>
                <c:ptCount val="32"/>
                <c:pt idx="0">
                  <c:v>Nayarit</c:v>
                </c:pt>
                <c:pt idx="1">
                  <c:v>Campeche</c:v>
                </c:pt>
                <c:pt idx="2">
                  <c:v>Tabasco</c:v>
                </c:pt>
                <c:pt idx="3">
                  <c:v>Durango</c:v>
                </c:pt>
                <c:pt idx="4">
                  <c:v>Tlaxcala</c:v>
                </c:pt>
                <c:pt idx="5">
                  <c:v>Chiapas</c:v>
                </c:pt>
                <c:pt idx="6">
                  <c:v>Zacatecas</c:v>
                </c:pt>
                <c:pt idx="7">
                  <c:v>Guerrero</c:v>
                </c:pt>
                <c:pt idx="8">
                  <c:v>Baja California Sur</c:v>
                </c:pt>
                <c:pt idx="9">
                  <c:v>Colima</c:v>
                </c:pt>
                <c:pt idx="10">
                  <c:v>Tamaulipas</c:v>
                </c:pt>
                <c:pt idx="11">
                  <c:v>Quintana Roo</c:v>
                </c:pt>
                <c:pt idx="12">
                  <c:v>Aguascalientes</c:v>
                </c:pt>
                <c:pt idx="13">
                  <c:v>Chihuahua</c:v>
                </c:pt>
                <c:pt idx="14">
                  <c:v>Sonora</c:v>
                </c:pt>
                <c:pt idx="15">
                  <c:v>Yucatán</c:v>
                </c:pt>
                <c:pt idx="16">
                  <c:v>Coahuila</c:v>
                </c:pt>
                <c:pt idx="17">
                  <c:v>Hidalgo</c:v>
                </c:pt>
                <c:pt idx="18">
                  <c:v>San Luis Potosí</c:v>
                </c:pt>
                <c:pt idx="19">
                  <c:v>Veracruz</c:v>
                </c:pt>
                <c:pt idx="20">
                  <c:v>Baja California</c:v>
                </c:pt>
                <c:pt idx="21">
                  <c:v>Morelos</c:v>
                </c:pt>
                <c:pt idx="22">
                  <c:v>Sinaloa</c:v>
                </c:pt>
                <c:pt idx="23">
                  <c:v>Puebla</c:v>
                </c:pt>
                <c:pt idx="24">
                  <c:v>Oaxaca</c:v>
                </c:pt>
                <c:pt idx="25">
                  <c:v>Guanajuato</c:v>
                </c:pt>
                <c:pt idx="26">
                  <c:v>Querétaro</c:v>
                </c:pt>
                <c:pt idx="27">
                  <c:v>Michoacán</c:v>
                </c:pt>
                <c:pt idx="28">
                  <c:v>Nuevo León</c:v>
                </c:pt>
                <c:pt idx="29">
                  <c:v>Jalisco</c:v>
                </c:pt>
                <c:pt idx="30">
                  <c:v>Estado de México</c:v>
                </c:pt>
                <c:pt idx="31">
                  <c:v>Ciudad de México</c:v>
                </c:pt>
              </c:strCache>
            </c:strRef>
          </c:cat>
          <c:val>
            <c:numRef>
              <c:f>'F95'!$B$7:$B$38</c:f>
              <c:numCache>
                <c:formatCode>General</c:formatCode>
                <c:ptCount val="32"/>
                <c:pt idx="0">
                  <c:v>1</c:v>
                </c:pt>
                <c:pt idx="1">
                  <c:v>3</c:v>
                </c:pt>
                <c:pt idx="2">
                  <c:v>7</c:v>
                </c:pt>
                <c:pt idx="3">
                  <c:v>8</c:v>
                </c:pt>
                <c:pt idx="4">
                  <c:v>8</c:v>
                </c:pt>
                <c:pt idx="5">
                  <c:v>9</c:v>
                </c:pt>
                <c:pt idx="6">
                  <c:v>10</c:v>
                </c:pt>
                <c:pt idx="7">
                  <c:v>15</c:v>
                </c:pt>
                <c:pt idx="8">
                  <c:v>16</c:v>
                </c:pt>
                <c:pt idx="9">
                  <c:v>16</c:v>
                </c:pt>
                <c:pt idx="10">
                  <c:v>20</c:v>
                </c:pt>
                <c:pt idx="11">
                  <c:v>22</c:v>
                </c:pt>
                <c:pt idx="12">
                  <c:v>25</c:v>
                </c:pt>
                <c:pt idx="13">
                  <c:v>28</c:v>
                </c:pt>
                <c:pt idx="14">
                  <c:v>28</c:v>
                </c:pt>
                <c:pt idx="15">
                  <c:v>37</c:v>
                </c:pt>
                <c:pt idx="16">
                  <c:v>40</c:v>
                </c:pt>
                <c:pt idx="17">
                  <c:v>41</c:v>
                </c:pt>
                <c:pt idx="18">
                  <c:v>43</c:v>
                </c:pt>
                <c:pt idx="19">
                  <c:v>49</c:v>
                </c:pt>
                <c:pt idx="20">
                  <c:v>51</c:v>
                </c:pt>
                <c:pt idx="21">
                  <c:v>54</c:v>
                </c:pt>
                <c:pt idx="22">
                  <c:v>56</c:v>
                </c:pt>
                <c:pt idx="23">
                  <c:v>69</c:v>
                </c:pt>
                <c:pt idx="24">
                  <c:v>70</c:v>
                </c:pt>
                <c:pt idx="25">
                  <c:v>86</c:v>
                </c:pt>
                <c:pt idx="26">
                  <c:v>87</c:v>
                </c:pt>
                <c:pt idx="27">
                  <c:v>89</c:v>
                </c:pt>
                <c:pt idx="28">
                  <c:v>133</c:v>
                </c:pt>
                <c:pt idx="29">
                  <c:v>259</c:v>
                </c:pt>
                <c:pt idx="30">
                  <c:v>500</c:v>
                </c:pt>
                <c:pt idx="31">
                  <c:v>1014</c:v>
                </c:pt>
              </c:numCache>
            </c:numRef>
          </c:val>
          <c:extLst>
            <c:ext xmlns:c16="http://schemas.microsoft.com/office/drawing/2014/chart" uri="{C3380CC4-5D6E-409C-BE32-E72D297353CC}">
              <c16:uniqueId val="{0000002A-5DF5-47E1-9B9D-4F7CDF71FD82}"/>
            </c:ext>
          </c:extLst>
        </c:ser>
        <c:dLbls>
          <c:showLegendKey val="0"/>
          <c:showVal val="0"/>
          <c:showCatName val="0"/>
          <c:showSerName val="0"/>
          <c:showPercent val="0"/>
          <c:showBubbleSize val="0"/>
        </c:dLbls>
        <c:gapWidth val="75"/>
        <c:axId val="222409472"/>
        <c:axId val="222411008"/>
      </c:barChart>
      <c:catAx>
        <c:axId val="2224094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2411008"/>
        <c:crosses val="autoZero"/>
        <c:auto val="1"/>
        <c:lblAlgn val="ctr"/>
        <c:lblOffset val="100"/>
        <c:noMultiLvlLbl val="0"/>
      </c:catAx>
      <c:valAx>
        <c:axId val="222411008"/>
        <c:scaling>
          <c:orientation val="minMax"/>
        </c:scaling>
        <c:delete val="1"/>
        <c:axPos val="b"/>
        <c:numFmt formatCode="General" sourceLinked="1"/>
        <c:majorTickMark val="none"/>
        <c:minorTickMark val="none"/>
        <c:tickLblPos val="nextTo"/>
        <c:crossAx val="22240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D5CA-4BF2-AEC2-B0A3A0A66925}"/>
              </c:ext>
            </c:extLst>
          </c:dPt>
          <c:dPt>
            <c:idx val="1"/>
            <c:invertIfNegative val="0"/>
            <c:bubble3D val="0"/>
            <c:extLst>
              <c:ext xmlns:c16="http://schemas.microsoft.com/office/drawing/2014/chart" uri="{C3380CC4-5D6E-409C-BE32-E72D297353CC}">
                <c16:uniqueId val="{00000003-D5CA-4BF2-AEC2-B0A3A0A66925}"/>
              </c:ext>
            </c:extLst>
          </c:dPt>
          <c:dPt>
            <c:idx val="2"/>
            <c:invertIfNegative val="0"/>
            <c:bubble3D val="0"/>
            <c:extLst>
              <c:ext xmlns:c16="http://schemas.microsoft.com/office/drawing/2014/chart" uri="{C3380CC4-5D6E-409C-BE32-E72D297353CC}">
                <c16:uniqueId val="{00000005-D5CA-4BF2-AEC2-B0A3A0A66925}"/>
              </c:ext>
            </c:extLst>
          </c:dPt>
          <c:dPt>
            <c:idx val="3"/>
            <c:invertIfNegative val="0"/>
            <c:bubble3D val="0"/>
            <c:extLst>
              <c:ext xmlns:c16="http://schemas.microsoft.com/office/drawing/2014/chart" uri="{C3380CC4-5D6E-409C-BE32-E72D297353CC}">
                <c16:uniqueId val="{00000007-D5CA-4BF2-AEC2-B0A3A0A66925}"/>
              </c:ext>
            </c:extLst>
          </c:dPt>
          <c:dPt>
            <c:idx val="4"/>
            <c:invertIfNegative val="0"/>
            <c:bubble3D val="0"/>
            <c:extLst>
              <c:ext xmlns:c16="http://schemas.microsoft.com/office/drawing/2014/chart" uri="{C3380CC4-5D6E-409C-BE32-E72D297353CC}">
                <c16:uniqueId val="{00000009-D5CA-4BF2-AEC2-B0A3A0A66925}"/>
              </c:ext>
            </c:extLst>
          </c:dPt>
          <c:dPt>
            <c:idx val="5"/>
            <c:invertIfNegative val="0"/>
            <c:bubble3D val="0"/>
            <c:extLst>
              <c:ext xmlns:c16="http://schemas.microsoft.com/office/drawing/2014/chart" uri="{C3380CC4-5D6E-409C-BE32-E72D297353CC}">
                <c16:uniqueId val="{0000000B-D5CA-4BF2-AEC2-B0A3A0A66925}"/>
              </c:ext>
            </c:extLst>
          </c:dPt>
          <c:dPt>
            <c:idx val="6"/>
            <c:invertIfNegative val="0"/>
            <c:bubble3D val="0"/>
            <c:extLst>
              <c:ext xmlns:c16="http://schemas.microsoft.com/office/drawing/2014/chart" uri="{C3380CC4-5D6E-409C-BE32-E72D297353CC}">
                <c16:uniqueId val="{0000000D-D5CA-4BF2-AEC2-B0A3A0A66925}"/>
              </c:ext>
            </c:extLst>
          </c:dPt>
          <c:dPt>
            <c:idx val="7"/>
            <c:invertIfNegative val="0"/>
            <c:bubble3D val="0"/>
            <c:extLst>
              <c:ext xmlns:c16="http://schemas.microsoft.com/office/drawing/2014/chart" uri="{C3380CC4-5D6E-409C-BE32-E72D297353CC}">
                <c16:uniqueId val="{0000000F-D5CA-4BF2-AEC2-B0A3A0A66925}"/>
              </c:ext>
            </c:extLst>
          </c:dPt>
          <c:dPt>
            <c:idx val="8"/>
            <c:invertIfNegative val="0"/>
            <c:bubble3D val="0"/>
            <c:extLst>
              <c:ext xmlns:c16="http://schemas.microsoft.com/office/drawing/2014/chart" uri="{C3380CC4-5D6E-409C-BE32-E72D297353CC}">
                <c16:uniqueId val="{00000011-D5CA-4BF2-AEC2-B0A3A0A66925}"/>
              </c:ext>
            </c:extLst>
          </c:dPt>
          <c:dPt>
            <c:idx val="9"/>
            <c:invertIfNegative val="0"/>
            <c:bubble3D val="0"/>
            <c:extLst>
              <c:ext xmlns:c16="http://schemas.microsoft.com/office/drawing/2014/chart" uri="{C3380CC4-5D6E-409C-BE32-E72D297353CC}">
                <c16:uniqueId val="{00000013-D5CA-4BF2-AEC2-B0A3A0A66925}"/>
              </c:ext>
            </c:extLst>
          </c:dPt>
          <c:dPt>
            <c:idx val="10"/>
            <c:invertIfNegative val="0"/>
            <c:bubble3D val="0"/>
            <c:extLst>
              <c:ext xmlns:c16="http://schemas.microsoft.com/office/drawing/2014/chart" uri="{C3380CC4-5D6E-409C-BE32-E72D297353CC}">
                <c16:uniqueId val="{00000015-D5CA-4BF2-AEC2-B0A3A0A66925}"/>
              </c:ext>
            </c:extLst>
          </c:dPt>
          <c:dPt>
            <c:idx val="11"/>
            <c:invertIfNegative val="0"/>
            <c:bubble3D val="0"/>
            <c:extLst>
              <c:ext xmlns:c16="http://schemas.microsoft.com/office/drawing/2014/chart" uri="{C3380CC4-5D6E-409C-BE32-E72D297353CC}">
                <c16:uniqueId val="{00000017-D5CA-4BF2-AEC2-B0A3A0A66925}"/>
              </c:ext>
            </c:extLst>
          </c:dPt>
          <c:dPt>
            <c:idx val="12"/>
            <c:invertIfNegative val="0"/>
            <c:bubble3D val="0"/>
            <c:extLst>
              <c:ext xmlns:c16="http://schemas.microsoft.com/office/drawing/2014/chart" uri="{C3380CC4-5D6E-409C-BE32-E72D297353CC}">
                <c16:uniqueId val="{00000019-D5CA-4BF2-AEC2-B0A3A0A66925}"/>
              </c:ext>
            </c:extLst>
          </c:dPt>
          <c:dPt>
            <c:idx val="13"/>
            <c:invertIfNegative val="0"/>
            <c:bubble3D val="0"/>
            <c:extLst>
              <c:ext xmlns:c16="http://schemas.microsoft.com/office/drawing/2014/chart" uri="{C3380CC4-5D6E-409C-BE32-E72D297353CC}">
                <c16:uniqueId val="{0000001B-D5CA-4BF2-AEC2-B0A3A0A66925}"/>
              </c:ext>
            </c:extLst>
          </c:dPt>
          <c:dPt>
            <c:idx val="14"/>
            <c:invertIfNegative val="0"/>
            <c:bubble3D val="0"/>
            <c:extLst>
              <c:ext xmlns:c16="http://schemas.microsoft.com/office/drawing/2014/chart" uri="{C3380CC4-5D6E-409C-BE32-E72D297353CC}">
                <c16:uniqueId val="{0000001D-D5CA-4BF2-AEC2-B0A3A0A66925}"/>
              </c:ext>
            </c:extLst>
          </c:dPt>
          <c:dPt>
            <c:idx val="15"/>
            <c:invertIfNegative val="0"/>
            <c:bubble3D val="0"/>
            <c:extLst>
              <c:ext xmlns:c16="http://schemas.microsoft.com/office/drawing/2014/chart" uri="{C3380CC4-5D6E-409C-BE32-E72D297353CC}">
                <c16:uniqueId val="{0000001F-D5CA-4BF2-AEC2-B0A3A0A66925}"/>
              </c:ext>
            </c:extLst>
          </c:dPt>
          <c:dPt>
            <c:idx val="16"/>
            <c:invertIfNegative val="0"/>
            <c:bubble3D val="0"/>
            <c:extLst>
              <c:ext xmlns:c16="http://schemas.microsoft.com/office/drawing/2014/chart" uri="{C3380CC4-5D6E-409C-BE32-E72D297353CC}">
                <c16:uniqueId val="{00000021-D5CA-4BF2-AEC2-B0A3A0A66925}"/>
              </c:ext>
            </c:extLst>
          </c:dPt>
          <c:dPt>
            <c:idx val="17"/>
            <c:invertIfNegative val="0"/>
            <c:bubble3D val="0"/>
            <c:extLst>
              <c:ext xmlns:c16="http://schemas.microsoft.com/office/drawing/2014/chart" uri="{C3380CC4-5D6E-409C-BE32-E72D297353CC}">
                <c16:uniqueId val="{00000023-D5CA-4BF2-AEC2-B0A3A0A66925}"/>
              </c:ext>
            </c:extLst>
          </c:dPt>
          <c:dPt>
            <c:idx val="19"/>
            <c:invertIfNegative val="0"/>
            <c:bubble3D val="0"/>
            <c:extLst>
              <c:ext xmlns:c16="http://schemas.microsoft.com/office/drawing/2014/chart" uri="{C3380CC4-5D6E-409C-BE32-E72D297353CC}">
                <c16:uniqueId val="{00000025-D5CA-4BF2-AEC2-B0A3A0A66925}"/>
              </c:ext>
            </c:extLst>
          </c:dPt>
          <c:dPt>
            <c:idx val="26"/>
            <c:invertIfNegative val="0"/>
            <c:bubble3D val="0"/>
            <c:spPr>
              <a:solidFill>
                <a:srgbClr val="FBBB27"/>
              </a:solidFill>
              <a:ln>
                <a:noFill/>
              </a:ln>
              <a:effectLst/>
            </c:spPr>
            <c:extLst>
              <c:ext xmlns:c16="http://schemas.microsoft.com/office/drawing/2014/chart" uri="{C3380CC4-5D6E-409C-BE32-E72D297353CC}">
                <c16:uniqueId val="{00000027-D5CA-4BF2-AEC2-B0A3A0A66925}"/>
              </c:ext>
            </c:extLst>
          </c:dPt>
          <c:dPt>
            <c:idx val="28"/>
            <c:invertIfNegative val="0"/>
            <c:bubble3D val="0"/>
            <c:extLst>
              <c:ext xmlns:c16="http://schemas.microsoft.com/office/drawing/2014/chart" uri="{C3380CC4-5D6E-409C-BE32-E72D297353CC}">
                <c16:uniqueId val="{00000029-D5CA-4BF2-AEC2-B0A3A0A66925}"/>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'F96'!$A$7:$A$38</c:f>
              <c:strCache>
                <c:ptCount val="32"/>
                <c:pt idx="0">
                  <c:v>Nayarit</c:v>
                </c:pt>
                <c:pt idx="1">
                  <c:v>Chiapas</c:v>
                </c:pt>
                <c:pt idx="2">
                  <c:v>Tabasco</c:v>
                </c:pt>
                <c:pt idx="3">
                  <c:v>Campeche</c:v>
                </c:pt>
                <c:pt idx="4">
                  <c:v>Guerrero</c:v>
                </c:pt>
                <c:pt idx="5">
                  <c:v>Durango</c:v>
                </c:pt>
                <c:pt idx="6">
                  <c:v>Tamaulipas</c:v>
                </c:pt>
                <c:pt idx="7">
                  <c:v>Veracruz</c:v>
                </c:pt>
                <c:pt idx="8">
                  <c:v>Tlaxcala</c:v>
                </c:pt>
                <c:pt idx="9">
                  <c:v>Zacatecas</c:v>
                </c:pt>
                <c:pt idx="10">
                  <c:v>Chihuahua</c:v>
                </c:pt>
                <c:pt idx="11">
                  <c:v>Sonora</c:v>
                </c:pt>
                <c:pt idx="12">
                  <c:v>Puebla</c:v>
                </c:pt>
                <c:pt idx="13">
                  <c:v>Coahuila</c:v>
                </c:pt>
                <c:pt idx="14">
                  <c:v>Quintana Roo</c:v>
                </c:pt>
                <c:pt idx="15">
                  <c:v>Hidalgo</c:v>
                </c:pt>
                <c:pt idx="16">
                  <c:v>Guanajuato</c:v>
                </c:pt>
                <c:pt idx="17">
                  <c:v>Baja California</c:v>
                </c:pt>
                <c:pt idx="18">
                  <c:v>San Luis Potosí</c:v>
                </c:pt>
                <c:pt idx="19">
                  <c:v>Yucatán</c:v>
                </c:pt>
                <c:pt idx="20">
                  <c:v>Oaxaca</c:v>
                </c:pt>
                <c:pt idx="21">
                  <c:v>Aguascalientes</c:v>
                </c:pt>
                <c:pt idx="22">
                  <c:v>Sinaloa</c:v>
                </c:pt>
                <c:pt idx="23">
                  <c:v>Michoacán</c:v>
                </c:pt>
                <c:pt idx="24">
                  <c:v>Baja California Sur</c:v>
                </c:pt>
                <c:pt idx="25">
                  <c:v>Colima</c:v>
                </c:pt>
                <c:pt idx="26">
                  <c:v>Nuevo León</c:v>
                </c:pt>
                <c:pt idx="27">
                  <c:v>Morelos</c:v>
                </c:pt>
                <c:pt idx="28">
                  <c:v>Estado de México</c:v>
                </c:pt>
                <c:pt idx="29">
                  <c:v>Jalisco</c:v>
                </c:pt>
                <c:pt idx="30">
                  <c:v>Querétaro</c:v>
                </c:pt>
                <c:pt idx="31">
                  <c:v>Ciudad de México</c:v>
                </c:pt>
              </c:strCache>
            </c:strRef>
          </c:cat>
          <c:val>
            <c:numRef>
              <c:f>'F96'!$D$7:$D$38</c:f>
              <c:numCache>
                <c:formatCode>General</c:formatCode>
                <c:ptCount val="32"/>
                <c:pt idx="0">
                  <c:v>0.78700125762800965</c:v>
                </c:pt>
                <c:pt idx="1">
                  <c:v>1.5936164682201004</c:v>
                </c:pt>
                <c:pt idx="2">
                  <c:v>2.7511700333127389</c:v>
                </c:pt>
                <c:pt idx="3">
                  <c:v>3.0486379701761912</c:v>
                </c:pt>
                <c:pt idx="4">
                  <c:v>4.1163850236033515</c:v>
                </c:pt>
                <c:pt idx="5">
                  <c:v>4.3174350981568868</c:v>
                </c:pt>
                <c:pt idx="6">
                  <c:v>5.5234733810009082</c:v>
                </c:pt>
                <c:pt idx="7">
                  <c:v>5.7725517989333035</c:v>
                </c:pt>
                <c:pt idx="8">
                  <c:v>5.864470617902616</c:v>
                </c:pt>
                <c:pt idx="9">
                  <c:v>6.0437823682319456</c:v>
                </c:pt>
                <c:pt idx="10">
                  <c:v>7.4362770809956649</c:v>
                </c:pt>
                <c:pt idx="11">
                  <c:v>9.2173422978570994</c:v>
                </c:pt>
                <c:pt idx="12">
                  <c:v>10.546452998585858</c:v>
                </c:pt>
                <c:pt idx="13">
                  <c:v>12.59587428435753</c:v>
                </c:pt>
                <c:pt idx="14">
                  <c:v>13.059937395409195</c:v>
                </c:pt>
                <c:pt idx="15">
                  <c:v>13.439450359259453</c:v>
                </c:pt>
                <c:pt idx="16">
                  <c:v>13.930017535624399</c:v>
                </c:pt>
                <c:pt idx="17">
                  <c:v>14.251538537417693</c:v>
                </c:pt>
                <c:pt idx="18">
                  <c:v>15.109142471834625</c:v>
                </c:pt>
                <c:pt idx="19">
                  <c:v>16.563213729024032</c:v>
                </c:pt>
                <c:pt idx="20">
                  <c:v>16.987236033519217</c:v>
                </c:pt>
                <c:pt idx="21">
                  <c:v>17.662589434521603</c:v>
                </c:pt>
                <c:pt idx="22">
                  <c:v>17.88559098464011</c:v>
                </c:pt>
                <c:pt idx="23">
                  <c:v>18.572710177866046</c:v>
                </c:pt>
                <c:pt idx="24">
                  <c:v>20.30150269185237</c:v>
                </c:pt>
                <c:pt idx="25">
                  <c:v>20.702808594770985</c:v>
                </c:pt>
                <c:pt idx="26">
                  <c:v>24.036954015499678</c:v>
                </c:pt>
                <c:pt idx="27">
                  <c:v>26.698731513600531</c:v>
                </c:pt>
                <c:pt idx="28">
                  <c:v>28.992984915355848</c:v>
                </c:pt>
                <c:pt idx="29">
                  <c:v>31.10812174205482</c:v>
                </c:pt>
                <c:pt idx="30">
                  <c:v>38.854688823069147</c:v>
                </c:pt>
                <c:pt idx="31">
                  <c:v>112.27727659617817</c:v>
                </c:pt>
              </c:numCache>
            </c:numRef>
          </c:val>
          <c:extLst>
            <c:ext xmlns:c16="http://schemas.microsoft.com/office/drawing/2014/chart" uri="{C3380CC4-5D6E-409C-BE32-E72D297353CC}">
              <c16:uniqueId val="{0000002A-D5CA-4BF2-AEC2-B0A3A0A66925}"/>
            </c:ext>
          </c:extLst>
        </c:ser>
        <c:dLbls>
          <c:showLegendKey val="0"/>
          <c:showVal val="0"/>
          <c:showCatName val="0"/>
          <c:showSerName val="0"/>
          <c:showPercent val="0"/>
          <c:showBubbleSize val="0"/>
        </c:dLbls>
        <c:gapWidth val="75"/>
        <c:axId val="222461312"/>
        <c:axId val="222471296"/>
      </c:barChart>
      <c:catAx>
        <c:axId val="22246131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2471296"/>
        <c:crosses val="autoZero"/>
        <c:auto val="1"/>
        <c:lblAlgn val="ctr"/>
        <c:lblOffset val="100"/>
        <c:noMultiLvlLbl val="0"/>
      </c:catAx>
      <c:valAx>
        <c:axId val="222471296"/>
        <c:scaling>
          <c:orientation val="minMax"/>
        </c:scaling>
        <c:delete val="1"/>
        <c:axPos val="b"/>
        <c:numFmt formatCode="General" sourceLinked="1"/>
        <c:majorTickMark val="none"/>
        <c:minorTickMark val="none"/>
        <c:tickLblPos val="nextTo"/>
        <c:crossAx val="222461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4"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93.xml.rels><?xml version="1.0" encoding="UTF-8" standalone="yes"?>
<Relationships xmlns="http://schemas.openxmlformats.org/package/2006/relationships"><Relationship Id="rId3" Type="http://schemas.openxmlformats.org/officeDocument/2006/relationships/chart" Target="../charts/chart101.xml"/><Relationship Id="rId7" Type="http://schemas.openxmlformats.org/officeDocument/2006/relationships/chart" Target="../charts/chart105.xml"/><Relationship Id="rId2" Type="http://schemas.openxmlformats.org/officeDocument/2006/relationships/chart" Target="../charts/chart100.xml"/><Relationship Id="rId1" Type="http://schemas.openxmlformats.org/officeDocument/2006/relationships/chart" Target="../charts/chart99.xml"/><Relationship Id="rId6" Type="http://schemas.openxmlformats.org/officeDocument/2006/relationships/chart" Target="../charts/chart104.xml"/><Relationship Id="rId5" Type="http://schemas.openxmlformats.org/officeDocument/2006/relationships/chart" Target="../charts/chart103.xml"/><Relationship Id="rId4" Type="http://schemas.openxmlformats.org/officeDocument/2006/relationships/chart" Target="../charts/chart102.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11.xml"/></Relationships>
</file>

<file path=xl/drawings/drawing1.xml><?xml version="1.0" encoding="utf-8"?>
<xdr:wsDr xmlns:xdr="http://schemas.openxmlformats.org/drawingml/2006/spreadsheetDrawing" xmlns:a="http://schemas.openxmlformats.org/drawingml/2006/main">
  <xdr:twoCellAnchor>
    <xdr:from>
      <xdr:col>3</xdr:col>
      <xdr:colOff>459441</xdr:colOff>
      <xdr:row>5</xdr:row>
      <xdr:rowOff>100853</xdr:rowOff>
    </xdr:from>
    <xdr:to>
      <xdr:col>10</xdr:col>
      <xdr:colOff>587188</xdr:colOff>
      <xdr:row>18</xdr:row>
      <xdr:rowOff>123353</xdr:rowOff>
    </xdr:to>
    <xdr:graphicFrame macro="">
      <xdr:nvGraphicFramePr>
        <xdr:cNvPr id="2" name="Gráfico 1">
          <a:extLst>
            <a:ext uri="{FF2B5EF4-FFF2-40B4-BE49-F238E27FC236}">
              <a16:creationId xmlns:a16="http://schemas.microsoft.com/office/drawing/2014/main" id="{511BBEC5-8C73-4C76-8F3B-1118DC202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4</xdr:row>
      <xdr:rowOff>0</xdr:rowOff>
    </xdr:from>
    <xdr:to>
      <xdr:col>10</xdr:col>
      <xdr:colOff>609600</xdr:colOff>
      <xdr:row>32</xdr:row>
      <xdr:rowOff>66000</xdr:rowOff>
    </xdr:to>
    <xdr:graphicFrame macro="">
      <xdr:nvGraphicFramePr>
        <xdr:cNvPr id="2" name="Gráfico 1">
          <a:extLst>
            <a:ext uri="{FF2B5EF4-FFF2-40B4-BE49-F238E27FC236}">
              <a16:creationId xmlns:a16="http://schemas.microsoft.com/office/drawing/2014/main" id="{BA63AD5F-C464-4A39-9F4C-547A85CD6C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4</xdr:col>
      <xdr:colOff>742950</xdr:colOff>
      <xdr:row>6</xdr:row>
      <xdr:rowOff>85725</xdr:rowOff>
    </xdr:from>
    <xdr:to>
      <xdr:col>10</xdr:col>
      <xdr:colOff>742951</xdr:colOff>
      <xdr:row>39</xdr:row>
      <xdr:rowOff>119064</xdr:rowOff>
    </xdr:to>
    <xdr:graphicFrame macro="">
      <xdr:nvGraphicFramePr>
        <xdr:cNvPr id="2" name="1 Gráfico">
          <a:extLst>
            <a:ext uri="{FF2B5EF4-FFF2-40B4-BE49-F238E27FC236}">
              <a16:creationId xmlns:a16="http://schemas.microsoft.com/office/drawing/2014/main" id="{F1522EF6-CFDD-4ADF-BDEC-1B11F86666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4</xdr:col>
      <xdr:colOff>685800</xdr:colOff>
      <xdr:row>6</xdr:row>
      <xdr:rowOff>47625</xdr:rowOff>
    </xdr:from>
    <xdr:to>
      <xdr:col>10</xdr:col>
      <xdr:colOff>685801</xdr:colOff>
      <xdr:row>39</xdr:row>
      <xdr:rowOff>90489</xdr:rowOff>
    </xdr:to>
    <xdr:graphicFrame macro="">
      <xdr:nvGraphicFramePr>
        <xdr:cNvPr id="2" name="1 Gráfico">
          <a:extLst>
            <a:ext uri="{FF2B5EF4-FFF2-40B4-BE49-F238E27FC236}">
              <a16:creationId xmlns:a16="http://schemas.microsoft.com/office/drawing/2014/main" id="{084A9B2A-2712-4CDA-94DA-5BCB5CA5D1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11</xdr:col>
      <xdr:colOff>276225</xdr:colOff>
      <xdr:row>7</xdr:row>
      <xdr:rowOff>19050</xdr:rowOff>
    </xdr:from>
    <xdr:to>
      <xdr:col>16</xdr:col>
      <xdr:colOff>352425</xdr:colOff>
      <xdr:row>21</xdr:row>
      <xdr:rowOff>66676</xdr:rowOff>
    </xdr:to>
    <xdr:graphicFrame macro="">
      <xdr:nvGraphicFramePr>
        <xdr:cNvPr id="2" name="5 Gráfico">
          <a:extLst>
            <a:ext uri="{FF2B5EF4-FFF2-40B4-BE49-F238E27FC236}">
              <a16:creationId xmlns:a16="http://schemas.microsoft.com/office/drawing/2014/main" id="{E7430ED9-C14A-4DF3-8CA1-E8AC69B5EC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11</xdr:col>
      <xdr:colOff>314325</xdr:colOff>
      <xdr:row>6</xdr:row>
      <xdr:rowOff>147638</xdr:rowOff>
    </xdr:from>
    <xdr:to>
      <xdr:col>16</xdr:col>
      <xdr:colOff>390525</xdr:colOff>
      <xdr:row>22</xdr:row>
      <xdr:rowOff>66676</xdr:rowOff>
    </xdr:to>
    <xdr:graphicFrame macro="">
      <xdr:nvGraphicFramePr>
        <xdr:cNvPr id="2" name="2 Gráfico">
          <a:extLst>
            <a:ext uri="{FF2B5EF4-FFF2-40B4-BE49-F238E27FC236}">
              <a16:creationId xmlns:a16="http://schemas.microsoft.com/office/drawing/2014/main" id="{8E89EC31-31F0-420D-B103-4B206DC65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A0B177F7-8D7A-4C1C-895A-E80FE2E821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592BA172-E2AE-4229-A0B9-C03A684C3B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0</xdr:colOff>
      <xdr:row>10</xdr:row>
      <xdr:rowOff>0</xdr:rowOff>
    </xdr:from>
    <xdr:to>
      <xdr:col>23</xdr:col>
      <xdr:colOff>457200</xdr:colOff>
      <xdr:row>30</xdr:row>
      <xdr:rowOff>1500</xdr:rowOff>
    </xdr:to>
    <xdr:graphicFrame macro="">
      <xdr:nvGraphicFramePr>
        <xdr:cNvPr id="2" name="Gráfico 1">
          <a:extLst>
            <a:ext uri="{FF2B5EF4-FFF2-40B4-BE49-F238E27FC236}">
              <a16:creationId xmlns:a16="http://schemas.microsoft.com/office/drawing/2014/main" id="{D4824B2A-F379-482E-BD89-98B2BD0E6E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0</xdr:colOff>
      <xdr:row>3</xdr:row>
      <xdr:rowOff>180974</xdr:rowOff>
    </xdr:from>
    <xdr:to>
      <xdr:col>13</xdr:col>
      <xdr:colOff>76200</xdr:colOff>
      <xdr:row>20</xdr:row>
      <xdr:rowOff>142874</xdr:rowOff>
    </xdr:to>
    <xdr:graphicFrame macro="">
      <xdr:nvGraphicFramePr>
        <xdr:cNvPr id="2" name="Gráfico 1">
          <a:extLst>
            <a:ext uri="{FF2B5EF4-FFF2-40B4-BE49-F238E27FC236}">
              <a16:creationId xmlns:a16="http://schemas.microsoft.com/office/drawing/2014/main" id="{7D41210F-7060-414A-8013-C0CC3B9EBF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0</xdr:colOff>
      <xdr:row>4</xdr:row>
      <xdr:rowOff>9524</xdr:rowOff>
    </xdr:from>
    <xdr:to>
      <xdr:col>13</xdr:col>
      <xdr:colOff>76200</xdr:colOff>
      <xdr:row>20</xdr:row>
      <xdr:rowOff>152399</xdr:rowOff>
    </xdr:to>
    <xdr:graphicFrame macro="">
      <xdr:nvGraphicFramePr>
        <xdr:cNvPr id="2" name="Gráfico 1">
          <a:extLst>
            <a:ext uri="{FF2B5EF4-FFF2-40B4-BE49-F238E27FC236}">
              <a16:creationId xmlns:a16="http://schemas.microsoft.com/office/drawing/2014/main" id="{B2337001-1575-4F2E-89B9-50361B788C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704850</xdr:colOff>
      <xdr:row>4</xdr:row>
      <xdr:rowOff>52387</xdr:rowOff>
    </xdr:from>
    <xdr:to>
      <xdr:col>11</xdr:col>
      <xdr:colOff>552450</xdr:colOff>
      <xdr:row>32</xdr:row>
      <xdr:rowOff>118387</xdr:rowOff>
    </xdr:to>
    <xdr:graphicFrame macro="">
      <xdr:nvGraphicFramePr>
        <xdr:cNvPr id="2" name="Gráfico 1">
          <a:extLst>
            <a:ext uri="{FF2B5EF4-FFF2-40B4-BE49-F238E27FC236}">
              <a16:creationId xmlns:a16="http://schemas.microsoft.com/office/drawing/2014/main" id="{A41E3012-856A-441C-B1FB-96B7800F2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695325</xdr:colOff>
      <xdr:row>4</xdr:row>
      <xdr:rowOff>100012</xdr:rowOff>
    </xdr:from>
    <xdr:to>
      <xdr:col>11</xdr:col>
      <xdr:colOff>542925</xdr:colOff>
      <xdr:row>32</xdr:row>
      <xdr:rowOff>166012</xdr:rowOff>
    </xdr:to>
    <xdr:graphicFrame macro="">
      <xdr:nvGraphicFramePr>
        <xdr:cNvPr id="2" name="Gráfico 1">
          <a:extLst>
            <a:ext uri="{FF2B5EF4-FFF2-40B4-BE49-F238E27FC236}">
              <a16:creationId xmlns:a16="http://schemas.microsoft.com/office/drawing/2014/main" id="{EECCE426-ACD9-41FE-AA43-06E27AEC7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504825</xdr:colOff>
      <xdr:row>5</xdr:row>
      <xdr:rowOff>42862</xdr:rowOff>
    </xdr:from>
    <xdr:to>
      <xdr:col>11</xdr:col>
      <xdr:colOff>352425</xdr:colOff>
      <xdr:row>18</xdr:row>
      <xdr:rowOff>86362</xdr:rowOff>
    </xdr:to>
    <xdr:graphicFrame macro="">
      <xdr:nvGraphicFramePr>
        <xdr:cNvPr id="2" name="Gráfico 1">
          <a:extLst>
            <a:ext uri="{FF2B5EF4-FFF2-40B4-BE49-F238E27FC236}">
              <a16:creationId xmlns:a16="http://schemas.microsoft.com/office/drawing/2014/main" id="{3749A449-029F-4BFE-8DC2-7768506A6F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642937</xdr:colOff>
      <xdr:row>5</xdr:row>
      <xdr:rowOff>23812</xdr:rowOff>
    </xdr:from>
    <xdr:to>
      <xdr:col>13</xdr:col>
      <xdr:colOff>490537</xdr:colOff>
      <xdr:row>20</xdr:row>
      <xdr:rowOff>46312</xdr:rowOff>
    </xdr:to>
    <xdr:graphicFrame macro="">
      <xdr:nvGraphicFramePr>
        <xdr:cNvPr id="2" name="Gráfico 1">
          <a:extLst>
            <a:ext uri="{FF2B5EF4-FFF2-40B4-BE49-F238E27FC236}">
              <a16:creationId xmlns:a16="http://schemas.microsoft.com/office/drawing/2014/main" id="{E43DC23A-9718-4924-A52A-57377D9AF5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xdr:col>
      <xdr:colOff>623887</xdr:colOff>
      <xdr:row>4</xdr:row>
      <xdr:rowOff>33337</xdr:rowOff>
    </xdr:from>
    <xdr:to>
      <xdr:col>11</xdr:col>
      <xdr:colOff>471487</xdr:colOff>
      <xdr:row>32</xdr:row>
      <xdr:rowOff>99337</xdr:rowOff>
    </xdr:to>
    <xdr:graphicFrame macro="">
      <xdr:nvGraphicFramePr>
        <xdr:cNvPr id="2" name="Gráfico 1">
          <a:extLst>
            <a:ext uri="{FF2B5EF4-FFF2-40B4-BE49-F238E27FC236}">
              <a16:creationId xmlns:a16="http://schemas.microsoft.com/office/drawing/2014/main" id="{5E00E803-5D9C-453A-A01D-1850FBBE41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657225</xdr:colOff>
      <xdr:row>4</xdr:row>
      <xdr:rowOff>109537</xdr:rowOff>
    </xdr:from>
    <xdr:to>
      <xdr:col>13</xdr:col>
      <xdr:colOff>504825</xdr:colOff>
      <xdr:row>17</xdr:row>
      <xdr:rowOff>153037</xdr:rowOff>
    </xdr:to>
    <xdr:graphicFrame macro="">
      <xdr:nvGraphicFramePr>
        <xdr:cNvPr id="2" name="Gráfico 1">
          <a:extLst>
            <a:ext uri="{FF2B5EF4-FFF2-40B4-BE49-F238E27FC236}">
              <a16:creationId xmlns:a16="http://schemas.microsoft.com/office/drawing/2014/main" id="{5CF9470C-A0DE-4624-8C99-BD5A684DD9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661146</xdr:colOff>
      <xdr:row>5</xdr:row>
      <xdr:rowOff>180414</xdr:rowOff>
    </xdr:from>
    <xdr:to>
      <xdr:col>10</xdr:col>
      <xdr:colOff>508746</xdr:colOff>
      <xdr:row>20</xdr:row>
      <xdr:rowOff>12414</xdr:rowOff>
    </xdr:to>
    <xdr:graphicFrame macro="">
      <xdr:nvGraphicFramePr>
        <xdr:cNvPr id="2" name="Gráfico 1">
          <a:extLst>
            <a:ext uri="{FF2B5EF4-FFF2-40B4-BE49-F238E27FC236}">
              <a16:creationId xmlns:a16="http://schemas.microsoft.com/office/drawing/2014/main" id="{03856EE0-E47A-4C18-9087-808FF33A21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3</xdr:col>
      <xdr:colOff>471487</xdr:colOff>
      <xdr:row>4</xdr:row>
      <xdr:rowOff>100012</xdr:rowOff>
    </xdr:from>
    <xdr:to>
      <xdr:col>11</xdr:col>
      <xdr:colOff>319087</xdr:colOff>
      <xdr:row>32</xdr:row>
      <xdr:rowOff>166012</xdr:rowOff>
    </xdr:to>
    <xdr:graphicFrame macro="">
      <xdr:nvGraphicFramePr>
        <xdr:cNvPr id="2" name="Gráfico 1">
          <a:extLst>
            <a:ext uri="{FF2B5EF4-FFF2-40B4-BE49-F238E27FC236}">
              <a16:creationId xmlns:a16="http://schemas.microsoft.com/office/drawing/2014/main" id="{12D4658F-C96F-44F3-987F-62DAA61888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5</xdr:col>
      <xdr:colOff>504825</xdr:colOff>
      <xdr:row>4</xdr:row>
      <xdr:rowOff>109537</xdr:rowOff>
    </xdr:from>
    <xdr:to>
      <xdr:col>11</xdr:col>
      <xdr:colOff>504825</xdr:colOff>
      <xdr:row>18</xdr:row>
      <xdr:rowOff>185737</xdr:rowOff>
    </xdr:to>
    <xdr:graphicFrame macro="">
      <xdr:nvGraphicFramePr>
        <xdr:cNvPr id="2" name="Gráfico 1">
          <a:extLst>
            <a:ext uri="{FF2B5EF4-FFF2-40B4-BE49-F238E27FC236}">
              <a16:creationId xmlns:a16="http://schemas.microsoft.com/office/drawing/2014/main" id="{688A72DA-5630-4A64-A90B-149C0080F5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0</xdr:colOff>
      <xdr:row>4</xdr:row>
      <xdr:rowOff>33337</xdr:rowOff>
    </xdr:from>
    <xdr:to>
      <xdr:col>11</xdr:col>
      <xdr:colOff>609600</xdr:colOff>
      <xdr:row>32</xdr:row>
      <xdr:rowOff>99337</xdr:rowOff>
    </xdr:to>
    <xdr:graphicFrame macro="">
      <xdr:nvGraphicFramePr>
        <xdr:cNvPr id="2" name="Gráfico 1">
          <a:extLst>
            <a:ext uri="{FF2B5EF4-FFF2-40B4-BE49-F238E27FC236}">
              <a16:creationId xmlns:a16="http://schemas.microsoft.com/office/drawing/2014/main" id="{48692348-7DAC-4A60-AB91-180F990CFD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5011</xdr:colOff>
      <xdr:row>90</xdr:row>
      <xdr:rowOff>190248</xdr:rowOff>
    </xdr:from>
    <xdr:to>
      <xdr:col>9</xdr:col>
      <xdr:colOff>1313447</xdr:colOff>
      <xdr:row>114</xdr:row>
      <xdr:rowOff>90237</xdr:rowOff>
    </xdr:to>
    <xdr:graphicFrame macro="">
      <xdr:nvGraphicFramePr>
        <xdr:cNvPr id="2" name="Gráfico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xdr:col>
      <xdr:colOff>9525</xdr:colOff>
      <xdr:row>5</xdr:row>
      <xdr:rowOff>4761</xdr:rowOff>
    </xdr:from>
    <xdr:to>
      <xdr:col>16</xdr:col>
      <xdr:colOff>573525</xdr:colOff>
      <xdr:row>40</xdr:row>
      <xdr:rowOff>177261</xdr:rowOff>
    </xdr:to>
    <xdr:graphicFrame macro="">
      <xdr:nvGraphicFramePr>
        <xdr:cNvPr id="2" name="Gráfico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761999</xdr:colOff>
      <xdr:row>13</xdr:row>
      <xdr:rowOff>4762</xdr:rowOff>
    </xdr:from>
    <xdr:to>
      <xdr:col>9</xdr:col>
      <xdr:colOff>104774</xdr:colOff>
      <xdr:row>29</xdr:row>
      <xdr:rowOff>0</xdr:rowOff>
    </xdr:to>
    <xdr:graphicFrame macro="">
      <xdr:nvGraphicFramePr>
        <xdr:cNvPr id="2" name="Gráfico 1">
          <a:extLst>
            <a:ext uri="{FF2B5EF4-FFF2-40B4-BE49-F238E27FC236}">
              <a16:creationId xmlns:a16="http://schemas.microsoft.com/office/drawing/2014/main" id="{C2AC95E3-CF11-4E6E-9209-B28904BDB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4</xdr:col>
      <xdr:colOff>790573</xdr:colOff>
      <xdr:row>5</xdr:row>
      <xdr:rowOff>185737</xdr:rowOff>
    </xdr:from>
    <xdr:to>
      <xdr:col>12</xdr:col>
      <xdr:colOff>520273</xdr:colOff>
      <xdr:row>37</xdr:row>
      <xdr:rowOff>180975</xdr:rowOff>
    </xdr:to>
    <xdr:graphicFrame macro="">
      <xdr:nvGraphicFramePr>
        <xdr:cNvPr id="2" name="Gráfico 1">
          <a:extLst>
            <a:ext uri="{FF2B5EF4-FFF2-40B4-BE49-F238E27FC236}">
              <a16:creationId xmlns:a16="http://schemas.microsoft.com/office/drawing/2014/main" id="{F89CA8A2-3022-4DE8-8843-94EFB22C4F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733425</xdr:colOff>
      <xdr:row>6</xdr:row>
      <xdr:rowOff>4761</xdr:rowOff>
    </xdr:from>
    <xdr:to>
      <xdr:col>12</xdr:col>
      <xdr:colOff>577425</xdr:colOff>
      <xdr:row>38</xdr:row>
      <xdr:rowOff>9524</xdr:rowOff>
    </xdr:to>
    <xdr:graphicFrame macro="">
      <xdr:nvGraphicFramePr>
        <xdr:cNvPr id="2" name="Gráfico 1">
          <a:extLst>
            <a:ext uri="{FF2B5EF4-FFF2-40B4-BE49-F238E27FC236}">
              <a16:creationId xmlns:a16="http://schemas.microsoft.com/office/drawing/2014/main" id="{0CB572B9-10B6-4418-8DA8-59879756AB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0</xdr:colOff>
      <xdr:row>5</xdr:row>
      <xdr:rowOff>157162</xdr:rowOff>
    </xdr:from>
    <xdr:to>
      <xdr:col>11</xdr:col>
      <xdr:colOff>0</xdr:colOff>
      <xdr:row>34</xdr:row>
      <xdr:rowOff>142875</xdr:rowOff>
    </xdr:to>
    <xdr:graphicFrame macro="">
      <xdr:nvGraphicFramePr>
        <xdr:cNvPr id="2" name="Gráfico 1">
          <a:extLst>
            <a:ext uri="{FF2B5EF4-FFF2-40B4-BE49-F238E27FC236}">
              <a16:creationId xmlns:a16="http://schemas.microsoft.com/office/drawing/2014/main" id="{4D4D7260-5F7E-4B72-9B25-81C9989C10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752475</xdr:colOff>
      <xdr:row>5</xdr:row>
      <xdr:rowOff>166686</xdr:rowOff>
    </xdr:from>
    <xdr:to>
      <xdr:col>12</xdr:col>
      <xdr:colOff>596475</xdr:colOff>
      <xdr:row>33</xdr:row>
      <xdr:rowOff>171450</xdr:rowOff>
    </xdr:to>
    <xdr:graphicFrame macro="">
      <xdr:nvGraphicFramePr>
        <xdr:cNvPr id="2" name="Gráfico 1">
          <a:extLst>
            <a:ext uri="{FF2B5EF4-FFF2-40B4-BE49-F238E27FC236}">
              <a16:creationId xmlns:a16="http://schemas.microsoft.com/office/drawing/2014/main" id="{7CF346A4-020D-49B1-AD05-1C10724AB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348343</xdr:colOff>
      <xdr:row>7</xdr:row>
      <xdr:rowOff>36059</xdr:rowOff>
    </xdr:from>
    <xdr:to>
      <xdr:col>14</xdr:col>
      <xdr:colOff>195943</xdr:colOff>
      <xdr:row>20</xdr:row>
      <xdr:rowOff>79559</xdr:rowOff>
    </xdr:to>
    <xdr:graphicFrame macro="">
      <xdr:nvGraphicFramePr>
        <xdr:cNvPr id="2" name="Gráfico 1">
          <a:extLst>
            <a:ext uri="{FF2B5EF4-FFF2-40B4-BE49-F238E27FC236}">
              <a16:creationId xmlns:a16="http://schemas.microsoft.com/office/drawing/2014/main" id="{06416534-6885-4DD7-9DEE-43A03BA7C7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654504</xdr:colOff>
      <xdr:row>23</xdr:row>
      <xdr:rowOff>71437</xdr:rowOff>
    </xdr:from>
    <xdr:to>
      <xdr:col>14</xdr:col>
      <xdr:colOff>502104</xdr:colOff>
      <xdr:row>31</xdr:row>
      <xdr:rowOff>114937</xdr:rowOff>
    </xdr:to>
    <xdr:graphicFrame macro="">
      <xdr:nvGraphicFramePr>
        <xdr:cNvPr id="3" name="Gráfico 2">
          <a:extLst>
            <a:ext uri="{FF2B5EF4-FFF2-40B4-BE49-F238E27FC236}">
              <a16:creationId xmlns:a16="http://schemas.microsoft.com/office/drawing/2014/main" id="{22D14E32-B0E8-46E2-98CC-5366B72585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636814</xdr:colOff>
      <xdr:row>33</xdr:row>
      <xdr:rowOff>180294</xdr:rowOff>
    </xdr:from>
    <xdr:to>
      <xdr:col>14</xdr:col>
      <xdr:colOff>484414</xdr:colOff>
      <xdr:row>48</xdr:row>
      <xdr:rowOff>65994</xdr:rowOff>
    </xdr:to>
    <xdr:graphicFrame macro="">
      <xdr:nvGraphicFramePr>
        <xdr:cNvPr id="4" name="Gráfico 3">
          <a:extLst>
            <a:ext uri="{FF2B5EF4-FFF2-40B4-BE49-F238E27FC236}">
              <a16:creationId xmlns:a16="http://schemas.microsoft.com/office/drawing/2014/main" id="{5803F6A5-8B6C-4DDE-870C-F0D8108896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4</xdr:col>
      <xdr:colOff>238124</xdr:colOff>
      <xdr:row>6</xdr:row>
      <xdr:rowOff>14287</xdr:rowOff>
    </xdr:from>
    <xdr:to>
      <xdr:col>10</xdr:col>
      <xdr:colOff>285749</xdr:colOff>
      <xdr:row>33</xdr:row>
      <xdr:rowOff>142875</xdr:rowOff>
    </xdr:to>
    <xdr:graphicFrame macro="">
      <xdr:nvGraphicFramePr>
        <xdr:cNvPr id="2" name="Gráfico 1">
          <a:extLst>
            <a:ext uri="{FF2B5EF4-FFF2-40B4-BE49-F238E27FC236}">
              <a16:creationId xmlns:a16="http://schemas.microsoft.com/office/drawing/2014/main" id="{BE6A2EB5-FC17-4560-89AA-B84CEA4B81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4</xdr:col>
      <xdr:colOff>733425</xdr:colOff>
      <xdr:row>5</xdr:row>
      <xdr:rowOff>176211</xdr:rowOff>
    </xdr:from>
    <xdr:to>
      <xdr:col>10</xdr:col>
      <xdr:colOff>733425</xdr:colOff>
      <xdr:row>32</xdr:row>
      <xdr:rowOff>142874</xdr:rowOff>
    </xdr:to>
    <xdr:graphicFrame macro="">
      <xdr:nvGraphicFramePr>
        <xdr:cNvPr id="2" name="Gráfico 1">
          <a:extLst>
            <a:ext uri="{FF2B5EF4-FFF2-40B4-BE49-F238E27FC236}">
              <a16:creationId xmlns:a16="http://schemas.microsoft.com/office/drawing/2014/main" id="{A0D8F912-B615-44B0-A95D-EF6EB2E45C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4</xdr:col>
      <xdr:colOff>209550</xdr:colOff>
      <xdr:row>5</xdr:row>
      <xdr:rowOff>152400</xdr:rowOff>
    </xdr:from>
    <xdr:to>
      <xdr:col>12</xdr:col>
      <xdr:colOff>53550</xdr:colOff>
      <xdr:row>33</xdr:row>
      <xdr:rowOff>52387</xdr:rowOff>
    </xdr:to>
    <xdr:graphicFrame macro="">
      <xdr:nvGraphicFramePr>
        <xdr:cNvPr id="2" name="Gráfico 1">
          <a:extLst>
            <a:ext uri="{FF2B5EF4-FFF2-40B4-BE49-F238E27FC236}">
              <a16:creationId xmlns:a16="http://schemas.microsoft.com/office/drawing/2014/main" id="{D3A9690D-A618-4250-898A-61E783E414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476249</xdr:colOff>
      <xdr:row>6</xdr:row>
      <xdr:rowOff>23811</xdr:rowOff>
    </xdr:from>
    <xdr:to>
      <xdr:col>11</xdr:col>
      <xdr:colOff>66674</xdr:colOff>
      <xdr:row>33</xdr:row>
      <xdr:rowOff>142874</xdr:rowOff>
    </xdr:to>
    <xdr:graphicFrame macro="">
      <xdr:nvGraphicFramePr>
        <xdr:cNvPr id="2" name="Gráfico 1">
          <a:extLst>
            <a:ext uri="{FF2B5EF4-FFF2-40B4-BE49-F238E27FC236}">
              <a16:creationId xmlns:a16="http://schemas.microsoft.com/office/drawing/2014/main" id="{C624E6AD-196A-48EC-A900-1B352890F7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695325</xdr:colOff>
      <xdr:row>6</xdr:row>
      <xdr:rowOff>14286</xdr:rowOff>
    </xdr:from>
    <xdr:to>
      <xdr:col>11</xdr:col>
      <xdr:colOff>409575</xdr:colOff>
      <xdr:row>32</xdr:row>
      <xdr:rowOff>171449</xdr:rowOff>
    </xdr:to>
    <xdr:graphicFrame macro="">
      <xdr:nvGraphicFramePr>
        <xdr:cNvPr id="2" name="Gráfico 1">
          <a:extLst>
            <a:ext uri="{FF2B5EF4-FFF2-40B4-BE49-F238E27FC236}">
              <a16:creationId xmlns:a16="http://schemas.microsoft.com/office/drawing/2014/main" id="{3B19784D-9DC6-4F76-A5A6-55D056D6C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6</xdr:col>
      <xdr:colOff>0</xdr:colOff>
      <xdr:row>5</xdr:row>
      <xdr:rowOff>28575</xdr:rowOff>
    </xdr:from>
    <xdr:to>
      <xdr:col>13</xdr:col>
      <xdr:colOff>246000</xdr:colOff>
      <xdr:row>21</xdr:row>
      <xdr:rowOff>58575</xdr:rowOff>
    </xdr:to>
    <xdr:graphicFrame macro="">
      <xdr:nvGraphicFramePr>
        <xdr:cNvPr id="2" name="Gráfico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15</xdr:col>
      <xdr:colOff>0</xdr:colOff>
      <xdr:row>6</xdr:row>
      <xdr:rowOff>0</xdr:rowOff>
    </xdr:from>
    <xdr:to>
      <xdr:col>16</xdr:col>
      <xdr:colOff>85725</xdr:colOff>
      <xdr:row>7</xdr:row>
      <xdr:rowOff>19050</xdr:rowOff>
    </xdr:to>
    <xdr:sp macro="" textlink="">
      <xdr:nvSpPr>
        <xdr:cNvPr id="2" name="Rectángulo 1">
          <a:extLst>
            <a:ext uri="{FF2B5EF4-FFF2-40B4-BE49-F238E27FC236}">
              <a16:creationId xmlns:a16="http://schemas.microsoft.com/office/drawing/2014/main" id="{00000000-0008-0000-2D00-000002000000}"/>
            </a:ext>
          </a:extLst>
        </xdr:cNvPr>
        <xdr:cNvSpPr/>
      </xdr:nvSpPr>
      <xdr:spPr>
        <a:xfrm>
          <a:off x="11430000" y="1143000"/>
          <a:ext cx="847725" cy="7810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a:t>Gráfica</a:t>
          </a:r>
          <a:r>
            <a:rPr lang="es-MX" sz="1100" baseline="0"/>
            <a:t> tiempo</a:t>
          </a:r>
          <a:endParaRPr lang="es-MX" sz="1100"/>
        </a:p>
      </xdr:txBody>
    </xdr:sp>
    <xdr:clientData/>
  </xdr:twoCellAnchor>
  <xdr:twoCellAnchor>
    <xdr:from>
      <xdr:col>10</xdr:col>
      <xdr:colOff>552450</xdr:colOff>
      <xdr:row>17</xdr:row>
      <xdr:rowOff>147636</xdr:rowOff>
    </xdr:from>
    <xdr:to>
      <xdr:col>18</xdr:col>
      <xdr:colOff>647700</xdr:colOff>
      <xdr:row>35</xdr:row>
      <xdr:rowOff>133349</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485774</xdr:colOff>
      <xdr:row>17</xdr:row>
      <xdr:rowOff>4762</xdr:rowOff>
    </xdr:from>
    <xdr:to>
      <xdr:col>18</xdr:col>
      <xdr:colOff>171449</xdr:colOff>
      <xdr:row>34</xdr:row>
      <xdr:rowOff>114300</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452437</xdr:colOff>
      <xdr:row>24</xdr:row>
      <xdr:rowOff>14287</xdr:rowOff>
    </xdr:from>
    <xdr:to>
      <xdr:col>18</xdr:col>
      <xdr:colOff>409575</xdr:colOff>
      <xdr:row>40</xdr:row>
      <xdr:rowOff>104775</xdr:rowOff>
    </xdr:to>
    <xdr:graphicFrame macro="">
      <xdr:nvGraphicFramePr>
        <xdr:cNvPr id="2" name="Gráfico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295275</xdr:colOff>
      <xdr:row>8</xdr:row>
      <xdr:rowOff>142874</xdr:rowOff>
    </xdr:from>
    <xdr:to>
      <xdr:col>17</xdr:col>
      <xdr:colOff>573675</xdr:colOff>
      <xdr:row>42</xdr:row>
      <xdr:rowOff>76200</xdr:rowOff>
    </xdr:to>
    <xdr:graphicFrame macro="">
      <xdr:nvGraphicFramePr>
        <xdr:cNvPr id="2" name="Gráfico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5</xdr:row>
      <xdr:rowOff>0</xdr:rowOff>
    </xdr:from>
    <xdr:to>
      <xdr:col>13</xdr:col>
      <xdr:colOff>24000</xdr:colOff>
      <xdr:row>22</xdr:row>
      <xdr:rowOff>1500</xdr:rowOff>
    </xdr:to>
    <xdr:graphicFrame macro="">
      <xdr:nvGraphicFramePr>
        <xdr:cNvPr id="2" name="Gráfico 1">
          <a:extLst>
            <a:ext uri="{FF2B5EF4-FFF2-40B4-BE49-F238E27FC236}">
              <a16:creationId xmlns:a16="http://schemas.microsoft.com/office/drawing/2014/main" id="{764DD41E-58F4-4161-A1AA-695E49A87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8</xdr:col>
      <xdr:colOff>0</xdr:colOff>
      <xdr:row>6</xdr:row>
      <xdr:rowOff>171450</xdr:rowOff>
    </xdr:from>
    <xdr:to>
      <xdr:col>16</xdr:col>
      <xdr:colOff>219075</xdr:colOff>
      <xdr:row>26</xdr:row>
      <xdr:rowOff>38100</xdr:rowOff>
    </xdr:to>
    <xdr:graphicFrame macro="">
      <xdr:nvGraphicFramePr>
        <xdr:cNvPr id="2" name="Gráfico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7</xdr:col>
      <xdr:colOff>0</xdr:colOff>
      <xdr:row>5</xdr:row>
      <xdr:rowOff>161925</xdr:rowOff>
    </xdr:from>
    <xdr:to>
      <xdr:col>14</xdr:col>
      <xdr:colOff>639699</xdr:colOff>
      <xdr:row>36</xdr:row>
      <xdr:rowOff>17145</xdr:rowOff>
    </xdr:to>
    <xdr:graphicFrame macro="">
      <xdr:nvGraphicFramePr>
        <xdr:cNvPr id="2" name="Gráfico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7</xdr:col>
      <xdr:colOff>9525</xdr:colOff>
      <xdr:row>7</xdr:row>
      <xdr:rowOff>0</xdr:rowOff>
    </xdr:from>
    <xdr:to>
      <xdr:col>14</xdr:col>
      <xdr:colOff>649224</xdr:colOff>
      <xdr:row>37</xdr:row>
      <xdr:rowOff>45720</xdr:rowOff>
    </xdr:to>
    <xdr:graphicFrame macro="">
      <xdr:nvGraphicFramePr>
        <xdr:cNvPr id="2" name="Gráfico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9</xdr:col>
      <xdr:colOff>314325</xdr:colOff>
      <xdr:row>5</xdr:row>
      <xdr:rowOff>123825</xdr:rowOff>
    </xdr:from>
    <xdr:to>
      <xdr:col>17</xdr:col>
      <xdr:colOff>192024</xdr:colOff>
      <xdr:row>24</xdr:row>
      <xdr:rowOff>104775</xdr:rowOff>
    </xdr:to>
    <xdr:graphicFrame macro="">
      <xdr:nvGraphicFramePr>
        <xdr:cNvPr id="2" name="1 Gráfico">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9</xdr:col>
      <xdr:colOff>523875</xdr:colOff>
      <xdr:row>8</xdr:row>
      <xdr:rowOff>0</xdr:rowOff>
    </xdr:from>
    <xdr:to>
      <xdr:col>17</xdr:col>
      <xdr:colOff>523875</xdr:colOff>
      <xdr:row>36</xdr:row>
      <xdr:rowOff>198120</xdr:rowOff>
    </xdr:to>
    <xdr:graphicFrame macro="">
      <xdr:nvGraphicFramePr>
        <xdr:cNvPr id="2" name="Gráfico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7</xdr:col>
      <xdr:colOff>742950</xdr:colOff>
      <xdr:row>5</xdr:row>
      <xdr:rowOff>152400</xdr:rowOff>
    </xdr:from>
    <xdr:to>
      <xdr:col>15</xdr:col>
      <xdr:colOff>620649</xdr:colOff>
      <xdr:row>36</xdr:row>
      <xdr:rowOff>7620</xdr:rowOff>
    </xdr:to>
    <xdr:graphicFrame macro="">
      <xdr:nvGraphicFramePr>
        <xdr:cNvPr id="2" name="Gráfico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114299</xdr:colOff>
      <xdr:row>4</xdr:row>
      <xdr:rowOff>180974</xdr:rowOff>
    </xdr:from>
    <xdr:to>
      <xdr:col>19</xdr:col>
      <xdr:colOff>476250</xdr:colOff>
      <xdr:row>37</xdr:row>
      <xdr:rowOff>114299</xdr:rowOff>
    </xdr:to>
    <xdr:graphicFrame macro="">
      <xdr:nvGraphicFramePr>
        <xdr:cNvPr id="2" name="Gráfico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5</xdr:row>
      <xdr:rowOff>19049</xdr:rowOff>
    </xdr:from>
    <xdr:to>
      <xdr:col>27</xdr:col>
      <xdr:colOff>304800</xdr:colOff>
      <xdr:row>36</xdr:row>
      <xdr:rowOff>180974</xdr:rowOff>
    </xdr:to>
    <xdr:graphicFrame macro="">
      <xdr:nvGraphicFramePr>
        <xdr:cNvPr id="3" name="Gráfico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190499</xdr:colOff>
      <xdr:row>105</xdr:row>
      <xdr:rowOff>123825</xdr:rowOff>
    </xdr:from>
    <xdr:to>
      <xdr:col>18</xdr:col>
      <xdr:colOff>171450</xdr:colOff>
      <xdr:row>131</xdr:row>
      <xdr:rowOff>9524</xdr:rowOff>
    </xdr:to>
    <xdr:graphicFrame macro="">
      <xdr:nvGraphicFramePr>
        <xdr:cNvPr id="2" name="Gráfico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371474</xdr:colOff>
      <xdr:row>105</xdr:row>
      <xdr:rowOff>142875</xdr:rowOff>
    </xdr:from>
    <xdr:to>
      <xdr:col>26</xdr:col>
      <xdr:colOff>609599</xdr:colOff>
      <xdr:row>130</xdr:row>
      <xdr:rowOff>161925</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47624</xdr:colOff>
      <xdr:row>4</xdr:row>
      <xdr:rowOff>180973</xdr:rowOff>
    </xdr:from>
    <xdr:to>
      <xdr:col>18</xdr:col>
      <xdr:colOff>501224</xdr:colOff>
      <xdr:row>32</xdr:row>
      <xdr:rowOff>138973</xdr:rowOff>
    </xdr:to>
    <xdr:graphicFrame macro="">
      <xdr:nvGraphicFramePr>
        <xdr:cNvPr id="4" name="Gráfico 3">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19050</xdr:colOff>
      <xdr:row>5</xdr:row>
      <xdr:rowOff>9525</xdr:rowOff>
    </xdr:from>
    <xdr:to>
      <xdr:col>28</xdr:col>
      <xdr:colOff>472650</xdr:colOff>
      <xdr:row>32</xdr:row>
      <xdr:rowOff>158025</xdr:rowOff>
    </xdr:to>
    <xdr:graphicFrame macro="">
      <xdr:nvGraphicFramePr>
        <xdr:cNvPr id="5" name="Gráfico 4">
          <a:extLst>
            <a:ext uri="{FF2B5EF4-FFF2-40B4-BE49-F238E27FC236}">
              <a16:creationId xmlns:a16="http://schemas.microsoft.com/office/drawing/2014/main" id="{00000000-0008-0000-3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304800</xdr:colOff>
      <xdr:row>16</xdr:row>
      <xdr:rowOff>190499</xdr:rowOff>
    </xdr:from>
    <xdr:to>
      <xdr:col>8</xdr:col>
      <xdr:colOff>428625</xdr:colOff>
      <xdr:row>36</xdr:row>
      <xdr:rowOff>85724</xdr:rowOff>
    </xdr:to>
    <xdr:graphicFrame macro="">
      <xdr:nvGraphicFramePr>
        <xdr:cNvPr id="2" name="Gráfico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4</xdr:col>
      <xdr:colOff>66674</xdr:colOff>
      <xdr:row>4</xdr:row>
      <xdr:rowOff>0</xdr:rowOff>
    </xdr:from>
    <xdr:to>
      <xdr:col>11</xdr:col>
      <xdr:colOff>380999</xdr:colOff>
      <xdr:row>26</xdr:row>
      <xdr:rowOff>600</xdr:rowOff>
    </xdr:to>
    <xdr:graphicFrame macro="">
      <xdr:nvGraphicFramePr>
        <xdr:cNvPr id="2" name="Gráfico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6</xdr:row>
      <xdr:rowOff>0</xdr:rowOff>
    </xdr:from>
    <xdr:to>
      <xdr:col>14</xdr:col>
      <xdr:colOff>609600</xdr:colOff>
      <xdr:row>23</xdr:row>
      <xdr:rowOff>1500</xdr:rowOff>
    </xdr:to>
    <xdr:graphicFrame macro="">
      <xdr:nvGraphicFramePr>
        <xdr:cNvPr id="2" name="Gráfico 1">
          <a:extLst>
            <a:ext uri="{FF2B5EF4-FFF2-40B4-BE49-F238E27FC236}">
              <a16:creationId xmlns:a16="http://schemas.microsoft.com/office/drawing/2014/main" id="{61DDB977-AA95-42A0-AB7A-E0F7048AB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2</xdr:col>
      <xdr:colOff>761999</xdr:colOff>
      <xdr:row>5</xdr:row>
      <xdr:rowOff>0</xdr:rowOff>
    </xdr:from>
    <xdr:to>
      <xdr:col>11</xdr:col>
      <xdr:colOff>276224</xdr:colOff>
      <xdr:row>23</xdr:row>
      <xdr:rowOff>9525</xdr:rowOff>
    </xdr:to>
    <xdr:graphicFrame macro="">
      <xdr:nvGraphicFramePr>
        <xdr:cNvPr id="2" name="Gráfico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2</xdr:col>
      <xdr:colOff>742950</xdr:colOff>
      <xdr:row>2</xdr:row>
      <xdr:rowOff>171450</xdr:rowOff>
    </xdr:from>
    <xdr:to>
      <xdr:col>10</xdr:col>
      <xdr:colOff>334950</xdr:colOff>
      <xdr:row>24</xdr:row>
      <xdr:rowOff>180975</xdr:rowOff>
    </xdr:to>
    <xdr:graphicFrame macro="">
      <xdr:nvGraphicFramePr>
        <xdr:cNvPr id="2" name="Gráfico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3</xdr:col>
      <xdr:colOff>0</xdr:colOff>
      <xdr:row>5</xdr:row>
      <xdr:rowOff>0</xdr:rowOff>
    </xdr:from>
    <xdr:to>
      <xdr:col>10</xdr:col>
      <xdr:colOff>465600</xdr:colOff>
      <xdr:row>23</xdr:row>
      <xdr:rowOff>106200</xdr:rowOff>
    </xdr:to>
    <xdr:graphicFrame macro="">
      <xdr:nvGraphicFramePr>
        <xdr:cNvPr id="2" name="Gráfico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2</xdr:col>
      <xdr:colOff>685800</xdr:colOff>
      <xdr:row>2</xdr:row>
      <xdr:rowOff>47625</xdr:rowOff>
    </xdr:from>
    <xdr:to>
      <xdr:col>10</xdr:col>
      <xdr:colOff>152400</xdr:colOff>
      <xdr:row>24</xdr:row>
      <xdr:rowOff>19050</xdr:rowOff>
    </xdr:to>
    <xdr:graphicFrame macro="">
      <xdr:nvGraphicFramePr>
        <xdr:cNvPr id="2" name="Gráfico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4</xdr:col>
      <xdr:colOff>152400</xdr:colOff>
      <xdr:row>2</xdr:row>
      <xdr:rowOff>19049</xdr:rowOff>
    </xdr:from>
    <xdr:to>
      <xdr:col>12</xdr:col>
      <xdr:colOff>419100</xdr:colOff>
      <xdr:row>19</xdr:row>
      <xdr:rowOff>85724</xdr:rowOff>
    </xdr:to>
    <xdr:graphicFrame macro="">
      <xdr:nvGraphicFramePr>
        <xdr:cNvPr id="2" name="Gráfico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4</xdr:col>
      <xdr:colOff>238126</xdr:colOff>
      <xdr:row>2</xdr:row>
      <xdr:rowOff>142876</xdr:rowOff>
    </xdr:from>
    <xdr:to>
      <xdr:col>11</xdr:col>
      <xdr:colOff>409576</xdr:colOff>
      <xdr:row>41</xdr:row>
      <xdr:rowOff>66675</xdr:rowOff>
    </xdr:to>
    <xdr:graphicFrame macro="">
      <xdr:nvGraphicFramePr>
        <xdr:cNvPr id="2" name="Gráfico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3</xdr:col>
      <xdr:colOff>752475</xdr:colOff>
      <xdr:row>1</xdr:row>
      <xdr:rowOff>171449</xdr:rowOff>
    </xdr:from>
    <xdr:to>
      <xdr:col>12</xdr:col>
      <xdr:colOff>334875</xdr:colOff>
      <xdr:row>18</xdr:row>
      <xdr:rowOff>66674</xdr:rowOff>
    </xdr:to>
    <xdr:graphicFrame macro="">
      <xdr:nvGraphicFramePr>
        <xdr:cNvPr id="2" name="Gráfico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4</xdr:col>
      <xdr:colOff>0</xdr:colOff>
      <xdr:row>2</xdr:row>
      <xdr:rowOff>133349</xdr:rowOff>
    </xdr:from>
    <xdr:to>
      <xdr:col>11</xdr:col>
      <xdr:colOff>247650</xdr:colOff>
      <xdr:row>42</xdr:row>
      <xdr:rowOff>0</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3</xdr:col>
      <xdr:colOff>200024</xdr:colOff>
      <xdr:row>2</xdr:row>
      <xdr:rowOff>38099</xdr:rowOff>
    </xdr:from>
    <xdr:to>
      <xdr:col>11</xdr:col>
      <xdr:colOff>219075</xdr:colOff>
      <xdr:row>24</xdr:row>
      <xdr:rowOff>57150</xdr:rowOff>
    </xdr:to>
    <xdr:graphicFrame macro="">
      <xdr:nvGraphicFramePr>
        <xdr:cNvPr id="2" name="Gráfico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2</xdr:col>
      <xdr:colOff>609599</xdr:colOff>
      <xdr:row>1</xdr:row>
      <xdr:rowOff>47624</xdr:rowOff>
    </xdr:from>
    <xdr:to>
      <xdr:col>11</xdr:col>
      <xdr:colOff>200025</xdr:colOff>
      <xdr:row>39</xdr:row>
      <xdr:rowOff>114300</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761999</xdr:colOff>
      <xdr:row>4</xdr:row>
      <xdr:rowOff>0</xdr:rowOff>
    </xdr:from>
    <xdr:to>
      <xdr:col>14</xdr:col>
      <xdr:colOff>9524</xdr:colOff>
      <xdr:row>19</xdr:row>
      <xdr:rowOff>0</xdr:rowOff>
    </xdr:to>
    <xdr:graphicFrame macro="">
      <xdr:nvGraphicFramePr>
        <xdr:cNvPr id="2" name="Gráfico 1">
          <a:extLst>
            <a:ext uri="{FF2B5EF4-FFF2-40B4-BE49-F238E27FC236}">
              <a16:creationId xmlns:a16="http://schemas.microsoft.com/office/drawing/2014/main" id="{1D5466D9-CE8B-4C5F-BAD3-22504874E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638176</xdr:colOff>
      <xdr:row>6</xdr:row>
      <xdr:rowOff>9524</xdr:rowOff>
    </xdr:from>
    <xdr:to>
      <xdr:col>13</xdr:col>
      <xdr:colOff>47626</xdr:colOff>
      <xdr:row>15</xdr:row>
      <xdr:rowOff>95249</xdr:rowOff>
    </xdr:to>
    <xdr:sp macro="" textlink="">
      <xdr:nvSpPr>
        <xdr:cNvPr id="3" name="Cerrar llave 2">
          <a:extLst>
            <a:ext uri="{FF2B5EF4-FFF2-40B4-BE49-F238E27FC236}">
              <a16:creationId xmlns:a16="http://schemas.microsoft.com/office/drawing/2014/main" id="{96C6D60A-B615-49AE-A423-E1F6B9653C61}"/>
            </a:ext>
          </a:extLst>
        </xdr:cNvPr>
        <xdr:cNvSpPr/>
      </xdr:nvSpPr>
      <xdr:spPr>
        <a:xfrm>
          <a:off x="10147936" y="1106804"/>
          <a:ext cx="201930" cy="1731645"/>
        </a:xfrm>
        <a:prstGeom prst="rightBrace">
          <a:avLst/>
        </a:prstGeom>
        <a:ln w="12700"/>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clientData/>
  </xdr:twoCellAnchor>
  <xdr:twoCellAnchor>
    <xdr:from>
      <xdr:col>13</xdr:col>
      <xdr:colOff>85725</xdr:colOff>
      <xdr:row>10</xdr:row>
      <xdr:rowOff>57150</xdr:rowOff>
    </xdr:from>
    <xdr:to>
      <xdr:col>13</xdr:col>
      <xdr:colOff>695325</xdr:colOff>
      <xdr:row>12</xdr:row>
      <xdr:rowOff>41910</xdr:rowOff>
    </xdr:to>
    <xdr:sp macro="" textlink="">
      <xdr:nvSpPr>
        <xdr:cNvPr id="4" name="Cuadro de texto 2">
          <a:extLst>
            <a:ext uri="{FF2B5EF4-FFF2-40B4-BE49-F238E27FC236}">
              <a16:creationId xmlns:a16="http://schemas.microsoft.com/office/drawing/2014/main" id="{4C19C44B-485E-40CE-B906-3C8D29F41375}"/>
            </a:ext>
          </a:extLst>
        </xdr:cNvPr>
        <xdr:cNvSpPr txBox="1">
          <a:spLocks noChangeArrowheads="1"/>
        </xdr:cNvSpPr>
      </xdr:nvSpPr>
      <xdr:spPr bwMode="auto">
        <a:xfrm>
          <a:off x="10387965" y="1885950"/>
          <a:ext cx="609600" cy="350520"/>
        </a:xfrm>
        <a:prstGeom prst="rect">
          <a:avLst/>
        </a:prstGeom>
        <a:noFill/>
        <a:ln w="9525">
          <a:noFill/>
          <a:miter lim="800000"/>
          <a:headEnd/>
          <a:tailEnd/>
        </a:ln>
      </xdr:spPr>
      <xdr:txBody>
        <a:bodyPr rot="0" vert="horz" wrap="square" lIns="91440" tIns="45720" rIns="91440" bIns="45720" anchor="t" anchorCtr="0">
          <a:noAutofit/>
        </a:bodyPr>
        <a:lstStyle/>
        <a:p>
          <a:pPr algn="just">
            <a:lnSpc>
              <a:spcPct val="107000"/>
            </a:lnSpc>
            <a:spcAft>
              <a:spcPts val="800"/>
            </a:spcAft>
          </a:pPr>
          <a:r>
            <a:rPr lang="es-MX" sz="800" b="1">
              <a:solidFill>
                <a:sysClr val="windowText" lastClr="000000"/>
              </a:solidFill>
              <a:effectLst/>
              <a:latin typeface="Arial" panose="020B0604020202020204" pitchFamily="34" charset="0"/>
              <a:ea typeface="Calibri" panose="020F0502020204030204" pitchFamily="34" charset="0"/>
            </a:rPr>
            <a:t>78.2%, 26,814</a:t>
          </a:r>
          <a:endParaRPr lang="es-MX" sz="1100">
            <a:solidFill>
              <a:sysClr val="windowText" lastClr="000000"/>
            </a:solidFill>
            <a:effectLst/>
            <a:latin typeface="Arial" panose="020B0604020202020204" pitchFamily="34" charset="0"/>
            <a:ea typeface="Calibri" panose="020F0502020204030204" pitchFamily="34" charset="0"/>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4</xdr:col>
      <xdr:colOff>161924</xdr:colOff>
      <xdr:row>2</xdr:row>
      <xdr:rowOff>0</xdr:rowOff>
    </xdr:from>
    <xdr:to>
      <xdr:col>11</xdr:col>
      <xdr:colOff>314325</xdr:colOff>
      <xdr:row>24</xdr:row>
      <xdr:rowOff>123825</xdr:rowOff>
    </xdr:to>
    <xdr:graphicFrame macro="">
      <xdr:nvGraphicFramePr>
        <xdr:cNvPr id="2" name="2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5</xdr:col>
      <xdr:colOff>0</xdr:colOff>
      <xdr:row>7</xdr:row>
      <xdr:rowOff>0</xdr:rowOff>
    </xdr:from>
    <xdr:to>
      <xdr:col>10</xdr:col>
      <xdr:colOff>723900</xdr:colOff>
      <xdr:row>20</xdr:row>
      <xdr:rowOff>133350</xdr:rowOff>
    </xdr:to>
    <xdr:graphicFrame macro="">
      <xdr:nvGraphicFramePr>
        <xdr:cNvPr id="2" name="1 Gráfico">
          <a:extLst>
            <a:ext uri="{FF2B5EF4-FFF2-40B4-BE49-F238E27FC236}">
              <a16:creationId xmlns:a16="http://schemas.microsoft.com/office/drawing/2014/main" id="{99205186-40C9-4B71-B4E2-6733212B59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5</xdr:col>
      <xdr:colOff>0</xdr:colOff>
      <xdr:row>6</xdr:row>
      <xdr:rowOff>0</xdr:rowOff>
    </xdr:from>
    <xdr:to>
      <xdr:col>10</xdr:col>
      <xdr:colOff>723900</xdr:colOff>
      <xdr:row>37</xdr:row>
      <xdr:rowOff>66675</xdr:rowOff>
    </xdr:to>
    <xdr:graphicFrame macro="">
      <xdr:nvGraphicFramePr>
        <xdr:cNvPr id="2" name="1 Gráfico">
          <a:extLst>
            <a:ext uri="{FF2B5EF4-FFF2-40B4-BE49-F238E27FC236}">
              <a16:creationId xmlns:a16="http://schemas.microsoft.com/office/drawing/2014/main" id="{67B2151A-EC55-42C7-8638-8A48D44522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5</xdr:col>
      <xdr:colOff>0</xdr:colOff>
      <xdr:row>8</xdr:row>
      <xdr:rowOff>0</xdr:rowOff>
    </xdr:from>
    <xdr:to>
      <xdr:col>11</xdr:col>
      <xdr:colOff>504825</xdr:colOff>
      <xdr:row>36</xdr:row>
      <xdr:rowOff>114300</xdr:rowOff>
    </xdr:to>
    <xdr:graphicFrame macro="">
      <xdr:nvGraphicFramePr>
        <xdr:cNvPr id="2" name="1 Gráfico">
          <a:extLst>
            <a:ext uri="{FF2B5EF4-FFF2-40B4-BE49-F238E27FC236}">
              <a16:creationId xmlns:a16="http://schemas.microsoft.com/office/drawing/2014/main" id="{99B1A575-30D9-44E4-973C-4CCD211CD1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23</xdr:row>
      <xdr:rowOff>127000</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0</xdr:colOff>
      <xdr:row>11</xdr:row>
      <xdr:rowOff>0</xdr:rowOff>
    </xdr:from>
    <xdr:to>
      <xdr:col>15</xdr:col>
      <xdr:colOff>609600</xdr:colOff>
      <xdr:row>28</xdr:row>
      <xdr:rowOff>1500</xdr:rowOff>
    </xdr:to>
    <xdr:graphicFrame macro="">
      <xdr:nvGraphicFramePr>
        <xdr:cNvPr id="2" name="Gráfico 1">
          <a:extLst>
            <a:ext uri="{FF2B5EF4-FFF2-40B4-BE49-F238E27FC236}">
              <a16:creationId xmlns:a16="http://schemas.microsoft.com/office/drawing/2014/main" id="{30346162-2BB0-4EA7-9ACD-2A3ED0437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20</xdr:row>
      <xdr:rowOff>127000</xdr:rowOff>
    </xdr:to>
    <xdr:graphicFrame macro="">
      <xdr:nvGraphicFramePr>
        <xdr:cNvPr id="2" name="Gráfico 1">
          <a:extLst>
            <a:ext uri="{FF2B5EF4-FFF2-40B4-BE49-F238E27FC236}">
              <a16:creationId xmlns:a16="http://schemas.microsoft.com/office/drawing/2014/main"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33</xdr:row>
      <xdr:rowOff>171450</xdr:rowOff>
    </xdr:to>
    <xdr:graphicFrame macro="">
      <xdr:nvGraphicFramePr>
        <xdr:cNvPr id="2" name="Gráfico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33</xdr:row>
      <xdr:rowOff>171450</xdr:rowOff>
    </xdr:to>
    <xdr:graphicFrame macro="">
      <xdr:nvGraphicFramePr>
        <xdr:cNvPr id="2" name="Gráfico 1">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458470</xdr:colOff>
      <xdr:row>28</xdr:row>
      <xdr:rowOff>36576</xdr:rowOff>
    </xdr:to>
    <xdr:graphicFrame macro="">
      <xdr:nvGraphicFramePr>
        <xdr:cNvPr id="2" name="Gráfico 1">
          <a:extLst>
            <a:ext uri="{FF2B5EF4-FFF2-40B4-BE49-F238E27FC236}">
              <a16:creationId xmlns:a16="http://schemas.microsoft.com/office/drawing/2014/main" id="{00000000-0008-0000-5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458470</xdr:colOff>
      <xdr:row>31</xdr:row>
      <xdr:rowOff>77216</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E0A4EC4B-CE65-453F-BDEE-020E04DAD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92E848B0-9685-40A6-ADC3-6A07FF95F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xdr:col>
      <xdr:colOff>0</xdr:colOff>
      <xdr:row>11</xdr:row>
      <xdr:rowOff>0</xdr:rowOff>
    </xdr:from>
    <xdr:to>
      <xdr:col>15</xdr:col>
      <xdr:colOff>609600</xdr:colOff>
      <xdr:row>28</xdr:row>
      <xdr:rowOff>1500</xdr:rowOff>
    </xdr:to>
    <xdr:graphicFrame macro="">
      <xdr:nvGraphicFramePr>
        <xdr:cNvPr id="2" name="Gráfico 1">
          <a:extLst>
            <a:ext uri="{FF2B5EF4-FFF2-40B4-BE49-F238E27FC236}">
              <a16:creationId xmlns:a16="http://schemas.microsoft.com/office/drawing/2014/main" id="{305DE72B-4FAF-4469-9DE9-D5DCF902D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4D57B16D-1806-4D27-B391-61A9177F47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CE496B39-0F9F-42F7-8CB0-9A3C540F0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30</xdr:row>
      <xdr:rowOff>87630</xdr:rowOff>
    </xdr:to>
    <xdr:graphicFrame macro="">
      <xdr:nvGraphicFramePr>
        <xdr:cNvPr id="2" name="Gráfico 1">
          <a:extLst>
            <a:ext uri="{FF2B5EF4-FFF2-40B4-BE49-F238E27FC236}">
              <a16:creationId xmlns:a16="http://schemas.microsoft.com/office/drawing/2014/main" id="{E51C0578-514D-4579-9A75-1CD439FB9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95571FE2-A481-408A-B8E2-CC895048AC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5B3EA7D2-0B06-479A-BB37-BAFBE6A82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30</xdr:row>
      <xdr:rowOff>87630</xdr:rowOff>
    </xdr:to>
    <xdr:graphicFrame macro="">
      <xdr:nvGraphicFramePr>
        <xdr:cNvPr id="2" name="Gráfico 1">
          <a:extLst>
            <a:ext uri="{FF2B5EF4-FFF2-40B4-BE49-F238E27FC236}">
              <a16:creationId xmlns:a16="http://schemas.microsoft.com/office/drawing/2014/main" id="{CA2751CF-3452-4AB4-803D-CDE149290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6</xdr:col>
      <xdr:colOff>152400</xdr:colOff>
      <xdr:row>6</xdr:row>
      <xdr:rowOff>63500</xdr:rowOff>
    </xdr:from>
    <xdr:to>
      <xdr:col>12</xdr:col>
      <xdr:colOff>304800</xdr:colOff>
      <xdr:row>39</xdr:row>
      <xdr:rowOff>127000</xdr:rowOff>
    </xdr:to>
    <xdr:graphicFrame macro="">
      <xdr:nvGraphicFramePr>
        <xdr:cNvPr id="2" name="Gráfico 1">
          <a:extLst>
            <a:ext uri="{FF2B5EF4-FFF2-40B4-BE49-F238E27FC236}">
              <a16:creationId xmlns:a16="http://schemas.microsoft.com/office/drawing/2014/main" id="{5FDB70D0-00F1-419C-832F-24E15FEB4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6</xdr:col>
      <xdr:colOff>152400</xdr:colOff>
      <xdr:row>6</xdr:row>
      <xdr:rowOff>63500</xdr:rowOff>
    </xdr:from>
    <xdr:to>
      <xdr:col>12</xdr:col>
      <xdr:colOff>304800</xdr:colOff>
      <xdr:row>39</xdr:row>
      <xdr:rowOff>127000</xdr:rowOff>
    </xdr:to>
    <xdr:graphicFrame macro="">
      <xdr:nvGraphicFramePr>
        <xdr:cNvPr id="2" name="Gráfico 1">
          <a:extLst>
            <a:ext uri="{FF2B5EF4-FFF2-40B4-BE49-F238E27FC236}">
              <a16:creationId xmlns:a16="http://schemas.microsoft.com/office/drawing/2014/main" id="{832F0D25-A9EC-4EED-B3F0-466871953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6</xdr:col>
      <xdr:colOff>152400</xdr:colOff>
      <xdr:row>6</xdr:row>
      <xdr:rowOff>63500</xdr:rowOff>
    </xdr:from>
    <xdr:to>
      <xdr:col>12</xdr:col>
      <xdr:colOff>304800</xdr:colOff>
      <xdr:row>39</xdr:row>
      <xdr:rowOff>127000</xdr:rowOff>
    </xdr:to>
    <xdr:graphicFrame macro="">
      <xdr:nvGraphicFramePr>
        <xdr:cNvPr id="2" name="Gráfico 1">
          <a:extLst>
            <a:ext uri="{FF2B5EF4-FFF2-40B4-BE49-F238E27FC236}">
              <a16:creationId xmlns:a16="http://schemas.microsoft.com/office/drawing/2014/main" id="{AA2094D8-A0D0-4F64-ABFE-6D69C13CF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6</xdr:col>
      <xdr:colOff>152400</xdr:colOff>
      <xdr:row>6</xdr:row>
      <xdr:rowOff>63500</xdr:rowOff>
    </xdr:from>
    <xdr:to>
      <xdr:col>12</xdr:col>
      <xdr:colOff>304800</xdr:colOff>
      <xdr:row>39</xdr:row>
      <xdr:rowOff>127000</xdr:rowOff>
    </xdr:to>
    <xdr:graphicFrame macro="">
      <xdr:nvGraphicFramePr>
        <xdr:cNvPr id="2" name="Gráfico 1">
          <a:extLst>
            <a:ext uri="{FF2B5EF4-FFF2-40B4-BE49-F238E27FC236}">
              <a16:creationId xmlns:a16="http://schemas.microsoft.com/office/drawing/2014/main" id="{E78BC7DC-B32F-407B-888C-2815DC11F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4</xdr:row>
      <xdr:rowOff>0</xdr:rowOff>
    </xdr:from>
    <xdr:to>
      <xdr:col>12</xdr:col>
      <xdr:colOff>24000</xdr:colOff>
      <xdr:row>21</xdr:row>
      <xdr:rowOff>1500</xdr:rowOff>
    </xdr:to>
    <xdr:graphicFrame macro="">
      <xdr:nvGraphicFramePr>
        <xdr:cNvPr id="2" name="Gráfico 1">
          <a:extLst>
            <a:ext uri="{FF2B5EF4-FFF2-40B4-BE49-F238E27FC236}">
              <a16:creationId xmlns:a16="http://schemas.microsoft.com/office/drawing/2014/main" id="{471B80C2-9789-4389-AE35-B403B0F89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10</xdr:col>
      <xdr:colOff>0</xdr:colOff>
      <xdr:row>4</xdr:row>
      <xdr:rowOff>0</xdr:rowOff>
    </xdr:from>
    <xdr:to>
      <xdr:col>19</xdr:col>
      <xdr:colOff>219076</xdr:colOff>
      <xdr:row>26</xdr:row>
      <xdr:rowOff>152400</xdr:rowOff>
    </xdr:to>
    <xdr:graphicFrame macro="">
      <xdr:nvGraphicFramePr>
        <xdr:cNvPr id="2" name="Gráfico 1">
          <a:extLst>
            <a:ext uri="{FF2B5EF4-FFF2-40B4-BE49-F238E27FC236}">
              <a16:creationId xmlns:a16="http://schemas.microsoft.com/office/drawing/2014/main" id="{00000000-0008-0000-6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7</xdr:col>
      <xdr:colOff>0</xdr:colOff>
      <xdr:row>5</xdr:row>
      <xdr:rowOff>0</xdr:rowOff>
    </xdr:from>
    <xdr:to>
      <xdr:col>14</xdr:col>
      <xdr:colOff>639699</xdr:colOff>
      <xdr:row>29</xdr:row>
      <xdr:rowOff>155321</xdr:rowOff>
    </xdr:to>
    <xdr:graphicFrame macro="">
      <xdr:nvGraphicFramePr>
        <xdr:cNvPr id="2" name="Gráfico 1">
          <a:extLst>
            <a:ext uri="{FF2B5EF4-FFF2-40B4-BE49-F238E27FC236}">
              <a16:creationId xmlns:a16="http://schemas.microsoft.com/office/drawing/2014/main"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6</xdr:col>
      <xdr:colOff>190500</xdr:colOff>
      <xdr:row>6</xdr:row>
      <xdr:rowOff>123825</xdr:rowOff>
    </xdr:from>
    <xdr:to>
      <xdr:col>14</xdr:col>
      <xdr:colOff>68199</xdr:colOff>
      <xdr:row>36</xdr:row>
      <xdr:rowOff>104775</xdr:rowOff>
    </xdr:to>
    <xdr:graphicFrame macro="">
      <xdr:nvGraphicFramePr>
        <xdr:cNvPr id="2" name="Gráfico 1">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5</xdr:col>
      <xdr:colOff>762000</xdr:colOff>
      <xdr:row>5</xdr:row>
      <xdr:rowOff>0</xdr:rowOff>
    </xdr:from>
    <xdr:to>
      <xdr:col>13</xdr:col>
      <xdr:colOff>611124</xdr:colOff>
      <xdr:row>34</xdr:row>
      <xdr:rowOff>171450</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762000</xdr:colOff>
      <xdr:row>5</xdr:row>
      <xdr:rowOff>0</xdr:rowOff>
    </xdr:from>
    <xdr:to>
      <xdr:col>13</xdr:col>
      <xdr:colOff>611124</xdr:colOff>
      <xdr:row>34</xdr:row>
      <xdr:rowOff>171450</xdr:rowOff>
    </xdr:to>
    <xdr:graphicFrame macro="">
      <xdr:nvGraphicFramePr>
        <xdr:cNvPr id="3" name="Gráfico 2">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762000</xdr:colOff>
      <xdr:row>5</xdr:row>
      <xdr:rowOff>0</xdr:rowOff>
    </xdr:from>
    <xdr:to>
      <xdr:col>13</xdr:col>
      <xdr:colOff>611124</xdr:colOff>
      <xdr:row>34</xdr:row>
      <xdr:rowOff>171450</xdr:rowOff>
    </xdr:to>
    <xdr:graphicFrame macro="">
      <xdr:nvGraphicFramePr>
        <xdr:cNvPr id="4" name="Gráfico 3">
          <a:extLst>
            <a:ext uri="{FF2B5EF4-FFF2-40B4-BE49-F238E27FC236}">
              <a16:creationId xmlns:a16="http://schemas.microsoft.com/office/drawing/2014/main" id="{00000000-0008-0000-6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762000</xdr:colOff>
      <xdr:row>5</xdr:row>
      <xdr:rowOff>0</xdr:rowOff>
    </xdr:from>
    <xdr:to>
      <xdr:col>13</xdr:col>
      <xdr:colOff>611124</xdr:colOff>
      <xdr:row>34</xdr:row>
      <xdr:rowOff>171450</xdr:rowOff>
    </xdr:to>
    <xdr:graphicFrame macro="">
      <xdr:nvGraphicFramePr>
        <xdr:cNvPr id="5" name="Gráfico 4">
          <a:extLst>
            <a:ext uri="{FF2B5EF4-FFF2-40B4-BE49-F238E27FC236}">
              <a16:creationId xmlns:a16="http://schemas.microsoft.com/office/drawing/2014/main" id="{00000000-0008-0000-6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762000</xdr:colOff>
      <xdr:row>5</xdr:row>
      <xdr:rowOff>0</xdr:rowOff>
    </xdr:from>
    <xdr:to>
      <xdr:col>13</xdr:col>
      <xdr:colOff>611124</xdr:colOff>
      <xdr:row>34</xdr:row>
      <xdr:rowOff>171450</xdr:rowOff>
    </xdr:to>
    <xdr:graphicFrame macro="">
      <xdr:nvGraphicFramePr>
        <xdr:cNvPr id="6" name="Gráfico 5">
          <a:extLst>
            <a:ext uri="{FF2B5EF4-FFF2-40B4-BE49-F238E27FC236}">
              <a16:creationId xmlns:a16="http://schemas.microsoft.com/office/drawing/2014/main" id="{00000000-0008-0000-6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762000</xdr:colOff>
      <xdr:row>5</xdr:row>
      <xdr:rowOff>0</xdr:rowOff>
    </xdr:from>
    <xdr:to>
      <xdr:col>13</xdr:col>
      <xdr:colOff>611124</xdr:colOff>
      <xdr:row>34</xdr:row>
      <xdr:rowOff>171450</xdr:rowOff>
    </xdr:to>
    <xdr:graphicFrame macro="">
      <xdr:nvGraphicFramePr>
        <xdr:cNvPr id="7" name="Gráfico 6">
          <a:extLst>
            <a:ext uri="{FF2B5EF4-FFF2-40B4-BE49-F238E27FC236}">
              <a16:creationId xmlns:a16="http://schemas.microsoft.com/office/drawing/2014/main" id="{00000000-0008-0000-6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762000</xdr:colOff>
      <xdr:row>5</xdr:row>
      <xdr:rowOff>0</xdr:rowOff>
    </xdr:from>
    <xdr:to>
      <xdr:col>13</xdr:col>
      <xdr:colOff>611124</xdr:colOff>
      <xdr:row>34</xdr:row>
      <xdr:rowOff>171450</xdr:rowOff>
    </xdr:to>
    <xdr:graphicFrame macro="">
      <xdr:nvGraphicFramePr>
        <xdr:cNvPr id="8" name="Gráfico 7">
          <a:extLst>
            <a:ext uri="{FF2B5EF4-FFF2-40B4-BE49-F238E27FC236}">
              <a16:creationId xmlns:a16="http://schemas.microsoft.com/office/drawing/2014/main" id="{00000000-0008-0000-6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3</xdr:col>
      <xdr:colOff>428625</xdr:colOff>
      <xdr:row>4</xdr:row>
      <xdr:rowOff>171450</xdr:rowOff>
    </xdr:from>
    <xdr:to>
      <xdr:col>13</xdr:col>
      <xdr:colOff>28575</xdr:colOff>
      <xdr:row>15</xdr:row>
      <xdr:rowOff>28574</xdr:rowOff>
    </xdr:to>
    <xdr:graphicFrame macro="">
      <xdr:nvGraphicFramePr>
        <xdr:cNvPr id="2" name="1 Gráfico">
          <a:extLst>
            <a:ext uri="{FF2B5EF4-FFF2-40B4-BE49-F238E27FC236}">
              <a16:creationId xmlns:a16="http://schemas.microsoft.com/office/drawing/2014/main" id="{3458BC67-D9F5-4243-B624-D85DBC875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3</xdr:col>
      <xdr:colOff>657225</xdr:colOff>
      <xdr:row>5</xdr:row>
      <xdr:rowOff>66675</xdr:rowOff>
    </xdr:from>
    <xdr:to>
      <xdr:col>13</xdr:col>
      <xdr:colOff>257175</xdr:colOff>
      <xdr:row>14</xdr:row>
      <xdr:rowOff>180975</xdr:rowOff>
    </xdr:to>
    <xdr:graphicFrame macro="">
      <xdr:nvGraphicFramePr>
        <xdr:cNvPr id="2" name="1 Gráfico">
          <a:extLst>
            <a:ext uri="{FF2B5EF4-FFF2-40B4-BE49-F238E27FC236}">
              <a16:creationId xmlns:a16="http://schemas.microsoft.com/office/drawing/2014/main" id="{71F818B2-AB2D-4E35-A586-FE4CD5C47A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3</xdr:col>
      <xdr:colOff>523875</xdr:colOff>
      <xdr:row>4</xdr:row>
      <xdr:rowOff>133350</xdr:rowOff>
    </xdr:from>
    <xdr:to>
      <xdr:col>13</xdr:col>
      <xdr:colOff>123825</xdr:colOff>
      <xdr:row>15</xdr:row>
      <xdr:rowOff>19049</xdr:rowOff>
    </xdr:to>
    <xdr:graphicFrame macro="">
      <xdr:nvGraphicFramePr>
        <xdr:cNvPr id="2" name="1 Gráfico">
          <a:extLst>
            <a:ext uri="{FF2B5EF4-FFF2-40B4-BE49-F238E27FC236}">
              <a16:creationId xmlns:a16="http://schemas.microsoft.com/office/drawing/2014/main" id="{1A374E98-4793-4DDF-BAD1-7309DEB34D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3</xdr:col>
      <xdr:colOff>533400</xdr:colOff>
      <xdr:row>5</xdr:row>
      <xdr:rowOff>85725</xdr:rowOff>
    </xdr:from>
    <xdr:to>
      <xdr:col>13</xdr:col>
      <xdr:colOff>133350</xdr:colOff>
      <xdr:row>15</xdr:row>
      <xdr:rowOff>28575</xdr:rowOff>
    </xdr:to>
    <xdr:graphicFrame macro="">
      <xdr:nvGraphicFramePr>
        <xdr:cNvPr id="2" name="1 Gráfico">
          <a:extLst>
            <a:ext uri="{FF2B5EF4-FFF2-40B4-BE49-F238E27FC236}">
              <a16:creationId xmlns:a16="http://schemas.microsoft.com/office/drawing/2014/main" id="{A01B8A7C-03EB-4828-8BB0-13914F75E5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4</xdr:col>
      <xdr:colOff>542924</xdr:colOff>
      <xdr:row>4</xdr:row>
      <xdr:rowOff>52386</xdr:rowOff>
    </xdr:from>
    <xdr:to>
      <xdr:col>10</xdr:col>
      <xdr:colOff>542925</xdr:colOff>
      <xdr:row>37</xdr:row>
      <xdr:rowOff>85725</xdr:rowOff>
    </xdr:to>
    <xdr:graphicFrame macro="">
      <xdr:nvGraphicFramePr>
        <xdr:cNvPr id="2" name="1 Gráfico">
          <a:extLst>
            <a:ext uri="{FF2B5EF4-FFF2-40B4-BE49-F238E27FC236}">
              <a16:creationId xmlns:a16="http://schemas.microsoft.com/office/drawing/2014/main" id="{B7C93D89-3A5E-4BDC-A1C1-8FDCBDD21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4</xdr:col>
      <xdr:colOff>371475</xdr:colOff>
      <xdr:row>6</xdr:row>
      <xdr:rowOff>47625</xdr:rowOff>
    </xdr:from>
    <xdr:to>
      <xdr:col>10</xdr:col>
      <xdr:colOff>371476</xdr:colOff>
      <xdr:row>39</xdr:row>
      <xdr:rowOff>80964</xdr:rowOff>
    </xdr:to>
    <xdr:graphicFrame macro="">
      <xdr:nvGraphicFramePr>
        <xdr:cNvPr id="2" name="1 Gráfico">
          <a:extLst>
            <a:ext uri="{FF2B5EF4-FFF2-40B4-BE49-F238E27FC236}">
              <a16:creationId xmlns:a16="http://schemas.microsoft.com/office/drawing/2014/main" id="{2B60D084-77B9-43F6-83D6-2D40902582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052353743e03a878/Documentos/IIEG/Bolet&#237;n%20econ&#243;mico/Agosto/Final/BD_Fichas/BD_empleo_agosto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roberto.galindo\Documents\precio%20gasolina\Precios_promedio_diarios_y_mensuales_en_estaciones_de_servicio_d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2"/>
      <sheetName val="T3"/>
      <sheetName val="F29"/>
      <sheetName val="F30"/>
      <sheetName val="F31"/>
      <sheetName val="F32"/>
      <sheetName val="F33"/>
      <sheetName val="F34"/>
      <sheetName val="F35"/>
      <sheetName val="F36"/>
      <sheetName val="F37"/>
      <sheetName val="F38"/>
      <sheetName val="F39"/>
      <sheetName val="F40"/>
      <sheetName val="F41"/>
      <sheetName val="F42"/>
      <sheetName val="F43"/>
      <sheetName val="F44"/>
      <sheetName val="F45"/>
      <sheetName val="F46"/>
      <sheetName val="F47"/>
      <sheetName val="F48"/>
      <sheetName val="F49"/>
      <sheetName val="F35 (2)"/>
      <sheetName val="F36 (2)"/>
      <sheetName val="Hoja1"/>
      <sheetName val="F5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ow r="5">
          <cell r="A5" t="str">
            <v>Patrones con 1 asegurado</v>
          </cell>
        </row>
      </sheetData>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DE CUADROS"/>
      <sheetName val="Cuadro 1.1"/>
      <sheetName val="Cuadro 1.2"/>
      <sheetName val="Cuadro 1.3"/>
      <sheetName val="Cuadro 1.4"/>
      <sheetName val="serie de tiempo"/>
      <sheetName val="Fcomparacion"/>
      <sheetName val="Fregular"/>
      <sheetName val="Fpremium"/>
      <sheetName val="Fdiesel"/>
      <sheetName val="Festatal"/>
    </sheetNames>
    <sheetDataSet>
      <sheetData sheetId="0" refreshError="1"/>
      <sheetData sheetId="1" refreshError="1"/>
      <sheetData sheetId="2" refreshError="1"/>
      <sheetData sheetId="3" refreshError="1"/>
      <sheetData sheetId="4" refreshError="1"/>
      <sheetData sheetId="5">
        <row r="8">
          <cell r="C8">
            <v>16.45715030579569</v>
          </cell>
          <cell r="D8">
            <v>16.008215252259149</v>
          </cell>
          <cell r="F8">
            <v>18.306102138199691</v>
          </cell>
          <cell r="G8">
            <v>17.816575165940701</v>
          </cell>
          <cell r="I8">
            <v>17.29504158107288</v>
          </cell>
          <cell r="J8">
            <v>17.074084350562789</v>
          </cell>
        </row>
        <row r="9">
          <cell r="C9">
            <v>16.446951374512938</v>
          </cell>
          <cell r="D9">
            <v>15.93535324941981</v>
          </cell>
          <cell r="F9">
            <v>18.299669124343431</v>
          </cell>
          <cell r="G9">
            <v>17.766765937138711</v>
          </cell>
          <cell r="I9">
            <v>17.282406348573581</v>
          </cell>
          <cell r="J9">
            <v>17.063389139957991</v>
          </cell>
        </row>
        <row r="10">
          <cell r="C10">
            <v>16.355813066308428</v>
          </cell>
          <cell r="D10">
            <v>15.79049058382871</v>
          </cell>
          <cell r="F10">
            <v>18.206164308412308</v>
          </cell>
          <cell r="G10">
            <v>17.63900771497514</v>
          </cell>
          <cell r="I10">
            <v>17.165017103965312</v>
          </cell>
          <cell r="J10">
            <v>16.95016503161105</v>
          </cell>
        </row>
        <row r="11">
          <cell r="C11">
            <v>16.357008001072579</v>
          </cell>
          <cell r="D11">
            <v>15.785376172884069</v>
          </cell>
          <cell r="F11">
            <v>18.182238581505541</v>
          </cell>
          <cell r="G11">
            <v>17.602752968950661</v>
          </cell>
          <cell r="I11">
            <v>17.096567448794211</v>
          </cell>
          <cell r="J11">
            <v>16.884861004193489</v>
          </cell>
        </row>
        <row r="12">
          <cell r="C12">
            <v>16.24080758702333</v>
          </cell>
          <cell r="D12">
            <v>15.687099062837209</v>
          </cell>
          <cell r="F12">
            <v>18.110046940986429</v>
          </cell>
          <cell r="G12">
            <v>17.533792843557311</v>
          </cell>
          <cell r="I12">
            <v>16.977144997417859</v>
          </cell>
          <cell r="J12">
            <v>16.769005501677931</v>
          </cell>
        </row>
        <row r="13">
          <cell r="C13">
            <v>16.120024705872432</v>
          </cell>
          <cell r="D13">
            <v>15.58418368120987</v>
          </cell>
          <cell r="F13">
            <v>17.981130481699161</v>
          </cell>
          <cell r="G13">
            <v>17.40812512323572</v>
          </cell>
          <cell r="I13">
            <v>16.798098860527329</v>
          </cell>
          <cell r="J13">
            <v>16.596291976021469</v>
          </cell>
        </row>
        <row r="14">
          <cell r="C14">
            <v>16.030158232105581</v>
          </cell>
          <cell r="D14">
            <v>15.500057851454351</v>
          </cell>
          <cell r="F14">
            <v>17.880862914360609</v>
          </cell>
          <cell r="G14">
            <v>17.314124660332791</v>
          </cell>
          <cell r="I14">
            <v>16.67310163391986</v>
          </cell>
          <cell r="J14">
            <v>16.47503569764655</v>
          </cell>
        </row>
        <row r="15">
          <cell r="C15">
            <v>16.092096789213219</v>
          </cell>
          <cell r="D15">
            <v>15.56656301695371</v>
          </cell>
          <cell r="F15">
            <v>17.956493885412069</v>
          </cell>
          <cell r="G15">
            <v>17.390421177440579</v>
          </cell>
          <cell r="I15">
            <v>16.724186704817789</v>
          </cell>
          <cell r="J15">
            <v>16.526460474998672</v>
          </cell>
        </row>
        <row r="16">
          <cell r="C16">
            <v>16.314470781120761</v>
          </cell>
          <cell r="D16">
            <v>15.78703744050472</v>
          </cell>
          <cell r="F16">
            <v>18.205151681634089</v>
          </cell>
          <cell r="G16">
            <v>17.635991301654428</v>
          </cell>
          <cell r="I16">
            <v>16.974092088207939</v>
          </cell>
          <cell r="J16">
            <v>16.767631564541311</v>
          </cell>
        </row>
        <row r="17">
          <cell r="C17">
            <v>16.442668535004071</v>
          </cell>
          <cell r="D17">
            <v>15.921052854979671</v>
          </cell>
          <cell r="F17">
            <v>18.29621887868835</v>
          </cell>
          <cell r="G17">
            <v>17.73922445849993</v>
          </cell>
          <cell r="I17">
            <v>17.164741891937378</v>
          </cell>
          <cell r="J17">
            <v>16.956786293674451</v>
          </cell>
        </row>
        <row r="18">
          <cell r="C18">
            <v>16.52242320652207</v>
          </cell>
          <cell r="D18">
            <v>16.020247595072899</v>
          </cell>
          <cell r="F18">
            <v>18.397297485296761</v>
          </cell>
          <cell r="G18">
            <v>17.85194569884645</v>
          </cell>
          <cell r="I18">
            <v>17.28620397592946</v>
          </cell>
          <cell r="J18">
            <v>17.081183084758919</v>
          </cell>
        </row>
        <row r="19">
          <cell r="C19">
            <v>16.667992235493141</v>
          </cell>
          <cell r="D19">
            <v>16.162385422807169</v>
          </cell>
          <cell r="F19">
            <v>18.52217091201053</v>
          </cell>
          <cell r="G19">
            <v>17.975086547157549</v>
          </cell>
          <cell r="I19">
            <v>17.438814814857619</v>
          </cell>
          <cell r="J19">
            <v>17.23930150116276</v>
          </cell>
        </row>
        <row r="20">
          <cell r="C20">
            <v>17.273263893561172</v>
          </cell>
          <cell r="D20">
            <v>16.69942026318212</v>
          </cell>
          <cell r="F20">
            <v>19.01420576953285</v>
          </cell>
          <cell r="G20">
            <v>18.445137838992469</v>
          </cell>
          <cell r="I20">
            <v>18.011950528884949</v>
          </cell>
          <cell r="J20">
            <v>17.76971987010295</v>
          </cell>
        </row>
        <row r="21">
          <cell r="C21">
            <v>18.066223187695499</v>
          </cell>
          <cell r="D21">
            <v>17.343367899060691</v>
          </cell>
          <cell r="F21">
            <v>19.656221417465229</v>
          </cell>
          <cell r="G21">
            <v>18.98486838162108</v>
          </cell>
          <cell r="I21">
            <v>18.763416026440691</v>
          </cell>
          <cell r="J21">
            <v>18.427488682229381</v>
          </cell>
        </row>
        <row r="22">
          <cell r="C22">
            <v>18.32491618863148</v>
          </cell>
          <cell r="D22">
            <v>17.58040862833948</v>
          </cell>
          <cell r="F22">
            <v>19.829739709443071</v>
          </cell>
          <cell r="G22">
            <v>19.150913654052339</v>
          </cell>
          <cell r="I22">
            <v>19.039995411934889</v>
          </cell>
          <cell r="J22">
            <v>18.682696501316531</v>
          </cell>
        </row>
        <row r="23">
          <cell r="C23">
            <v>18.411042898729971</v>
          </cell>
          <cell r="D23">
            <v>17.67719537564297</v>
          </cell>
          <cell r="F23">
            <v>19.887238776161102</v>
          </cell>
          <cell r="G23">
            <v>19.225725352202591</v>
          </cell>
          <cell r="I23">
            <v>19.115374504622199</v>
          </cell>
          <cell r="J23">
            <v>18.77384268477196</v>
          </cell>
        </row>
        <row r="24">
          <cell r="C24">
            <v>18.638797392262781</v>
          </cell>
          <cell r="D24">
            <v>17.83530692248366</v>
          </cell>
          <cell r="F24">
            <v>20.087501760136021</v>
          </cell>
          <cell r="G24">
            <v>19.358831957896651</v>
          </cell>
          <cell r="I24">
            <v>19.320473765124351</v>
          </cell>
          <cell r="J24">
            <v>18.918296066307079</v>
          </cell>
        </row>
        <row r="25">
          <cell r="C25">
            <v>18.936702882444571</v>
          </cell>
          <cell r="D25">
            <v>18.09170727825127</v>
          </cell>
          <cell r="F25">
            <v>20.38399423418506</v>
          </cell>
          <cell r="G25">
            <v>19.601901359080799</v>
          </cell>
          <cell r="I25">
            <v>19.613671225689892</v>
          </cell>
          <cell r="J25">
            <v>19.165521317518792</v>
          </cell>
        </row>
        <row r="26">
          <cell r="C26">
            <v>19.21562325183405</v>
          </cell>
          <cell r="D26">
            <v>18.455215534054279</v>
          </cell>
          <cell r="F26">
            <v>20.649160115754459</v>
          </cell>
          <cell r="G26">
            <v>19.962905049928491</v>
          </cell>
          <cell r="I26">
            <v>19.9021330010569</v>
          </cell>
          <cell r="J26">
            <v>19.52668602213253</v>
          </cell>
        </row>
        <row r="27">
          <cell r="C27">
            <v>19.629370691889971</v>
          </cell>
          <cell r="D27">
            <v>18.97184779145589</v>
          </cell>
          <cell r="F27">
            <v>20.998179613396481</v>
          </cell>
          <cell r="G27">
            <v>20.46484597976476</v>
          </cell>
          <cell r="I27">
            <v>20.337231359372939</v>
          </cell>
          <cell r="J27">
            <v>20.039352656801849</v>
          </cell>
        </row>
        <row r="28">
          <cell r="C28">
            <v>19.89087048150806</v>
          </cell>
          <cell r="D28">
            <v>19.22763573900874</v>
          </cell>
          <cell r="F28">
            <v>21.23282245441191</v>
          </cell>
          <cell r="G28">
            <v>20.694277311170922</v>
          </cell>
          <cell r="I28">
            <v>20.58862846534457</v>
          </cell>
          <cell r="J28">
            <v>20.315129744863111</v>
          </cell>
        </row>
        <row r="29">
          <cell r="C29">
            <v>20.131480817943778</v>
          </cell>
          <cell r="D29">
            <v>19.429639852748309</v>
          </cell>
          <cell r="F29">
            <v>21.473507675281549</v>
          </cell>
          <cell r="G29">
            <v>20.930959649775311</v>
          </cell>
          <cell r="I29">
            <v>20.861956725190311</v>
          </cell>
          <cell r="J29">
            <v>20.602132938796451</v>
          </cell>
        </row>
        <row r="30">
          <cell r="C30">
            <v>20.18085934992143</v>
          </cell>
          <cell r="D30">
            <v>19.421190258883321</v>
          </cell>
          <cell r="F30">
            <v>21.51506732728485</v>
          </cell>
          <cell r="G30">
            <v>20.942957233095811</v>
          </cell>
          <cell r="I30">
            <v>21.03285175538732</v>
          </cell>
          <cell r="J30">
            <v>20.772260984045019</v>
          </cell>
        </row>
        <row r="31">
          <cell r="C31">
            <v>19.967345195496581</v>
          </cell>
          <cell r="D31">
            <v>19.19683131478196</v>
          </cell>
          <cell r="F31">
            <v>21.307454602514021</v>
          </cell>
          <cell r="G31">
            <v>20.71749488614924</v>
          </cell>
          <cell r="I31">
            <v>20.94155386999191</v>
          </cell>
          <cell r="J31">
            <v>20.683731901078641</v>
          </cell>
        </row>
        <row r="32">
          <cell r="C32">
            <v>19.899412159915851</v>
          </cell>
          <cell r="D32">
            <v>18.901984817879221</v>
          </cell>
          <cell r="F32">
            <v>21.129186216227762</v>
          </cell>
          <cell r="G32">
            <v>20.283992537858069</v>
          </cell>
          <cell r="I32">
            <v>20.954846124182431</v>
          </cell>
          <cell r="J32">
            <v>20.620650193942922</v>
          </cell>
        </row>
        <row r="33">
          <cell r="C33">
            <v>20.29032876105736</v>
          </cell>
          <cell r="D33">
            <v>19.252986463826751</v>
          </cell>
          <cell r="F33">
            <v>21.225339048142821</v>
          </cell>
          <cell r="G33">
            <v>20.20820580915867</v>
          </cell>
          <cell r="I33">
            <v>21.773247454581469</v>
          </cell>
          <cell r="J33">
            <v>21.401188142940711</v>
          </cell>
        </row>
        <row r="34">
          <cell r="C34">
            <v>20.762419289758601</v>
          </cell>
          <cell r="D34">
            <v>19.742628409013982</v>
          </cell>
          <cell r="F34">
            <v>21.633048055608992</v>
          </cell>
          <cell r="G34">
            <v>20.820956556015741</v>
          </cell>
          <cell r="I34">
            <v>21.917852922489931</v>
          </cell>
          <cell r="J34">
            <v>21.529828781989441</v>
          </cell>
        </row>
        <row r="35">
          <cell r="C35">
            <v>20.661136745913868</v>
          </cell>
          <cell r="D35">
            <v>19.55836850620852</v>
          </cell>
          <cell r="F35">
            <v>21.732349494394331</v>
          </cell>
          <cell r="G35">
            <v>20.929236444574862</v>
          </cell>
          <cell r="I35">
            <v>21.756098981598001</v>
          </cell>
          <cell r="J35">
            <v>21.357074914873731</v>
          </cell>
        </row>
        <row r="36">
          <cell r="C36">
            <v>20.664980707662039</v>
          </cell>
          <cell r="D36">
            <v>19.44202751523585</v>
          </cell>
          <cell r="F36">
            <v>21.76895972613605</v>
          </cell>
          <cell r="G36">
            <v>20.94668453906317</v>
          </cell>
          <cell r="I36">
            <v>21.6611315101472</v>
          </cell>
          <cell r="J36">
            <v>21.24614892955633</v>
          </cell>
        </row>
        <row r="37">
          <cell r="C37">
            <v>20.52</v>
          </cell>
          <cell r="D37">
            <v>19.329999999999998</v>
          </cell>
          <cell r="F37">
            <v>21.753220543310839</v>
          </cell>
          <cell r="G37">
            <v>20.953046321973741</v>
          </cell>
          <cell r="I37">
            <v>21.457464946027141</v>
          </cell>
          <cell r="J37">
            <v>21.040902524395051</v>
          </cell>
        </row>
        <row r="38">
          <cell r="C38">
            <v>20.529594427860381</v>
          </cell>
          <cell r="D38">
            <v>19.398964016952071</v>
          </cell>
          <cell r="F38">
            <v>21.764225174277819</v>
          </cell>
          <cell r="G38">
            <v>20.966359350314509</v>
          </cell>
          <cell r="I38">
            <v>21.498019727709242</v>
          </cell>
          <cell r="J38">
            <v>21.12607121734932</v>
          </cell>
        </row>
        <row r="39">
          <cell r="C39">
            <v>20.389455669223999</v>
          </cell>
          <cell r="D39">
            <v>19.284820126811201</v>
          </cell>
          <cell r="F39">
            <v>21.748503561531638</v>
          </cell>
          <cell r="G39">
            <v>20.94422014773841</v>
          </cell>
          <cell r="I39">
            <v>21.422779242373331</v>
          </cell>
          <cell r="J39">
            <v>21.09938028856045</v>
          </cell>
        </row>
        <row r="40">
          <cell r="C40">
            <v>20.36998043782004</v>
          </cell>
          <cell r="D40">
            <v>19.368649323395129</v>
          </cell>
          <cell r="F40">
            <v>21.755339473562849</v>
          </cell>
          <cell r="G40">
            <v>20.944041804585879</v>
          </cell>
          <cell r="I40">
            <v>21.412440982241449</v>
          </cell>
          <cell r="J40">
            <v>21.150849168087639</v>
          </cell>
        </row>
        <row r="41">
          <cell r="C41">
            <v>20.34841060255847</v>
          </cell>
          <cell r="D41">
            <v>19.327784184716791</v>
          </cell>
          <cell r="F41">
            <v>21.74499838332742</v>
          </cell>
          <cell r="G41">
            <v>20.892977023114302</v>
          </cell>
          <cell r="I41">
            <v>21.35833292231429</v>
          </cell>
          <cell r="J41">
            <v>21.08371629740591</v>
          </cell>
        </row>
        <row r="42">
          <cell r="C42">
            <v>20.339340650305029</v>
          </cell>
          <cell r="D42">
            <v>19.319981613210182</v>
          </cell>
          <cell r="F42">
            <v>21.711434564769469</v>
          </cell>
          <cell r="G42">
            <v>20.730972049745599</v>
          </cell>
          <cell r="I42">
            <v>21.317632746693359</v>
          </cell>
          <cell r="J42">
            <v>21.069014924409949</v>
          </cell>
        </row>
        <row r="43">
          <cell r="C43">
            <v>20.47344981360699</v>
          </cell>
          <cell r="D43">
            <v>19.4418210937631</v>
          </cell>
          <cell r="F43">
            <v>21.761232892709739</v>
          </cell>
          <cell r="G43">
            <v>20.776717092973531</v>
          </cell>
          <cell r="I43">
            <v>21.43809503480027</v>
          </cell>
          <cell r="J43">
            <v>21.212456015289678</v>
          </cell>
        </row>
      </sheetData>
      <sheetData sheetId="6">
        <row r="6">
          <cell r="C6" t="str">
            <v>Regular</v>
          </cell>
        </row>
      </sheetData>
      <sheetData sheetId="7">
        <row r="7">
          <cell r="I7" t="str">
            <v>Jalisco</v>
          </cell>
        </row>
      </sheetData>
      <sheetData sheetId="8">
        <row r="7">
          <cell r="I7" t="str">
            <v>Jalisco</v>
          </cell>
        </row>
      </sheetData>
      <sheetData sheetId="9">
        <row r="7">
          <cell r="I7" t="str">
            <v>Jalisco</v>
          </cell>
        </row>
      </sheetData>
      <sheetData sheetId="10">
        <row r="9">
          <cell r="B9" t="str">
            <v>Regular</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0.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26.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27.bin"/></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16.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28.bin"/><Relationship Id="rId1" Type="http://schemas.openxmlformats.org/officeDocument/2006/relationships/hyperlink" Target="https://www.inegi.org.mx/programas/sacrificioganado/default.html" TargetMode="Externa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29.bin"/></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30.bin"/></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31.bin"/></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6.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8.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9.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0.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1.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2.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3.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4.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5.bin"/></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7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8F348-41F0-4A4E-99C0-7846AF221319}">
  <sheetPr codeName="Hoja124"/>
  <dimension ref="A1:B127"/>
  <sheetViews>
    <sheetView topLeftCell="A4" workbookViewId="0">
      <selection activeCell="A20" sqref="A20"/>
    </sheetView>
  </sheetViews>
  <sheetFormatPr baseColWidth="10" defaultRowHeight="13.2" x14ac:dyDescent="0.25"/>
  <cols>
    <col min="1" max="1" width="15.77734375" customWidth="1"/>
    <col min="2" max="2" width="75.77734375" customWidth="1"/>
  </cols>
  <sheetData>
    <row r="1" spans="1:2" ht="13.8" x14ac:dyDescent="0.25">
      <c r="A1" s="4" t="s">
        <v>0</v>
      </c>
    </row>
    <row r="2" spans="1:2" x14ac:dyDescent="0.25">
      <c r="A2" s="2" t="s">
        <v>1193</v>
      </c>
    </row>
    <row r="4" spans="1:2" ht="13.8" x14ac:dyDescent="0.25">
      <c r="A4" s="5" t="s">
        <v>1</v>
      </c>
      <c r="B4" s="5" t="s">
        <v>2</v>
      </c>
    </row>
    <row r="5" spans="1:2" ht="14.4" x14ac:dyDescent="0.3">
      <c r="A5" s="6" t="s">
        <v>3</v>
      </c>
      <c r="B5" s="3" t="s">
        <v>797</v>
      </c>
    </row>
    <row r="6" spans="1:2" ht="14.4" x14ac:dyDescent="0.3">
      <c r="A6" s="6" t="s">
        <v>4</v>
      </c>
      <c r="B6" s="3" t="s">
        <v>817</v>
      </c>
    </row>
    <row r="7" spans="1:2" ht="14.4" x14ac:dyDescent="0.3">
      <c r="A7" s="6" t="s">
        <v>5</v>
      </c>
      <c r="B7" s="3" t="s">
        <v>815</v>
      </c>
    </row>
    <row r="8" spans="1:2" ht="14.4" x14ac:dyDescent="0.3">
      <c r="A8" s="6" t="s">
        <v>6</v>
      </c>
      <c r="B8" s="3" t="s">
        <v>816</v>
      </c>
    </row>
    <row r="9" spans="1:2" ht="14.4" x14ac:dyDescent="0.3">
      <c r="A9" s="6" t="s">
        <v>7</v>
      </c>
      <c r="B9" s="3" t="s">
        <v>854</v>
      </c>
    </row>
    <row r="10" spans="1:2" ht="14.4" x14ac:dyDescent="0.3">
      <c r="A10" s="6" t="s">
        <v>8</v>
      </c>
      <c r="B10" s="3" t="s">
        <v>862</v>
      </c>
    </row>
    <row r="11" spans="1:2" ht="14.4" x14ac:dyDescent="0.3">
      <c r="A11" s="6" t="s">
        <v>9</v>
      </c>
      <c r="B11" s="3" t="s">
        <v>729</v>
      </c>
    </row>
    <row r="12" spans="1:2" ht="14.4" x14ac:dyDescent="0.3">
      <c r="A12" s="6" t="s">
        <v>10</v>
      </c>
      <c r="B12" s="3" t="s">
        <v>881</v>
      </c>
    </row>
    <row r="13" spans="1:2" ht="14.4" x14ac:dyDescent="0.3">
      <c r="A13" s="6" t="s">
        <v>11</v>
      </c>
      <c r="B13" s="3" t="s">
        <v>886</v>
      </c>
    </row>
    <row r="14" spans="1:2" ht="14.4" x14ac:dyDescent="0.3">
      <c r="A14" s="6" t="s">
        <v>12</v>
      </c>
      <c r="B14" s="3" t="s">
        <v>887</v>
      </c>
    </row>
    <row r="15" spans="1:2" ht="14.4" x14ac:dyDescent="0.3">
      <c r="A15" s="6" t="s">
        <v>13</v>
      </c>
      <c r="B15" s="3" t="s">
        <v>888</v>
      </c>
    </row>
    <row r="16" spans="1:2" ht="14.4" x14ac:dyDescent="0.3">
      <c r="A16" s="6" t="s">
        <v>655</v>
      </c>
      <c r="B16" s="3" t="s">
        <v>889</v>
      </c>
    </row>
    <row r="17" spans="1:2" ht="14.4" x14ac:dyDescent="0.3">
      <c r="A17" s="6" t="s">
        <v>656</v>
      </c>
      <c r="B17" s="3" t="s">
        <v>885</v>
      </c>
    </row>
    <row r="18" spans="1:2" ht="14.4" x14ac:dyDescent="0.3">
      <c r="A18" s="6" t="s">
        <v>657</v>
      </c>
      <c r="B18" s="3" t="s">
        <v>893</v>
      </c>
    </row>
    <row r="19" spans="1:2" ht="13.2" customHeight="1" x14ac:dyDescent="0.3">
      <c r="A19" s="6" t="s">
        <v>734</v>
      </c>
      <c r="B19" s="7" t="s">
        <v>1195</v>
      </c>
    </row>
    <row r="20" spans="1:2" ht="21.6" customHeight="1" x14ac:dyDescent="0.3">
      <c r="A20" s="6" t="s">
        <v>735</v>
      </c>
      <c r="B20" s="7" t="s">
        <v>1204</v>
      </c>
    </row>
    <row r="21" spans="1:2" ht="14.4" x14ac:dyDescent="0.3">
      <c r="A21" s="6" t="s">
        <v>1194</v>
      </c>
      <c r="B21" s="3" t="s">
        <v>730</v>
      </c>
    </row>
    <row r="22" spans="1:2" ht="14.4" x14ac:dyDescent="0.3">
      <c r="A22" s="8" t="s">
        <v>14</v>
      </c>
      <c r="B22" s="3" t="s">
        <v>895</v>
      </c>
    </row>
    <row r="23" spans="1:2" ht="14.4" x14ac:dyDescent="0.3">
      <c r="A23" s="8" t="s">
        <v>15</v>
      </c>
      <c r="B23" s="3" t="s">
        <v>901</v>
      </c>
    </row>
    <row r="24" spans="1:2" ht="14.4" x14ac:dyDescent="0.3">
      <c r="A24" s="8" t="s">
        <v>16</v>
      </c>
      <c r="B24" s="3" t="s">
        <v>902</v>
      </c>
    </row>
    <row r="25" spans="1:2" ht="14.4" x14ac:dyDescent="0.3">
      <c r="A25" s="8" t="s">
        <v>17</v>
      </c>
      <c r="B25" s="3" t="s">
        <v>1005</v>
      </c>
    </row>
    <row r="26" spans="1:2" ht="14.4" x14ac:dyDescent="0.3">
      <c r="A26" s="8" t="s">
        <v>18</v>
      </c>
      <c r="B26" s="3" t="s">
        <v>1006</v>
      </c>
    </row>
    <row r="27" spans="1:2" ht="14.4" x14ac:dyDescent="0.3">
      <c r="A27" s="8" t="s">
        <v>19</v>
      </c>
      <c r="B27" s="3" t="s">
        <v>1007</v>
      </c>
    </row>
    <row r="28" spans="1:2" ht="14.4" x14ac:dyDescent="0.3">
      <c r="A28" s="8" t="s">
        <v>20</v>
      </c>
      <c r="B28" s="3" t="s">
        <v>1008</v>
      </c>
    </row>
    <row r="29" spans="1:2" ht="14.4" x14ac:dyDescent="0.3">
      <c r="A29" s="8" t="s">
        <v>21</v>
      </c>
      <c r="B29" s="3" t="s">
        <v>1009</v>
      </c>
    </row>
    <row r="30" spans="1:2" ht="14.4" x14ac:dyDescent="0.3">
      <c r="A30" s="8" t="s">
        <v>22</v>
      </c>
      <c r="B30" s="3" t="s">
        <v>1010</v>
      </c>
    </row>
    <row r="31" spans="1:2" ht="14.4" x14ac:dyDescent="0.3">
      <c r="A31" s="8" t="s">
        <v>23</v>
      </c>
      <c r="B31" s="3" t="s">
        <v>1011</v>
      </c>
    </row>
    <row r="32" spans="1:2" ht="14.4" x14ac:dyDescent="0.3">
      <c r="A32" s="8" t="s">
        <v>24</v>
      </c>
      <c r="B32" s="3" t="s">
        <v>1012</v>
      </c>
    </row>
    <row r="33" spans="1:2" ht="14.4" x14ac:dyDescent="0.3">
      <c r="A33" s="8" t="s">
        <v>25</v>
      </c>
      <c r="B33" s="3" t="s">
        <v>1018</v>
      </c>
    </row>
    <row r="34" spans="1:2" ht="14.4" x14ac:dyDescent="0.3">
      <c r="A34" s="8" t="s">
        <v>26</v>
      </c>
      <c r="B34" s="3" t="s">
        <v>1019</v>
      </c>
    </row>
    <row r="35" spans="1:2" ht="14.4" x14ac:dyDescent="0.3">
      <c r="A35" s="8" t="s">
        <v>27</v>
      </c>
      <c r="B35" s="3" t="s">
        <v>1020</v>
      </c>
    </row>
    <row r="36" spans="1:2" ht="14.4" x14ac:dyDescent="0.3">
      <c r="A36" s="8" t="s">
        <v>28</v>
      </c>
      <c r="B36" s="3" t="s">
        <v>1021</v>
      </c>
    </row>
    <row r="37" spans="1:2" ht="14.4" x14ac:dyDescent="0.3">
      <c r="A37" s="8" t="s">
        <v>29</v>
      </c>
      <c r="B37" s="3" t="s">
        <v>1022</v>
      </c>
    </row>
    <row r="38" spans="1:2" ht="14.4" x14ac:dyDescent="0.3">
      <c r="A38" s="8" t="s">
        <v>30</v>
      </c>
      <c r="B38" s="3" t="s">
        <v>1023</v>
      </c>
    </row>
    <row r="39" spans="1:2" ht="14.4" x14ac:dyDescent="0.3">
      <c r="A39" s="8" t="s">
        <v>31</v>
      </c>
      <c r="B39" s="3" t="s">
        <v>1024</v>
      </c>
    </row>
    <row r="40" spans="1:2" ht="14.4" x14ac:dyDescent="0.3">
      <c r="A40" s="8" t="s">
        <v>32</v>
      </c>
      <c r="B40" s="3" t="s">
        <v>1025</v>
      </c>
    </row>
    <row r="41" spans="1:2" ht="14.4" x14ac:dyDescent="0.3">
      <c r="A41" s="8" t="s">
        <v>33</v>
      </c>
      <c r="B41" s="3" t="s">
        <v>1026</v>
      </c>
    </row>
    <row r="42" spans="1:2" ht="14.4" x14ac:dyDescent="0.3">
      <c r="A42" s="8" t="s">
        <v>34</v>
      </c>
      <c r="B42" s="3" t="s">
        <v>1027</v>
      </c>
    </row>
    <row r="43" spans="1:2" ht="14.4" x14ac:dyDescent="0.3">
      <c r="A43" s="8" t="s">
        <v>35</v>
      </c>
      <c r="B43" s="3" t="s">
        <v>1028</v>
      </c>
    </row>
    <row r="44" spans="1:2" ht="14.4" x14ac:dyDescent="0.3">
      <c r="A44" s="8" t="s">
        <v>36</v>
      </c>
      <c r="B44" s="3" t="s">
        <v>1029</v>
      </c>
    </row>
    <row r="45" spans="1:2" ht="14.4" x14ac:dyDescent="0.3">
      <c r="A45" s="8" t="s">
        <v>37</v>
      </c>
      <c r="B45" s="3" t="s">
        <v>1030</v>
      </c>
    </row>
    <row r="46" spans="1:2" ht="14.4" x14ac:dyDescent="0.3">
      <c r="A46" s="8" t="s">
        <v>38</v>
      </c>
      <c r="B46" s="3" t="s">
        <v>1031</v>
      </c>
    </row>
    <row r="47" spans="1:2" ht="14.4" x14ac:dyDescent="0.3">
      <c r="A47" s="8" t="s">
        <v>39</v>
      </c>
      <c r="B47" s="3" t="s">
        <v>1054</v>
      </c>
    </row>
    <row r="48" spans="1:2" ht="14.4" x14ac:dyDescent="0.3">
      <c r="A48" s="8" t="s">
        <v>40</v>
      </c>
      <c r="B48" s="3" t="s">
        <v>1055</v>
      </c>
    </row>
    <row r="49" spans="1:2" ht="14.4" x14ac:dyDescent="0.3">
      <c r="A49" s="8" t="s">
        <v>41</v>
      </c>
      <c r="B49" s="3" t="s">
        <v>1056</v>
      </c>
    </row>
    <row r="50" spans="1:2" ht="14.4" x14ac:dyDescent="0.3">
      <c r="A50" s="8" t="s">
        <v>42</v>
      </c>
      <c r="B50" s="3" t="s">
        <v>1057</v>
      </c>
    </row>
    <row r="51" spans="1:2" ht="14.4" x14ac:dyDescent="0.3">
      <c r="A51" s="8" t="s">
        <v>43</v>
      </c>
      <c r="B51" s="3" t="s">
        <v>1058</v>
      </c>
    </row>
    <row r="52" spans="1:2" ht="14.4" x14ac:dyDescent="0.3">
      <c r="A52" s="8" t="s">
        <v>44</v>
      </c>
      <c r="B52" s="3" t="s">
        <v>1059</v>
      </c>
    </row>
    <row r="53" spans="1:2" ht="14.4" x14ac:dyDescent="0.3">
      <c r="A53" s="8" t="s">
        <v>45</v>
      </c>
      <c r="B53" s="3" t="s">
        <v>1060</v>
      </c>
    </row>
    <row r="54" spans="1:2" ht="14.4" x14ac:dyDescent="0.3">
      <c r="A54" s="8" t="s">
        <v>46</v>
      </c>
      <c r="B54" s="3" t="s">
        <v>1061</v>
      </c>
    </row>
    <row r="55" spans="1:2" ht="14.4" x14ac:dyDescent="0.3">
      <c r="A55" s="8" t="s">
        <v>47</v>
      </c>
      <c r="B55" s="3" t="s">
        <v>1062</v>
      </c>
    </row>
    <row r="56" spans="1:2" ht="14.4" x14ac:dyDescent="0.3">
      <c r="A56" s="8" t="s">
        <v>48</v>
      </c>
      <c r="B56" s="3" t="s">
        <v>1063</v>
      </c>
    </row>
    <row r="57" spans="1:2" ht="14.4" x14ac:dyDescent="0.3">
      <c r="A57" s="8" t="s">
        <v>49</v>
      </c>
      <c r="B57" s="3" t="s">
        <v>1064</v>
      </c>
    </row>
    <row r="58" spans="1:2" ht="14.4" x14ac:dyDescent="0.3">
      <c r="A58" s="8" t="s">
        <v>50</v>
      </c>
      <c r="B58" s="3" t="s">
        <v>1065</v>
      </c>
    </row>
    <row r="59" spans="1:2" ht="14.4" x14ac:dyDescent="0.3">
      <c r="A59" s="8" t="s">
        <v>51</v>
      </c>
      <c r="B59" s="3" t="s">
        <v>1066</v>
      </c>
    </row>
    <row r="60" spans="1:2" ht="14.4" x14ac:dyDescent="0.3">
      <c r="A60" s="8" t="s">
        <v>52</v>
      </c>
      <c r="B60" s="3" t="s">
        <v>1067</v>
      </c>
    </row>
    <row r="61" spans="1:2" ht="14.4" x14ac:dyDescent="0.3">
      <c r="A61" s="8" t="s">
        <v>53</v>
      </c>
      <c r="B61" s="3" t="s">
        <v>1068</v>
      </c>
    </row>
    <row r="62" spans="1:2" ht="14.4" x14ac:dyDescent="0.3">
      <c r="A62" s="8" t="s">
        <v>54</v>
      </c>
      <c r="B62" s="3" t="s">
        <v>1069</v>
      </c>
    </row>
    <row r="63" spans="1:2" ht="14.4" x14ac:dyDescent="0.3">
      <c r="A63" s="8" t="s">
        <v>55</v>
      </c>
      <c r="B63" s="3" t="s">
        <v>1070</v>
      </c>
    </row>
    <row r="64" spans="1:2" ht="14.4" x14ac:dyDescent="0.3">
      <c r="A64" s="8" t="s">
        <v>56</v>
      </c>
      <c r="B64" s="3" t="s">
        <v>1071</v>
      </c>
    </row>
    <row r="65" spans="1:2" ht="14.4" x14ac:dyDescent="0.3">
      <c r="A65" s="8" t="s">
        <v>57</v>
      </c>
      <c r="B65" s="3" t="s">
        <v>1072</v>
      </c>
    </row>
    <row r="66" spans="1:2" ht="14.4" x14ac:dyDescent="0.3">
      <c r="A66" s="8" t="s">
        <v>58</v>
      </c>
      <c r="B66" s="3" t="s">
        <v>1073</v>
      </c>
    </row>
    <row r="67" spans="1:2" ht="14.4" x14ac:dyDescent="0.3">
      <c r="A67" s="8" t="s">
        <v>59</v>
      </c>
      <c r="B67" s="3" t="s">
        <v>1074</v>
      </c>
    </row>
    <row r="68" spans="1:2" ht="14.4" x14ac:dyDescent="0.3">
      <c r="A68" s="8" t="s">
        <v>1196</v>
      </c>
      <c r="B68" s="3" t="s">
        <v>1076</v>
      </c>
    </row>
    <row r="69" spans="1:2" ht="14.4" x14ac:dyDescent="0.3">
      <c r="A69" s="8" t="s">
        <v>736</v>
      </c>
      <c r="B69" s="3" t="s">
        <v>1077</v>
      </c>
    </row>
    <row r="70" spans="1:2" ht="14.4" x14ac:dyDescent="0.3">
      <c r="A70" s="8" t="s">
        <v>737</v>
      </c>
      <c r="B70" s="3" t="s">
        <v>1078</v>
      </c>
    </row>
    <row r="71" spans="1:2" ht="14.4" x14ac:dyDescent="0.3">
      <c r="A71" s="8" t="s">
        <v>60</v>
      </c>
      <c r="B71" s="3" t="s">
        <v>1079</v>
      </c>
    </row>
    <row r="72" spans="1:2" ht="14.4" x14ac:dyDescent="0.3">
      <c r="A72" s="8" t="s">
        <v>61</v>
      </c>
      <c r="B72" s="3" t="s">
        <v>1080</v>
      </c>
    </row>
    <row r="73" spans="1:2" ht="14.4" x14ac:dyDescent="0.3">
      <c r="A73" s="8" t="s">
        <v>62</v>
      </c>
      <c r="B73" s="3" t="s">
        <v>1081</v>
      </c>
    </row>
    <row r="74" spans="1:2" ht="14.4" x14ac:dyDescent="0.3">
      <c r="A74" s="8" t="s">
        <v>63</v>
      </c>
      <c r="B74" s="3" t="s">
        <v>1082</v>
      </c>
    </row>
    <row r="75" spans="1:2" ht="14.4" x14ac:dyDescent="0.3">
      <c r="A75" s="8" t="s">
        <v>64</v>
      </c>
      <c r="B75" s="3" t="s">
        <v>1083</v>
      </c>
    </row>
    <row r="76" spans="1:2" ht="14.4" x14ac:dyDescent="0.3">
      <c r="A76" s="8" t="s">
        <v>65</v>
      </c>
      <c r="B76" s="3" t="s">
        <v>1084</v>
      </c>
    </row>
    <row r="77" spans="1:2" ht="14.4" x14ac:dyDescent="0.3">
      <c r="A77" s="8" t="s">
        <v>66</v>
      </c>
      <c r="B77" s="3" t="s">
        <v>1086</v>
      </c>
    </row>
    <row r="78" spans="1:2" ht="14.4" x14ac:dyDescent="0.3">
      <c r="A78" s="8" t="s">
        <v>67</v>
      </c>
      <c r="B78" s="3" t="s">
        <v>1085</v>
      </c>
    </row>
    <row r="79" spans="1:2" ht="14.4" x14ac:dyDescent="0.3">
      <c r="A79" s="8" t="s">
        <v>68</v>
      </c>
      <c r="B79" s="3" t="s">
        <v>1087</v>
      </c>
    </row>
    <row r="80" spans="1:2" ht="14.4" x14ac:dyDescent="0.3">
      <c r="A80" s="8" t="s">
        <v>69</v>
      </c>
      <c r="B80" s="3" t="s">
        <v>1088</v>
      </c>
    </row>
    <row r="81" spans="1:2" ht="14.4" x14ac:dyDescent="0.3">
      <c r="A81" s="8" t="s">
        <v>70</v>
      </c>
      <c r="B81" s="3" t="s">
        <v>1089</v>
      </c>
    </row>
    <row r="82" spans="1:2" ht="14.4" x14ac:dyDescent="0.3">
      <c r="A82" s="8" t="s">
        <v>71</v>
      </c>
      <c r="B82" s="3" t="s">
        <v>1104</v>
      </c>
    </row>
    <row r="83" spans="1:2" ht="14.4" x14ac:dyDescent="0.3">
      <c r="A83" s="8" t="s">
        <v>72</v>
      </c>
      <c r="B83" s="3" t="s">
        <v>1105</v>
      </c>
    </row>
    <row r="84" spans="1:2" ht="14.4" x14ac:dyDescent="0.3">
      <c r="A84" s="8" t="s">
        <v>73</v>
      </c>
      <c r="B84" s="3" t="s">
        <v>1107</v>
      </c>
    </row>
    <row r="85" spans="1:2" ht="14.4" x14ac:dyDescent="0.3">
      <c r="A85" s="8" t="s">
        <v>74</v>
      </c>
      <c r="B85" s="3" t="s">
        <v>1108</v>
      </c>
    </row>
    <row r="86" spans="1:2" ht="14.4" x14ac:dyDescent="0.3">
      <c r="A86" s="8" t="s">
        <v>75</v>
      </c>
      <c r="B86" s="3" t="s">
        <v>1111</v>
      </c>
    </row>
    <row r="87" spans="1:2" ht="14.4" x14ac:dyDescent="0.3">
      <c r="A87" s="8" t="s">
        <v>76</v>
      </c>
      <c r="B87" s="3" t="s">
        <v>1113</v>
      </c>
    </row>
    <row r="88" spans="1:2" ht="14.4" x14ac:dyDescent="0.3">
      <c r="A88" s="8" t="s">
        <v>77</v>
      </c>
      <c r="B88" s="3" t="s">
        <v>1115</v>
      </c>
    </row>
    <row r="89" spans="1:2" ht="14.4" x14ac:dyDescent="0.3">
      <c r="A89" s="8" t="s">
        <v>78</v>
      </c>
      <c r="B89" s="3" t="s">
        <v>1116</v>
      </c>
    </row>
    <row r="90" spans="1:2" ht="14.4" x14ac:dyDescent="0.3">
      <c r="A90" s="8" t="s">
        <v>79</v>
      </c>
      <c r="B90" s="3" t="s">
        <v>1117</v>
      </c>
    </row>
    <row r="91" spans="1:2" ht="14.4" x14ac:dyDescent="0.3">
      <c r="A91" s="8" t="s">
        <v>80</v>
      </c>
      <c r="B91" s="3" t="s">
        <v>1118</v>
      </c>
    </row>
    <row r="92" spans="1:2" ht="14.4" x14ac:dyDescent="0.3">
      <c r="A92" s="8" t="s">
        <v>81</v>
      </c>
      <c r="B92" s="3" t="s">
        <v>1119</v>
      </c>
    </row>
    <row r="93" spans="1:2" ht="14.4" x14ac:dyDescent="0.3">
      <c r="A93" s="8" t="s">
        <v>82</v>
      </c>
      <c r="B93" s="3" t="s">
        <v>1122</v>
      </c>
    </row>
    <row r="94" spans="1:2" ht="14.4" x14ac:dyDescent="0.3">
      <c r="A94" s="8" t="s">
        <v>83</v>
      </c>
      <c r="B94" s="3" t="s">
        <v>1124</v>
      </c>
    </row>
    <row r="95" spans="1:2" ht="14.4" x14ac:dyDescent="0.3">
      <c r="A95" s="8" t="s">
        <v>84</v>
      </c>
      <c r="B95" s="3" t="s">
        <v>1126</v>
      </c>
    </row>
    <row r="96" spans="1:2" ht="14.4" x14ac:dyDescent="0.3">
      <c r="A96" s="8" t="s">
        <v>85</v>
      </c>
      <c r="B96" s="3" t="s">
        <v>1127</v>
      </c>
    </row>
    <row r="97" spans="1:2" ht="14.4" x14ac:dyDescent="0.3">
      <c r="A97" s="8" t="s">
        <v>86</v>
      </c>
      <c r="B97" s="3" t="s">
        <v>1128</v>
      </c>
    </row>
    <row r="98" spans="1:2" ht="14.4" x14ac:dyDescent="0.3">
      <c r="A98" s="8" t="s">
        <v>87</v>
      </c>
      <c r="B98" s="3" t="s">
        <v>1129</v>
      </c>
    </row>
    <row r="99" spans="1:2" ht="14.4" x14ac:dyDescent="0.3">
      <c r="A99" s="8" t="s">
        <v>88</v>
      </c>
      <c r="B99" s="3" t="s">
        <v>1137</v>
      </c>
    </row>
    <row r="100" spans="1:2" ht="14.4" x14ac:dyDescent="0.3">
      <c r="A100" s="8" t="s">
        <v>360</v>
      </c>
      <c r="B100" s="3" t="s">
        <v>1138</v>
      </c>
    </row>
    <row r="101" spans="1:2" ht="14.4" x14ac:dyDescent="0.3">
      <c r="A101" s="8" t="s">
        <v>361</v>
      </c>
      <c r="B101" s="3" t="s">
        <v>1139</v>
      </c>
    </row>
    <row r="102" spans="1:2" ht="14.4" x14ac:dyDescent="0.3">
      <c r="A102" s="8" t="s">
        <v>362</v>
      </c>
      <c r="B102" s="3" t="s">
        <v>1140</v>
      </c>
    </row>
    <row r="103" spans="1:2" ht="14.4" x14ac:dyDescent="0.3">
      <c r="A103" s="8" t="s">
        <v>363</v>
      </c>
      <c r="B103" s="3" t="s">
        <v>1141</v>
      </c>
    </row>
    <row r="104" spans="1:2" ht="14.4" x14ac:dyDescent="0.3">
      <c r="A104" s="8" t="s">
        <v>364</v>
      </c>
      <c r="B104" s="3" t="s">
        <v>1142</v>
      </c>
    </row>
    <row r="105" spans="1:2" ht="14.4" x14ac:dyDescent="0.3">
      <c r="A105" s="8" t="s">
        <v>365</v>
      </c>
      <c r="B105" s="3" t="s">
        <v>1143</v>
      </c>
    </row>
    <row r="106" spans="1:2" ht="14.4" x14ac:dyDescent="0.3">
      <c r="A106" s="8" t="s">
        <v>366</v>
      </c>
      <c r="B106" s="3" t="s">
        <v>1144</v>
      </c>
    </row>
    <row r="107" spans="1:2" ht="14.4" x14ac:dyDescent="0.3">
      <c r="A107" s="8" t="s">
        <v>367</v>
      </c>
      <c r="B107" s="3" t="s">
        <v>1145</v>
      </c>
    </row>
    <row r="108" spans="1:2" ht="14.4" x14ac:dyDescent="0.3">
      <c r="A108" s="8" t="s">
        <v>368</v>
      </c>
      <c r="B108" s="3" t="s">
        <v>1146</v>
      </c>
    </row>
    <row r="109" spans="1:2" ht="14.4" x14ac:dyDescent="0.3">
      <c r="A109" s="8" t="s">
        <v>369</v>
      </c>
      <c r="B109" s="3" t="s">
        <v>1147</v>
      </c>
    </row>
    <row r="110" spans="1:2" ht="14.4" x14ac:dyDescent="0.3">
      <c r="A110" s="8" t="s">
        <v>370</v>
      </c>
      <c r="B110" s="3" t="s">
        <v>1148</v>
      </c>
    </row>
    <row r="111" spans="1:2" ht="14.4" x14ac:dyDescent="0.3">
      <c r="A111" s="8" t="s">
        <v>371</v>
      </c>
      <c r="B111" s="3" t="s">
        <v>1149</v>
      </c>
    </row>
    <row r="112" spans="1:2" ht="14.4" x14ac:dyDescent="0.3">
      <c r="A112" s="8" t="s">
        <v>372</v>
      </c>
      <c r="B112" s="3" t="s">
        <v>1150</v>
      </c>
    </row>
    <row r="113" spans="1:2" ht="14.4" x14ac:dyDescent="0.3">
      <c r="A113" s="8" t="s">
        <v>373</v>
      </c>
      <c r="B113" s="3" t="s">
        <v>1151</v>
      </c>
    </row>
    <row r="114" spans="1:2" ht="14.4" x14ac:dyDescent="0.3">
      <c r="A114" s="8" t="s">
        <v>374</v>
      </c>
      <c r="B114" s="3" t="s">
        <v>1152</v>
      </c>
    </row>
    <row r="115" spans="1:2" ht="14.4" x14ac:dyDescent="0.3">
      <c r="A115" s="8" t="s">
        <v>453</v>
      </c>
      <c r="B115" s="3" t="s">
        <v>1178</v>
      </c>
    </row>
    <row r="116" spans="1:2" ht="14.4" x14ac:dyDescent="0.3">
      <c r="A116" s="8" t="s">
        <v>454</v>
      </c>
      <c r="B116" s="3" t="s">
        <v>1179</v>
      </c>
    </row>
    <row r="117" spans="1:2" ht="28.8" x14ac:dyDescent="0.3">
      <c r="A117" s="8" t="s">
        <v>455</v>
      </c>
      <c r="B117" s="7" t="s">
        <v>1180</v>
      </c>
    </row>
    <row r="118" spans="1:2" ht="28.8" x14ac:dyDescent="0.3">
      <c r="A118" s="8" t="s">
        <v>456</v>
      </c>
      <c r="B118" s="7" t="s">
        <v>1181</v>
      </c>
    </row>
    <row r="119" spans="1:2" ht="14.4" x14ac:dyDescent="0.3">
      <c r="A119" s="8" t="s">
        <v>697</v>
      </c>
      <c r="B119" s="3" t="s">
        <v>1182</v>
      </c>
    </row>
    <row r="120" spans="1:2" ht="14.4" x14ac:dyDescent="0.3">
      <c r="A120" s="8" t="s">
        <v>698</v>
      </c>
      <c r="B120" s="3" t="s">
        <v>1183</v>
      </c>
    </row>
    <row r="121" spans="1:2" ht="14.4" x14ac:dyDescent="0.3">
      <c r="A121" s="8" t="s">
        <v>1197</v>
      </c>
      <c r="B121" s="3" t="s">
        <v>1184</v>
      </c>
    </row>
    <row r="122" spans="1:2" ht="14.4" x14ac:dyDescent="0.3">
      <c r="A122" s="8" t="s">
        <v>1198</v>
      </c>
      <c r="B122" s="3" t="s">
        <v>1185</v>
      </c>
    </row>
    <row r="123" spans="1:2" ht="14.4" x14ac:dyDescent="0.3">
      <c r="A123" s="8" t="s">
        <v>1199</v>
      </c>
      <c r="B123" s="3" t="s">
        <v>1187</v>
      </c>
    </row>
    <row r="124" spans="1:2" ht="14.4" x14ac:dyDescent="0.3">
      <c r="A124" s="8" t="s">
        <v>1200</v>
      </c>
      <c r="B124" s="3" t="s">
        <v>1186</v>
      </c>
    </row>
    <row r="125" spans="1:2" ht="14.4" x14ac:dyDescent="0.3">
      <c r="A125" s="8" t="s">
        <v>1201</v>
      </c>
      <c r="B125" s="3" t="s">
        <v>1186</v>
      </c>
    </row>
    <row r="126" spans="1:2" ht="14.4" x14ac:dyDescent="0.3">
      <c r="A126" s="8" t="s">
        <v>1202</v>
      </c>
      <c r="B126" s="3" t="s">
        <v>1186</v>
      </c>
    </row>
    <row r="127" spans="1:2" ht="14.4" x14ac:dyDescent="0.3">
      <c r="A127" s="8" t="s">
        <v>1203</v>
      </c>
      <c r="B127" s="3" t="s">
        <v>1188</v>
      </c>
    </row>
  </sheetData>
  <hyperlinks>
    <hyperlink ref="B5" location="Start2" display="Tabla 1. Precio promedio de la oferta de viviendas por municipio" xr:uid="{D5E156F5-AD72-4062-9E7C-7C448CD2BA81}"/>
    <hyperlink ref="B6" location="Start3" display="Tabla 2. Simulaciones de crédito hipotecario" xr:uid="{EF1B7210-576B-47A5-A2E4-23FB2D748FA7}"/>
    <hyperlink ref="B7" location="Start4" display="Tabla 3. Simulaciones de crédito hipotecario con apoyo INFONAVIT" xr:uid="{5A48F233-4A54-4906-8A1A-AFF30B845642}"/>
    <hyperlink ref="B8" location="Start5" display="Tabla 4. Hogares por rango de ingreso y tipo de propiedad de la vivienda" xr:uid="{3FCEC50C-9404-4225-8E34-C0F4DC54E3BF}"/>
    <hyperlink ref="B9" location="Start6" display="Tabla 1. Créditos hipotecarios para adquisición de vivienda nueva en Jalisco. Acumulado de enero a noviembre de 2019" xr:uid="{5E11BE7A-EB09-4F87-9018-0BD625C1EA3F}"/>
    <hyperlink ref="B10" location="Start7" display="Tabla 6. Porcentaje de cuentas en cartera de prórroga y cartera vencida de Infonavit por Entidad Federativa, noviembre 2018 y noviembre 2019" xr:uid="{BA8A324B-6D5F-4DF6-B3BA-3791D1F1B06A}"/>
    <hyperlink ref="B11" location="Start8" display="Tabla 7.  Precios al mayoreo de granos básicos en diciembre de 2019" xr:uid="{B4A98D46-4446-4A10-9E27-6369AEAF8FE6}"/>
    <hyperlink ref="B12" location="Start9" display="Tabla 8. Precios al mayoreo de granos básicos en enero de 2020" xr:uid="{C1A9E676-43D8-444E-A937-5744C9DC037B}"/>
    <hyperlink ref="B13" location="Start10" display="Tabla 9. Empleos en Jalisco por sector de actividad económica, diciembre vs noviembre de 2019" xr:uid="{79BB4603-DF2A-4527-A317-F8F23E6AA806}"/>
    <hyperlink ref="B14" location="Start11" display="Tabla 10. Empleos en Jalisco por sector de actividad económica, acumulado 2019" xr:uid="{A4F0C6F8-9E1C-4948-B6C7-BE76D4A958C2}"/>
    <hyperlink ref="B15" location="Start12" display="Tabla 11. Participación porcentual y variación anual del valor de la producción de principales subsectores manufactureros en Jalisco, noviembre 2019" xr:uid="{2E098DDC-5922-44B5-BA65-8DD7BD494EAC}"/>
    <hyperlink ref="B16" location="Start13" display="Tabla 12. Participación porcentual y variación anual del personal ocupado en principales subsectores manufactureros en Jalisco, noviembre 2019" xr:uid="{81EBBB0A-8DF5-4D59-AB00-54D9A171C07B}"/>
    <hyperlink ref="B17" location="Start14" display="Tabla 13. Indicadores de empresas comerciales de Jalisco, variación porcentual anualizada, últimos doce meses Indicadores de empresas comerciales de Jalisco. Variación porcentual anualizada, últimos doce meses" xr:uid="{8501B6BF-14C2-4B04-9DE2-9106D276E38C}"/>
    <hyperlink ref="B18" location="Start15" display="Tabla 14. Número de cabezas sacrificadas. Nacional y Jalisco, anual 2017-2018, enero-noviembre 2019" xr:uid="{12DB8566-91E9-4D23-AE20-233AAE435248}"/>
    <hyperlink ref="B19" location="Start16" display="Tabla 15. Producción de carne en canal. Nacional y Jalisco, anual 2017-2018, enero-noviembre 2019, Toneladas" xr:uid="{18503FF8-B317-44DC-A006-E804AE84ECCF}"/>
    <hyperlink ref="B20" location="Start17" display="Tabla 16. Valor de producción de carne en canal, nacional y Jalisco, anual 2017-2018, enero-noviembre 2019, Miles de pesos enero-noviembre 2019, Toneladas" xr:uid="{7ABA3524-829A-4D23-8221-BA014DBE6469}"/>
    <hyperlink ref="B21" location="Start18" display="Tabla 16. Distribución del total de empleos de municipios, noviembre 2019" xr:uid="{5807D2EB-ACEA-4E56-A709-0366BED6444C}"/>
    <hyperlink ref="B22" location="Start19" display="Figura 1.   Cantidad de créditos y monto acumulado para adquisición de vivienda nueva en los principales municipios del AMG" xr:uid="{F1C31987-7FDA-405B-8F1D-66FA1E1D66A2}"/>
    <hyperlink ref="B23" location="Start20" display="Figura 2.   Monto promedio por crédito para la adquisición de vivienda nueva en los principales municipios del AMG" xr:uid="{29D620B4-26AB-49DF-A95B-C646235D5C86}"/>
    <hyperlink ref="B24" location="Start21" display="Figura 3.   Créditos hipotecarios para adquisición de vivienda nueva por municipio. Acumulado de enero a noviembre de 2019" xr:uid="{141F361D-E475-456D-B9D3-5BBFD17237E9}"/>
    <hyperlink ref="B25" location="Start22" display="Figura 4. Porcentaje de cuentas Infonavit en cartera vencida en Jalisco y a nivel nacional, enero 2018-noviembre 2019" xr:uid="{FC5071C2-7EE7-4FB2-867C-457526CC2B3F}"/>
    <hyperlink ref="B26" location="Start23" display="Figura 5. Porcentaje de los saldos de cartera en prórroga y vencida en Jalisco y a nivel nacional, enero 2018-noviembre 2019" xr:uid="{FED294B4-E7A8-4853-8C22-B5B6E528E28B}"/>
    <hyperlink ref="B27" location="Start24" display="Figura 6. Distribución de financiamientos otorgados para viviendas en Jalisco de enero a octubre por modalidad, 2013-2019" xr:uid="{12F4F2E5-5EFC-4E79-B62B-C11B808932DB}"/>
    <hyperlink ref="B28" location="Start25" display="Figura 7. Distribución de créditos individuales de Infonavit en Jalisco de enero a octubre por clasificación de valor de la vivienda, 2013-2019" xr:uid="{BFCBE8B6-E49E-4F96-9C4B-FE9EE4896649}"/>
    <hyperlink ref="B29" location="Start26" display="Figura 8. Distribución de créditos individuales de la banca comercial en Jalisco de enero a octubre por clasificación de valor de la vivienda, 2013-2019" xr:uid="{E3272ED0-DEBB-4D14-B316-73EAD2B6133C}"/>
    <hyperlink ref="B30" location="Start27" display="Figura 9. Demanda de financiamientos para viviendas en Jalisco de enero a octubre, 2013-2019" xr:uid="{94270607-A3AE-4E41-941A-AECB5361F529}"/>
    <hyperlink ref="B31" location="Start28" display="Figura 10. Variación porcentual anual la demanda de financiamiento para la vivienda por entidad federativa para el periodo de enero-octubre, 2018-2019" xr:uid="{BECFFE1F-8A99-48AB-A9B8-806244583665}"/>
    <hyperlink ref="B32" location="Start29" display="Figura 11. Porcentaje de saldos de cartera vencida de vivienda de la banca comercial en Jalisco y a nivel nacional, 1T 2018-3T 2019" xr:uid="{E8BF4058-CE42-4BD5-886C-585F9C808505}"/>
    <hyperlink ref="B33" location="Start30" display="Figura 12. Variación porcentual anual del Indicador Trimestral de la Actividad Económica Estatal de Jalisco y promedio nacional, 2013-IIIT 2019, cifras originales" xr:uid="{1672D5A8-1033-459A-A842-E316115FC6A3}"/>
    <hyperlink ref="B34" location="Start31" display="Figura 13. Variación porcentual anual del Indicador Trimestral de la Actividad industrial desestacionalizadas" xr:uid="{1331F0BE-D678-41C8-8053-1CA01E85A8E3}"/>
    <hyperlink ref="B35" location="Start32" display="Figura 14. Variación porcentual anual del Indicador Trimestral de la Actividad Económica Estatal por entidad federativa, III T 2019, cifras originales" xr:uid="{23AFE1D5-2ACA-4AE8-A458-977717FEC7C7}"/>
    <hyperlink ref="B36" location="Start33" display="Figura 15. Variación porcentual anual del Trimestral de la Actividad Económica Estatal por entidad federativa, IIIT 2019, cifras desestacionalizadas" xr:uid="{EBDADD31-1600-47B4-8B4D-E9CDAC4E2D21}"/>
    <hyperlink ref="B37" location="Start34" display="Figura 16. Variación porcentual anual del Indicador Trimestral de la Actividad Económica Estatal de Jalisco por actividad económica, III T 2019, cifras originales" xr:uid="{662908D7-9AFD-4CE6-9419-2E583B662080}"/>
    <hyperlink ref="B38" location="Start35" display="Figura 17. Variación porcentual anual del Trimestral de la Actividad Económica Estatal de Jalisco de las actividades primarias, 2013-IIIT 2019, cifras originales" xr:uid="{1580BDD8-5160-4A3E-BC61-05293E32BC71}"/>
    <hyperlink ref="B39" location="Start36" display="Figura 18. Variación porcentual anual del Trimestral de la Actividad Económica Estatal de las actividades primarias por entidad federativa, III T 2019, cifras originales" xr:uid="{6150A946-B141-4765-B587-F18BFCF69AAD}"/>
    <hyperlink ref="B40" location="Start37" display="Figura 19. Variación porcentual anual del Trimestral de la Actividad Económica Estatal de Jalisco de las actividades secundarias, 2013-IIIT 2019, cifras originales" xr:uid="{198CB859-9606-442C-AD0B-B8CE6110A679}"/>
    <hyperlink ref="B41" location="Start38" display="Figura 20. Variación porcentual anual del Trimestral de la Actividad Económica Estatal de las actividades secundarias por entidad federativa, IIIT 2019, cifras originales" xr:uid="{07BD0605-0C97-4A20-A8F9-3B641E29BBC0}"/>
    <hyperlink ref="B42" location="Start39" display="Figura 21. Variación porcentual anual del ITAEE de Jalisco: actividades terciarias2013-IIIT 2019, cifras originales" xr:uid="{1E888472-57CD-4DDC-9879-83E12A4CFD87}"/>
    <hyperlink ref="B43" location="Start40" display="Figura 22. Variación porcentual anual del Trimestral de la Actividad Económica Estatal de las actividades terciarias por entidad federativa, IIIT 2019, cifras originales" xr:uid="{51F0AF9E-A336-4252-A92D-8700A40F2E8F}"/>
    <hyperlink ref="B44" location="Start41" display="Figura 23. Inflación mensual anualizada, enero 2013 - diciembre 2019" xr:uid="{7CDD9228-189E-4DFD-BAB7-A7CFEC180B04}"/>
    <hyperlink ref="B45" location="Start42" display="Figura 24. Inflación mensual anualizada de diciembre 2019 por ciudades" xr:uid="{36251734-A905-48A5-865F-8009712D24E1}"/>
    <hyperlink ref="B46" location="Start43" display="Figura 25. Variación anual del índice de precios por objeto de gasto en Jalisco, agosto-diciembre 2019" xr:uid="{61464D88-A42B-40AC-AFC2-98C9753CD0BA}"/>
    <hyperlink ref="B47" location="Start44" display="Figura 26. Variación anual del índice de precios por estado, diciembre 2019" xr:uid="{C6F33503-5088-4703-A5D0-C2BDC988CD13}"/>
    <hyperlink ref="B48" location="Start45" display="Figura 27. Variación anual del índice de precios por objeto de gasto en alimentos, bebidas y tabaco, diciembre 2019" xr:uid="{F35CBC9B-B793-4638-BA68-F333A2CEB9C0}"/>
    <hyperlink ref="B49" location="Start46" display="Figura 28. Variación anual del índice de precios por objeto de gasto en ropa, calzado y accesorios diciembre 2019" xr:uid="{82379F06-5B56-4AA4-805D-5EBB2E11F41A}"/>
    <hyperlink ref="B50" location="Start47" display="Figura 29. Variación anual del índice de precios por objeto de gasto en vivienda, diciembre 2019" xr:uid="{9FA3CE61-09E2-4B2B-85F2-F6C31AF7CE59}"/>
    <hyperlink ref="B51" location="Start48" display="Figura 30. Variación anual del índice de precios por objeto de gasto en muebles, aparatos y accesorios domésticos, diciembre 2019" xr:uid="{2BAFC165-0AAD-45F0-A3BB-9CA08600BD02}"/>
    <hyperlink ref="B52" location="Start49" display="Figura 31. Variación anual del índice de precios por objeto de gasto en salud y cuidado personal, diciembre 2019" xr:uid="{FE26677C-593E-4950-B3EA-ED38983707CD}"/>
    <hyperlink ref="B53" location="Start50" display="Figura 32. Variación anual del índice de precios por objeto de gasto en transporte, diciembre 2019" xr:uid="{396FFE68-E67D-49DE-AD7C-59D8965C4FF4}"/>
    <hyperlink ref="B54" location="Start51" display="Figura 33. Variación anual del índice de precios por objeto de gasto en educación y esparcimiento, diciembre 2019" xr:uid="{2FAE461D-B210-43B3-BD39-E71BF551C01C}"/>
    <hyperlink ref="B55" location="Start52" display="Figura 34. Variación anual del índice de precios por objeto de gasto en otros servicios, diciembre 2019" xr:uid="{EF7C3BB1-E01B-4D8B-98AA-C8803A4D4778}"/>
    <hyperlink ref="B56" location="Start53" display="Figura 35. Precio promedio mensual de la gasolina regular, premium y diésel en Jalisco, noviembre-diciembre 2019, pesos constantes" xr:uid="{BEFB9825-5D01-41E0-BA2C-35F7D8197C6D}"/>
    <hyperlink ref="B57" location="Start54" display="Figura 36. Precio promedio mensual de la gasolina regular en Jalisco y México, enero 2017 - diciembre 2019, a pesos constantes " xr:uid="{0D155543-BD0B-4A7E-9300-EBCEF19D8BA8}"/>
    <hyperlink ref="B58" location="Start55" display="Figura 37. Precio promedio mensual de la gasolina premium Jalisco y México, enero 2017 a diciembre 2019, a pesos constantes" xr:uid="{1E9CEF01-72C4-4FB3-88D7-81A75BAA72FF}"/>
    <hyperlink ref="B59" location="Start56" display="Figura 38. Precio promedio mensual de diésel en Jalisco y México, enero 2017 - diciembre 2019, a pesos constantes" xr:uid="{A3A38C3F-BDE4-437C-8E85-E1B206D43092}"/>
    <hyperlink ref="B60" location="Start57" display="Figura 39. Precio promedio gasolina regular, premium, diésel, diciembre 2019" xr:uid="{C2190B83-EA1F-462A-8A49-B33B375CBF9C}"/>
    <hyperlink ref="B61" location="Start58" display="Figura 40. Empleos formales generados en diciembre en Jalisco, 1997-2019" xr:uid="{3922322F-62A5-46B7-900D-05FEB3F32FEF}"/>
    <hyperlink ref="B62" location="Start59" display="Figura 41. Empleos generados por entidad federativa, diciembre 2019" xr:uid="{D0A1BAEE-0C37-4719-8799-275BBB0725A1}"/>
    <hyperlink ref="B63" location="Start60" display="Figura 42. Variación porcentual mensual de empleos generados por entidad federativa, diciembre 2019" xr:uid="{753E28A4-9CF7-4155-B8E2-824E13BEDA28}"/>
    <hyperlink ref="B64" location="Start61" display="Figura 43. Empleos nuevos acumulados de enero a diciembre, 1998-2019" xr:uid="{D884C03C-43A4-4962-8734-40F2B69D102E}"/>
    <hyperlink ref="B65" location="Start62" display="Figura 44. Empleos generados por entidad federativa, acumulado enero a diciembre de 2019" xr:uid="{0F7E6BD2-A416-470B-9315-A6B53DF6C83C}"/>
    <hyperlink ref="B66" location="Start63" display="Figura 45. Variación porcentual acumulada de enero a diciembre de 2019" xr:uid="{00A9903C-5CE1-4C68-AE5A-965F24FFE070}"/>
    <hyperlink ref="B67" location="Start64" display="Figura 46. Empleos formales temporales y permanentes por entidad federativa, diciembre 2019" xr:uid="{C8DB5216-F83C-480F-9F92-F8A9018B6CF7}"/>
    <hyperlink ref="B68" location="Start65" display="Figura 47-50. Los 20 municipios de Jalisco con mayor generación de empleo formal en diciembre de 2019" xr:uid="{5DC84A1C-2946-49B9-832E-63C1A0EDA1CA}"/>
    <hyperlink ref="B69" location="Start66" display="Figura 51. Trabajadores asegurados en Jalisco por sector, 2013-2019" xr:uid="{0686F1D0-15BA-48DB-89D2-3D403C05965C}"/>
    <hyperlink ref="B70" location="Start67" display="Figura 52. Porcentaje de participación de trabajadores asegurados por división de actividad económica en Jalisco, diciembre 2019" xr:uid="{FADE3FDD-D282-4BD2-ABDC-596CADDC1AAC}"/>
    <hyperlink ref="B71" location="Start68" display="Figura 53. Serie histórica de trabajadores asegurados del sector agricultura, ganadería, silvicultura, pesca y caza de Jalisco, 2013-2019" xr:uid="{38034E98-7D1D-4C97-A9F3-B9295281154E}"/>
    <hyperlink ref="B72" location="Start69" display="Figura 54. Distribución porcentual de los trabajadores asegurados del sector agropecuario de Jalisco por subsector, diciembre 2019" xr:uid="{DB8B827F-6D26-41E1-8F1B-A575F15CA796}"/>
    <hyperlink ref="B73" location="Start70" display="Figura 55. Serie histórica del empleo formal en el sector industria de la transformación de Jalisco, 2013-2019" xr:uid="{E63C8D45-3787-4F1B-9695-8DEA026878FD}"/>
    <hyperlink ref="B74" location="Start71" display="Figura 56._x0009_Distribución porcentual de los trabajadores asegurados del sector industria de la transformación de Jalisco por subsector, diciembre 2019" xr:uid="{1324E00C-34B4-4503-BDF2-130D730D5AA2}"/>
    <hyperlink ref="B75" location="Start72" display="Figura 57. Serie histórica de los trabajadores asegurados en el IMSS del sector comercio de Jalisco, 2013-2019" xr:uid="{262F8D3D-0E95-4FF3-AC16-C0E98031C3BC}"/>
    <hyperlink ref="B76" location="Start73" display="Figura 58._x0009_Distribución porcentual de los trabajadores asegurados del sector comercio de Jalisco por subsector, diciembre 2019" xr:uid="{C7D69675-BD7A-44F9-AE61-156822F05D06}"/>
    <hyperlink ref="B77" location="Start74" display="Figura 59. Serie histórica de los trabajadores asegurados al IMSS del sector servicios de Jalisco, 2013-2019" xr:uid="{404A44D2-0BBD-4D78-9AD3-A9969A3E5C77}"/>
    <hyperlink ref="B78" location="Start75" display="Figura 60._x0009_Porcentaje de participación de los trabajadores asegurados del sector servicios, diciembre 2019" xr:uid="{75A93ABD-3A49-4665-AEEF-DC00FE59D131}"/>
    <hyperlink ref="B79" location="Start76" display="Figura 61._x0009_Patrones registrados en el IMSS en Jalisco, 2013-2019" xr:uid="{6033DD35-F38E-4257-8A9A-07C9794E89D7}"/>
    <hyperlink ref="B80" location="Start77" display="Figura 62._x0009_Patrones de Jalisco registrados en el IMSS, por división económica diciembre de 2019" xr:uid="{8219A661-7423-4D73-BB9D-AB8695FCCB9F}"/>
    <hyperlink ref="B81" location="Start78" display="Figura 63._x0009_Patrones de Jalisco registrados en el IMSS, por tamaño, diciembre de 2019" xr:uid="{C9DD813E-67EB-4A3F-9E05-6525580AD25E}"/>
    <hyperlink ref="B82" location="Start79" display="Figura 64._x0009_Tasa de desocupación de Jalisco en diciembre, 2005-2019" xr:uid="{D0647AD4-686B-415E-87BB-2740EE0E533C}"/>
    <hyperlink ref="B83" location="Start80" display="Figura 65._x0009_Tasa de desocupación mensual por entidad federativa, diciembre 2019" xr:uid="{533C543F-6226-438A-B36E-6541F24E1463}"/>
    <hyperlink ref="B84" location="Start81" display="Figura 66. Variación mensual en puntos porcentuales de la tasa de desocupación por entidad federativa, diciembre 2019" xr:uid="{9D05E60C-B64E-4DD4-A8E2-C2F362F21DB8}"/>
    <hyperlink ref="B85" location="Start82" display="Figura 67._x0009_Indicador Mensual de la Actividad Industrial de Jalisco. Variación porcentual anual y variación promedio anual, enero 2013-septiembre 2019" xr:uid="{300663D3-82D9-4CE3-88CC-43F08457C5C8}"/>
    <hyperlink ref="B86" location="Start83" display="Figura 68._x0009_Variación porcentual anual del IMAIEF del total de las actividades secundarias por entidad federativa, septiembre 2019" xr:uid="{6E138BF2-F6B3-4540-984C-142E7B0539B6}"/>
    <hyperlink ref="B87" location="Start84" display="Figura 69._x0009_Variación porcentual con respecto al mismo periodo del año anterior del IMAIEF de actividades secundarias, industria de la construcción e industrias manufactureras de Jalisco, septiembre 2019 " xr:uid="{03855689-26FA-4DF5-B497-0BC2094DFDDF}"/>
    <hyperlink ref="B88" location="Start85" display="Figura 70._x0009_Indicador Mensual de la Industria de la Construcción de Jalisco, variación porcentual anual y variación promedio anual, enero 2013-septiembre 2019" xr:uid="{7BD6855D-A667-4BAC-87DC-2F9C26679C54}"/>
    <hyperlink ref="B89" location="Start86" display="Figura 71._x0009_Variación porcentual anual del IMAIEF de la industria de la construcción por entidad federativa, septiembre 2019" xr:uid="{31F1073D-C870-4958-8D21-7F39C1F149AD}"/>
    <hyperlink ref="B90" location="Start87" display="Figura 72._x0009_Indicador Mensual de las Industrias Manufactureras de Jalisco, variación porcentual anual y variación promedio anual, enero 2013-septiembre 2019" xr:uid="{A198C76C-0F8B-4ED7-BD81-11EBF059DA5B}"/>
    <hyperlink ref="B91" location="Start88" display="Figura 73._x0009_Variación porcentual anual del IMAIEF de las industrias manufactureras por entidad federativa, septiembre 2019 " xr:uid="{A0C2B277-A991-4497-A3A8-F02F14785720}"/>
    <hyperlink ref="B92" location="Start89" display="Figura 74._x0009_Valor de la producción de la industria de la construcción en Jalisco, cifras mensuales en millones de pesos constantes, noviembre 2006-noviembre 2019" xr:uid="{32022187-7684-4CF8-981F-75B5253EEC69}"/>
    <hyperlink ref="B93" location="Start90" display="Figura 75._x0009_Valor de la producción de la industria de la construcción en Jalisco, cifras mensuales en millones de pesos constantes, enero 2013-noviembre 2019" xr:uid="{0D903EC4-04A0-488B-9297-83FB7A03B514}"/>
    <hyperlink ref="B94" location="Start91" display="Figura 76._x0009_Variación porcentual anual de la producción de los últimos doce meses de la industria de la construcción en Jalisco, enero 2013-noviembre 2019" xr:uid="{2D9CF2E8-40F5-4F29-A352-D9A0B2C1535E}"/>
    <hyperlink ref="B95" location="Start92" display="Figura 77._x0009_Distribución porcentual de la producción de la industria de la construcción por entidad federativa, noviembre 2019" xr:uid="{A6D1BCC6-5DC6-49A6-8E5E-83DCB31466CE}"/>
    <hyperlink ref="B96" location="Start93" display="Figura 78._x0009_Variación porcentual anual de la producción de la industria de la construcción por entidad federativa, noviembre 2019" xr:uid="{F6E1CD90-FE95-475B-9DFB-56ED3D9597C3}"/>
    <hyperlink ref="B97" location="Start94" display="Figura 79._x0009_Variación porcentual anual del personal ocupado de la industria manufacturera por entidad federativa, noviembre 2019 " xr:uid="{1F4C1225-897D-4FFB-8C08-40BD81B55784}"/>
    <hyperlink ref="B98" location="Start95" display="Figura 80._x0009_Variación porcentual anual de las horas trabajadas por el personal ocupado total en la industria manufacturera por entidad federativa, noviembre 2019" xr:uid="{3CBA9712-06A7-4E82-B4C7-759C45470806}"/>
    <hyperlink ref="B99" location="Start96" display="Figura 81._x0009_Ingresos provenientes del mercado extranjero que obtuvieron los establecimientos manufactureros del programa IMMEX en Jalisco Cifras mensuales en millones de pesos, enero 2013-noviembre 2019" xr:uid="{E1959D5A-E33E-4A26-A14E-6AB5FD3B6078}"/>
    <hyperlink ref="B100" location="Start97" display="Figura 82._x0009_Ingresos provenientes del mercado extranjero que obtuvieron los establecimientos no manufactureros en el programa IMMEX en Jalisco Cifras mensuales en millones de pesos, enero 2013-noviembre 20192019" xr:uid="{71EE44D9-D214-4E0E-A999-39CCDEFBAEAE}"/>
    <hyperlink ref="B101" location="Start98" display="Figura 83._x0009_Ingresos provenientes del mercado extranjero que obtuvieron los establecimientos manufactureros y no manufactureros en el programa IMMEX en Jalisco. Cifras acumuladas anuales en millones de pesos y su variación anual, enero 2013-noviembre 2019y su variación anual,  enero 2013-noviembre 2019" xr:uid="{98897D30-3BA2-49EE-8B86-498698DDC433}"/>
    <hyperlink ref="B102" location="Start99" display="Figura 84._x0009_Número de establecimientos manufactureros y no manufactureros en el programa IMMEX en Jalisco, enero 2013-noviembre 2019" xr:uid="{A5D905A3-7B29-478A-9AD5-AC9E12E7026D}"/>
    <hyperlink ref="B103" location="Start100" display="Figura 85._x0009_Distribución porcentual de los establecimientos manufactureros y no manufactureros con programa IMMEX por entidad federativa, noviembre 2019" xr:uid="{1A1623E6-E64F-4385-8FE3-68C1B330724E}"/>
    <hyperlink ref="B104" location="Start101" display="Figura 86._x0009_Personal ocupado en establecimientos manufactureros y no manufactureros en el programa IMMEX en Jalisco, enero 2013-noviembre 2019" xr:uid="{19B13FD3-B457-4F83-AE77-CED02B5DA0A8}"/>
    <hyperlink ref="B105" location="Start102" display="Figura 87._x0009_Variación porcentual anual del personal ocupado en establecimientos manufactureros y no manufactureros en el programa IMMEX en Jalisco, enero 2013-noviembre 2019" xr:uid="{1EB13B50-E318-4005-AB4E-1C4E407E3B77}"/>
    <hyperlink ref="B106" location="Start103" display="Figura 88._x0009_Distribución porcentual del personal ocupado de los establecimientos manufactureros y no manufactureros con programa IMMEX por entidad federativa, noviembre 2019" xr:uid="{9E8A52F9-648D-448E-8801-3A7C5379A7D7}"/>
    <hyperlink ref="B107" location="Start104" display="Figura 89._x0009_Variación porcentual anual de los ingresos por suministro de bienes y servicios de empresas de comercio al por mayor por entidad federativa, noviembre de 2019" xr:uid="{12A4F7F7-806F-4B40-B058-599C3959DB81}"/>
    <hyperlink ref="B108" location="Start105" display="Figura 90._x0009_Variación porcentual anual del personal ocupado de las empresas de comercio al por mayor, noviembre de 2019" xr:uid="{17CA4281-71A2-4870-A0E4-2ACCD9B122EE}"/>
    <hyperlink ref="B109" location="Start106" display="Figura 91._x0009_Variación porcentual anual de los ingresos por suministro de bienes y servicios de empresas de comercio al por menor por entidad federativa, noviembre de 2019" xr:uid="{152D954A-6140-4C17-96FF-1DB9346BF3AA}"/>
    <hyperlink ref="B110" location="Start107" display="Figura 92._x0009_Variación porcentual anual del personal ocupado de las empresas de comercio al por menor, noviembre de 2019" xr:uid="{A786E1FE-FF86-4A04-BE62-FFB624F1F775}"/>
    <hyperlink ref="B111" location="Start108" display="Figura 93._x0009_Unidades vendidas de vehículos eléctricos e híbridos (conectables y no conectables) en Jalisco, mensual 2016-2019" xr:uid="{196710B8-0C8F-42A8-80C1-F86E45105D55}"/>
    <hyperlink ref="B112" location="Start109" display="Figura 94._x0009_Distribución porcentual de unidades vendidas de vehículos híbridos (conectables y no conectables) en Jalisco en octubre 2019." xr:uid="{16F09128-F940-4486-8143-4FA7E3CB8858}"/>
    <hyperlink ref="B113" location="Start110" display="Figura 95._x0009_Vehículos híbridos y eléctricos vendidos por entidad federativa, octubre 2019" xr:uid="{2426083D-7E59-4BA1-B4D9-607AAEB542B3}"/>
    <hyperlink ref="B114" location="Start111" display="Figura 96._x0009_Vehículos híbridos y eléctricos vendidos por cada millón de habitantes por entidad federativa, octubre 2019" xr:uid="{18AFC618-E85A-4B55-92D2-85A0BC7385C9}"/>
    <hyperlink ref="B115" location="Start112" display="Figura 97._x0009_Número de cabezas sacrificadas en Jalisco en noviembre 2008 – 2019" xr:uid="{A0CBC741-D333-4B7F-ABED-44F08875B17A}"/>
    <hyperlink ref="B116" location="Start113" display="Figura 98._x0009_Producción de carne en canal en Jalisco en noviembre 2008 – 2019, Toneladas" xr:uid="{985555F2-41D6-4936-9529-11F34D054A98}"/>
    <hyperlink ref="B117" location="Start114" display="Figura 99._x0009_Número de cabezas sacrificadas en Jalisco en enero-noviembre_x000a_ 2008 – 2019" xr:uid="{53AB191B-9EE3-4BDC-AA93-8D99B9B4531D}"/>
    <hyperlink ref="B118" location="Start115" display="Figura 100._x0009_Producción de carne en canal en Jalisco en enero-noviembre_x000a_ 2008 – 2019, Toneladas" xr:uid="{4F18888E-366F-4456-9B01-A09850CADE68}"/>
    <hyperlink ref="B119" location="Start116" display="Figura 101._x0009_Producción de carne en canal de ganado bovino por entidad federativa, noviembre 2019, Toneladas" xr:uid="{36D8AFFF-DC46-4CAA-980A-A376D81B85B4}"/>
    <hyperlink ref="B120" location="Start117" display="Figura 102._x0009_Producción de carne en canal de ganado porcino por entidad federativa, noviembre 2019, Toneladas" xr:uid="{46884BB3-0520-483B-859A-207A10A3C8EE}"/>
    <hyperlink ref="B121" location="Start118" display="Figura 103._x0009_Producción de carne en canal de ganado ovino por entidad federativa, noviembre 2019, Toneladas" xr:uid="{7C9E5AEC-1DFD-4AD9-97CF-B08F5BF558A9}"/>
    <hyperlink ref="B122" location="Start119" display="Figura 104._x0009_Producción de carne en canal de ganado caprino por entidad federativa, noviembre 2019, Toneladas" xr:uid="{5D683EE0-1736-45CA-80B5-CD17D1BD0B48}"/>
    <hyperlink ref="B123" location="Start120" display="Figura 105.  Variación porcentual anual de la producción de carne en canal, nacional y Jalisco, 2018-enero-noviembre 2019" xr:uid="{483FF139-F927-49C0-9C87-F6780E11C4FE}"/>
    <hyperlink ref="B124" location="Start121" display="Figura 105._x0009_Variación porcentual anual de la producción de carne en canal, nacional y Jalisco, 2018-enero-noviembre 2019" xr:uid="{51C425EC-3793-4370-A0C0-0B87BD7FCE58}"/>
    <hyperlink ref="B125" location="Start122" display="Figura 105._x0009_Variación porcentual anual de la producción de carne en canal, nacional y Jalisco, 2018-enero-noviembre 2019" xr:uid="{9FFED84D-7568-46A4-9A17-4B916F4CE3B8}"/>
    <hyperlink ref="B126" location="Start123" display="Figura 105._x0009_Variación porcentual anual de la producción de carne en canal, nacional y Jalisco, 2018-enero-noviembre 2019" xr:uid="{C8A3A4B9-88FB-4697-91B2-1BCC3E1AFF85}"/>
    <hyperlink ref="B127" location="Start124" display="Figura 106 - 115.  Empleo de diciembre 2019" xr:uid="{403A0E74-2E7D-4B21-8E33-35FC54E88347}"/>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I21"/>
  <sheetViews>
    <sheetView workbookViewId="0">
      <selection activeCell="A2" sqref="A2"/>
    </sheetView>
  </sheetViews>
  <sheetFormatPr baseColWidth="10" defaultColWidth="11.44140625" defaultRowHeight="13.2" x14ac:dyDescent="0.25"/>
  <cols>
    <col min="1" max="1" width="27.88671875" bestFit="1" customWidth="1"/>
    <col min="2" max="2" width="11.5546875" bestFit="1" customWidth="1"/>
  </cols>
  <sheetData>
    <row r="1" spans="1:9" ht="14.4" x14ac:dyDescent="0.3">
      <c r="A1" t="s">
        <v>1271</v>
      </c>
      <c r="H1" s="12" t="s">
        <v>131</v>
      </c>
      <c r="I1" s="12"/>
    </row>
    <row r="2" spans="1:9" x14ac:dyDescent="0.25">
      <c r="A2" t="s">
        <v>855</v>
      </c>
    </row>
    <row r="6" spans="1:9" ht="33.6" customHeight="1" x14ac:dyDescent="0.25">
      <c r="A6" s="17" t="s">
        <v>836</v>
      </c>
      <c r="B6" s="17" t="s">
        <v>837</v>
      </c>
      <c r="C6" s="17" t="s">
        <v>838</v>
      </c>
      <c r="D6" s="17" t="s">
        <v>1269</v>
      </c>
      <c r="E6" s="17" t="s">
        <v>1270</v>
      </c>
      <c r="F6" s="17" t="s">
        <v>840</v>
      </c>
      <c r="G6" s="62"/>
    </row>
    <row r="7" spans="1:9" ht="14.4" x14ac:dyDescent="0.25">
      <c r="A7" s="17"/>
      <c r="B7" s="17"/>
      <c r="C7" s="17"/>
      <c r="D7" s="17"/>
      <c r="E7" s="17"/>
      <c r="F7" s="17"/>
      <c r="G7" s="62"/>
    </row>
    <row r="8" spans="1:9" ht="14.4" x14ac:dyDescent="0.25">
      <c r="A8" s="19" t="s">
        <v>841</v>
      </c>
      <c r="B8" s="19">
        <v>0.08</v>
      </c>
      <c r="C8" s="55">
        <v>0</v>
      </c>
      <c r="D8" s="19">
        <v>1</v>
      </c>
      <c r="E8" s="55">
        <v>0</v>
      </c>
      <c r="F8" s="20">
        <v>84018</v>
      </c>
      <c r="G8" s="62"/>
    </row>
    <row r="9" spans="1:9" ht="14.4" x14ac:dyDescent="0.25">
      <c r="A9" s="23" t="s">
        <v>842</v>
      </c>
      <c r="B9" s="23">
        <v>0.23</v>
      </c>
      <c r="C9" s="56">
        <v>0</v>
      </c>
      <c r="D9" s="23">
        <v>2</v>
      </c>
      <c r="E9" s="56">
        <v>0</v>
      </c>
      <c r="F9" s="24">
        <v>114423</v>
      </c>
      <c r="G9" s="62"/>
    </row>
    <row r="10" spans="1:9" ht="14.4" x14ac:dyDescent="0.25">
      <c r="A10" s="19" t="s">
        <v>843</v>
      </c>
      <c r="B10" s="19">
        <v>2.82</v>
      </c>
      <c r="C10" s="55">
        <v>0</v>
      </c>
      <c r="D10" s="19">
        <v>15</v>
      </c>
      <c r="E10" s="55">
        <v>0</v>
      </c>
      <c r="F10" s="20">
        <v>188260</v>
      </c>
      <c r="G10" s="62"/>
    </row>
    <row r="11" spans="1:9" ht="14.4" x14ac:dyDescent="0.25">
      <c r="A11" s="23" t="s">
        <v>844</v>
      </c>
      <c r="B11" s="23">
        <v>16.149999999999999</v>
      </c>
      <c r="C11" s="56">
        <v>0</v>
      </c>
      <c r="D11" s="23">
        <v>68</v>
      </c>
      <c r="E11" s="56">
        <v>0.01</v>
      </c>
      <c r="F11" s="24">
        <v>237551</v>
      </c>
      <c r="G11" s="62"/>
    </row>
    <row r="12" spans="1:9" ht="14.4" x14ac:dyDescent="0.25">
      <c r="A12" s="19" t="s">
        <v>845</v>
      </c>
      <c r="B12" s="19">
        <v>46.72</v>
      </c>
      <c r="C12" s="55">
        <v>0</v>
      </c>
      <c r="D12" s="19">
        <v>159</v>
      </c>
      <c r="E12" s="55">
        <v>0.02</v>
      </c>
      <c r="F12" s="20">
        <v>293813</v>
      </c>
      <c r="G12" s="62"/>
    </row>
    <row r="13" spans="1:9" ht="14.4" x14ac:dyDescent="0.25">
      <c r="A13" s="23" t="s">
        <v>846</v>
      </c>
      <c r="B13" s="23">
        <v>331.66</v>
      </c>
      <c r="C13" s="56">
        <v>0.03</v>
      </c>
      <c r="D13" s="23">
        <v>793</v>
      </c>
      <c r="E13" s="56">
        <v>0.1</v>
      </c>
      <c r="F13" s="24">
        <v>418237</v>
      </c>
      <c r="G13" s="62"/>
    </row>
    <row r="14" spans="1:9" ht="14.4" x14ac:dyDescent="0.25">
      <c r="A14" s="19" t="s">
        <v>847</v>
      </c>
      <c r="B14" s="19">
        <v>568.65</v>
      </c>
      <c r="C14" s="55">
        <v>0.05</v>
      </c>
      <c r="D14" s="19">
        <v>954</v>
      </c>
      <c r="E14" s="55">
        <v>0.12</v>
      </c>
      <c r="F14" s="20">
        <v>596074</v>
      </c>
      <c r="G14" s="62"/>
    </row>
    <row r="15" spans="1:9" ht="14.4" x14ac:dyDescent="0.25">
      <c r="A15" s="23" t="s">
        <v>848</v>
      </c>
      <c r="B15" s="63">
        <v>1470.89</v>
      </c>
      <c r="C15" s="56">
        <v>0.13</v>
      </c>
      <c r="D15" s="24">
        <v>1738</v>
      </c>
      <c r="E15" s="56">
        <v>0.21</v>
      </c>
      <c r="F15" s="24">
        <v>846311</v>
      </c>
      <c r="G15" s="62"/>
    </row>
    <row r="16" spans="1:9" ht="14.4" x14ac:dyDescent="0.25">
      <c r="A16" s="19" t="s">
        <v>849</v>
      </c>
      <c r="B16" s="64">
        <v>1653.85</v>
      </c>
      <c r="C16" s="55">
        <v>0.14000000000000001</v>
      </c>
      <c r="D16" s="20">
        <v>1405</v>
      </c>
      <c r="E16" s="55">
        <v>0.17</v>
      </c>
      <c r="F16" s="20">
        <v>1177117</v>
      </c>
      <c r="G16" s="62"/>
    </row>
    <row r="17" spans="1:7" ht="14.4" x14ac:dyDescent="0.25">
      <c r="A17" s="23" t="s">
        <v>850</v>
      </c>
      <c r="B17" s="63">
        <v>2534.66</v>
      </c>
      <c r="C17" s="56">
        <v>0.22</v>
      </c>
      <c r="D17" s="24">
        <v>1549</v>
      </c>
      <c r="E17" s="56">
        <v>0.19</v>
      </c>
      <c r="F17" s="24">
        <v>1636321</v>
      </c>
      <c r="G17" s="62"/>
    </row>
    <row r="18" spans="1:7" ht="14.4" x14ac:dyDescent="0.25">
      <c r="A18" s="19" t="s">
        <v>851</v>
      </c>
      <c r="B18" s="64">
        <v>1440.29</v>
      </c>
      <c r="C18" s="55">
        <v>0.13</v>
      </c>
      <c r="D18" s="19">
        <v>641</v>
      </c>
      <c r="E18" s="55">
        <v>0.08</v>
      </c>
      <c r="F18" s="20">
        <v>2246950</v>
      </c>
      <c r="G18" s="62"/>
    </row>
    <row r="19" spans="1:7" ht="14.4" x14ac:dyDescent="0.25">
      <c r="A19" s="23" t="s">
        <v>852</v>
      </c>
      <c r="B19" s="23">
        <v>964.82</v>
      </c>
      <c r="C19" s="56">
        <v>0.08</v>
      </c>
      <c r="D19" s="23">
        <v>335</v>
      </c>
      <c r="E19" s="56">
        <v>0.04</v>
      </c>
      <c r="F19" s="24">
        <v>2880047</v>
      </c>
      <c r="G19" s="62"/>
    </row>
    <row r="20" spans="1:7" ht="14.4" x14ac:dyDescent="0.25">
      <c r="A20" s="19" t="s">
        <v>853</v>
      </c>
      <c r="B20" s="64">
        <v>2416.7800000000002</v>
      </c>
      <c r="C20" s="55">
        <v>0.21</v>
      </c>
      <c r="D20" s="19">
        <v>479</v>
      </c>
      <c r="E20" s="55">
        <v>0.06</v>
      </c>
      <c r="F20" s="20">
        <v>5045477</v>
      </c>
      <c r="G20" s="62"/>
    </row>
    <row r="21" spans="1:7" ht="14.4" x14ac:dyDescent="0.25">
      <c r="A21" s="25" t="s">
        <v>672</v>
      </c>
      <c r="B21" s="65">
        <v>11447.62</v>
      </c>
      <c r="C21" s="57">
        <v>1</v>
      </c>
      <c r="D21" s="26">
        <v>8139</v>
      </c>
      <c r="E21" s="57">
        <v>1</v>
      </c>
      <c r="F21" s="26">
        <v>1406514</v>
      </c>
      <c r="G21" s="62"/>
    </row>
  </sheetData>
  <mergeCells count="7">
    <mergeCell ref="C6:C7"/>
    <mergeCell ref="D6:D7"/>
    <mergeCell ref="E6:E7"/>
    <mergeCell ref="F6:F7"/>
    <mergeCell ref="H1:I1"/>
    <mergeCell ref="A6:A7"/>
    <mergeCell ref="B6:B7"/>
  </mergeCells>
  <hyperlinks>
    <hyperlink ref="H1:I1" location="Index!A1" display="Regresar al Índice" xr:uid="{00000000-0004-0000-05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4C155-17C0-4604-BC00-F2C92AD80745}">
  <sheetPr codeName="Hoja93"/>
  <dimension ref="A1:L88"/>
  <sheetViews>
    <sheetView workbookViewId="0">
      <selection activeCell="F22" sqref="F22"/>
    </sheetView>
  </sheetViews>
  <sheetFormatPr baseColWidth="10" defaultColWidth="9.109375" defaultRowHeight="13.2" x14ac:dyDescent="0.25"/>
  <sheetData>
    <row r="1" spans="1:12" ht="14.4" x14ac:dyDescent="0.3">
      <c r="A1" t="s">
        <v>1137</v>
      </c>
      <c r="H1" s="12" t="s">
        <v>131</v>
      </c>
      <c r="I1" s="12"/>
    </row>
    <row r="2" spans="1:12" x14ac:dyDescent="0.25">
      <c r="A2" t="s">
        <v>594</v>
      </c>
    </row>
    <row r="5" spans="1:12" x14ac:dyDescent="0.25">
      <c r="A5" t="s">
        <v>159</v>
      </c>
      <c r="B5" t="s">
        <v>146</v>
      </c>
      <c r="C5" t="s">
        <v>160</v>
      </c>
      <c r="D5" t="s">
        <v>587</v>
      </c>
      <c r="G5" t="s">
        <v>1130</v>
      </c>
      <c r="H5" t="s">
        <v>1131</v>
      </c>
      <c r="I5" t="s">
        <v>1132</v>
      </c>
      <c r="J5" t="s">
        <v>725</v>
      </c>
      <c r="K5" t="s">
        <v>1133</v>
      </c>
      <c r="L5" t="s">
        <v>726</v>
      </c>
    </row>
    <row r="6" spans="1:12" x14ac:dyDescent="0.25">
      <c r="A6" t="s">
        <v>154</v>
      </c>
      <c r="B6" t="s">
        <v>133</v>
      </c>
      <c r="C6">
        <v>6343</v>
      </c>
      <c r="D6">
        <v>6644</v>
      </c>
      <c r="G6">
        <v>13327</v>
      </c>
      <c r="H6">
        <v>12282</v>
      </c>
      <c r="I6">
        <v>8.5</v>
      </c>
      <c r="J6">
        <v>12.4</v>
      </c>
      <c r="K6">
        <v>13386</v>
      </c>
      <c r="L6">
        <v>13299</v>
      </c>
    </row>
    <row r="7" spans="1:12" x14ac:dyDescent="0.25">
      <c r="A7" t="s">
        <v>127</v>
      </c>
      <c r="B7" t="s">
        <v>134</v>
      </c>
      <c r="C7">
        <v>6318</v>
      </c>
      <c r="D7">
        <v>6655</v>
      </c>
    </row>
    <row r="8" spans="1:12" x14ac:dyDescent="0.25">
      <c r="A8" t="s">
        <v>127</v>
      </c>
      <c r="B8" t="s">
        <v>135</v>
      </c>
      <c r="C8">
        <v>6647</v>
      </c>
      <c r="D8">
        <v>6608</v>
      </c>
    </row>
    <row r="9" spans="1:12" x14ac:dyDescent="0.25">
      <c r="A9" t="s">
        <v>127</v>
      </c>
      <c r="B9" t="s">
        <v>136</v>
      </c>
      <c r="C9">
        <v>6479</v>
      </c>
      <c r="D9">
        <v>6598</v>
      </c>
    </row>
    <row r="10" spans="1:12" x14ac:dyDescent="0.25">
      <c r="A10" t="s">
        <v>127</v>
      </c>
      <c r="B10" t="s">
        <v>137</v>
      </c>
      <c r="C10">
        <v>6949</v>
      </c>
      <c r="D10">
        <v>6624</v>
      </c>
    </row>
    <row r="11" spans="1:12" x14ac:dyDescent="0.25">
      <c r="A11" t="s">
        <v>127</v>
      </c>
      <c r="B11" t="s">
        <v>138</v>
      </c>
      <c r="C11">
        <v>6766</v>
      </c>
      <c r="D11">
        <v>6629</v>
      </c>
    </row>
    <row r="12" spans="1:12" x14ac:dyDescent="0.25">
      <c r="A12" t="s">
        <v>127</v>
      </c>
      <c r="B12" t="s">
        <v>139</v>
      </c>
      <c r="C12">
        <v>6997</v>
      </c>
      <c r="D12">
        <v>6655</v>
      </c>
    </row>
    <row r="13" spans="1:12" x14ac:dyDescent="0.25">
      <c r="A13" t="s">
        <v>127</v>
      </c>
      <c r="B13" t="s">
        <v>140</v>
      </c>
      <c r="C13">
        <v>7960</v>
      </c>
      <c r="D13">
        <v>6751</v>
      </c>
    </row>
    <row r="14" spans="1:12" x14ac:dyDescent="0.25">
      <c r="A14" t="s">
        <v>127</v>
      </c>
      <c r="B14" t="s">
        <v>141</v>
      </c>
      <c r="C14">
        <v>7340</v>
      </c>
      <c r="D14">
        <v>6821</v>
      </c>
    </row>
    <row r="15" spans="1:12" x14ac:dyDescent="0.25">
      <c r="A15" t="s">
        <v>127</v>
      </c>
      <c r="B15" t="s">
        <v>142</v>
      </c>
      <c r="C15">
        <v>7398</v>
      </c>
      <c r="D15">
        <v>6820</v>
      </c>
    </row>
    <row r="16" spans="1:12" x14ac:dyDescent="0.25">
      <c r="A16" t="s">
        <v>127</v>
      </c>
      <c r="B16" t="s">
        <v>143</v>
      </c>
      <c r="C16">
        <v>7281</v>
      </c>
      <c r="D16">
        <v>6820</v>
      </c>
    </row>
    <row r="17" spans="1:4" x14ac:dyDescent="0.25">
      <c r="A17" t="s">
        <v>127</v>
      </c>
      <c r="B17" t="s">
        <v>144</v>
      </c>
      <c r="C17">
        <v>5672</v>
      </c>
      <c r="D17">
        <v>6846</v>
      </c>
    </row>
    <row r="18" spans="1:4" x14ac:dyDescent="0.25">
      <c r="A18" t="s">
        <v>155</v>
      </c>
      <c r="B18" t="s">
        <v>133</v>
      </c>
      <c r="C18">
        <v>6130</v>
      </c>
      <c r="D18">
        <v>6828</v>
      </c>
    </row>
    <row r="19" spans="1:4" x14ac:dyDescent="0.25">
      <c r="A19" t="s">
        <v>127</v>
      </c>
      <c r="B19" t="s">
        <v>134</v>
      </c>
      <c r="C19">
        <v>6660</v>
      </c>
      <c r="D19">
        <v>6857</v>
      </c>
    </row>
    <row r="20" spans="1:4" x14ac:dyDescent="0.25">
      <c r="A20" t="s">
        <v>127</v>
      </c>
      <c r="B20" t="s">
        <v>135</v>
      </c>
      <c r="C20">
        <v>7617</v>
      </c>
      <c r="D20">
        <v>6938</v>
      </c>
    </row>
    <row r="21" spans="1:4" x14ac:dyDescent="0.25">
      <c r="A21" t="s">
        <v>127</v>
      </c>
      <c r="B21" t="s">
        <v>136</v>
      </c>
      <c r="C21">
        <v>8011</v>
      </c>
      <c r="D21">
        <v>7065</v>
      </c>
    </row>
    <row r="22" spans="1:4" x14ac:dyDescent="0.25">
      <c r="A22" t="s">
        <v>127</v>
      </c>
      <c r="B22" t="s">
        <v>137</v>
      </c>
      <c r="C22">
        <v>7966</v>
      </c>
      <c r="D22">
        <v>7150</v>
      </c>
    </row>
    <row r="23" spans="1:4" x14ac:dyDescent="0.25">
      <c r="A23" t="s">
        <v>127</v>
      </c>
      <c r="B23" t="s">
        <v>138</v>
      </c>
      <c r="C23">
        <v>7292</v>
      </c>
      <c r="D23">
        <v>7194</v>
      </c>
    </row>
    <row r="24" spans="1:4" x14ac:dyDescent="0.25">
      <c r="A24" t="s">
        <v>127</v>
      </c>
      <c r="B24" t="s">
        <v>139</v>
      </c>
      <c r="C24">
        <v>7404</v>
      </c>
      <c r="D24">
        <v>7228</v>
      </c>
    </row>
    <row r="25" spans="1:4" x14ac:dyDescent="0.25">
      <c r="A25" t="s">
        <v>127</v>
      </c>
      <c r="B25" t="s">
        <v>140</v>
      </c>
      <c r="C25">
        <v>7866</v>
      </c>
      <c r="D25">
        <v>7220</v>
      </c>
    </row>
    <row r="26" spans="1:4" x14ac:dyDescent="0.25">
      <c r="A26" t="s">
        <v>127</v>
      </c>
      <c r="B26" t="s">
        <v>141</v>
      </c>
      <c r="C26">
        <v>7767</v>
      </c>
      <c r="D26">
        <v>7255</v>
      </c>
    </row>
    <row r="27" spans="1:4" x14ac:dyDescent="0.25">
      <c r="A27" t="s">
        <v>127</v>
      </c>
      <c r="B27" t="s">
        <v>142</v>
      </c>
      <c r="C27">
        <v>8436</v>
      </c>
      <c r="D27">
        <v>7342</v>
      </c>
    </row>
    <row r="28" spans="1:4" x14ac:dyDescent="0.25">
      <c r="A28" t="s">
        <v>127</v>
      </c>
      <c r="B28" t="s">
        <v>143</v>
      </c>
      <c r="C28">
        <v>7381</v>
      </c>
      <c r="D28">
        <v>7350</v>
      </c>
    </row>
    <row r="29" spans="1:4" x14ac:dyDescent="0.25">
      <c r="A29" t="s">
        <v>127</v>
      </c>
      <c r="B29" t="s">
        <v>144</v>
      </c>
      <c r="C29">
        <v>7176</v>
      </c>
      <c r="D29">
        <v>7476</v>
      </c>
    </row>
    <row r="30" spans="1:4" x14ac:dyDescent="0.25">
      <c r="A30" t="s">
        <v>156</v>
      </c>
      <c r="B30" t="s">
        <v>133</v>
      </c>
      <c r="C30">
        <v>7170</v>
      </c>
      <c r="D30">
        <v>7562</v>
      </c>
    </row>
    <row r="31" spans="1:4" x14ac:dyDescent="0.25">
      <c r="A31" t="s">
        <v>127</v>
      </c>
      <c r="B31" t="s">
        <v>134</v>
      </c>
      <c r="C31">
        <v>7843</v>
      </c>
      <c r="D31">
        <v>7661</v>
      </c>
    </row>
    <row r="32" spans="1:4" x14ac:dyDescent="0.25">
      <c r="A32" t="s">
        <v>127</v>
      </c>
      <c r="B32" t="s">
        <v>135</v>
      </c>
      <c r="C32">
        <v>8899</v>
      </c>
      <c r="D32">
        <v>7767</v>
      </c>
    </row>
    <row r="33" spans="1:4" x14ac:dyDescent="0.25">
      <c r="A33" t="s">
        <v>127</v>
      </c>
      <c r="B33" t="s">
        <v>136</v>
      </c>
      <c r="C33">
        <v>8889</v>
      </c>
      <c r="D33">
        <v>7841</v>
      </c>
    </row>
    <row r="34" spans="1:4" x14ac:dyDescent="0.25">
      <c r="A34" t="s">
        <v>127</v>
      </c>
      <c r="B34" t="s">
        <v>137</v>
      </c>
      <c r="C34">
        <v>8822</v>
      </c>
      <c r="D34">
        <v>7912</v>
      </c>
    </row>
    <row r="35" spans="1:4" x14ac:dyDescent="0.25">
      <c r="A35" t="s">
        <v>127</v>
      </c>
      <c r="B35" t="s">
        <v>138</v>
      </c>
      <c r="C35">
        <v>8691</v>
      </c>
      <c r="D35">
        <v>8029</v>
      </c>
    </row>
    <row r="36" spans="1:4" x14ac:dyDescent="0.25">
      <c r="A36" t="s">
        <v>127</v>
      </c>
      <c r="B36" t="s">
        <v>139</v>
      </c>
      <c r="C36">
        <v>9526</v>
      </c>
      <c r="D36">
        <v>8205</v>
      </c>
    </row>
    <row r="37" spans="1:4" x14ac:dyDescent="0.25">
      <c r="A37" t="s">
        <v>127</v>
      </c>
      <c r="B37" t="s">
        <v>140</v>
      </c>
      <c r="C37">
        <v>9440</v>
      </c>
      <c r="D37">
        <v>8337</v>
      </c>
    </row>
    <row r="38" spans="1:4" x14ac:dyDescent="0.25">
      <c r="A38" t="s">
        <v>127</v>
      </c>
      <c r="B38" t="s">
        <v>141</v>
      </c>
      <c r="C38">
        <v>9790</v>
      </c>
      <c r="D38">
        <v>8505</v>
      </c>
    </row>
    <row r="39" spans="1:4" x14ac:dyDescent="0.25">
      <c r="A39" t="s">
        <v>127</v>
      </c>
      <c r="B39" t="s">
        <v>142</v>
      </c>
      <c r="C39">
        <v>9425</v>
      </c>
      <c r="D39">
        <v>8588</v>
      </c>
    </row>
    <row r="40" spans="1:4" x14ac:dyDescent="0.25">
      <c r="A40" t="s">
        <v>127</v>
      </c>
      <c r="B40" t="s">
        <v>143</v>
      </c>
      <c r="C40">
        <v>9000</v>
      </c>
      <c r="D40">
        <v>8723</v>
      </c>
    </row>
    <row r="41" spans="1:4" x14ac:dyDescent="0.25">
      <c r="A41" t="s">
        <v>127</v>
      </c>
      <c r="B41" t="s">
        <v>144</v>
      </c>
      <c r="C41">
        <v>8816</v>
      </c>
      <c r="D41">
        <v>8859</v>
      </c>
    </row>
    <row r="42" spans="1:4" x14ac:dyDescent="0.25">
      <c r="A42" t="s">
        <v>157</v>
      </c>
      <c r="B42" t="s">
        <v>133</v>
      </c>
      <c r="C42">
        <v>8680</v>
      </c>
      <c r="D42">
        <v>8985</v>
      </c>
    </row>
    <row r="43" spans="1:4" x14ac:dyDescent="0.25">
      <c r="A43" t="s">
        <v>127</v>
      </c>
      <c r="B43" t="s">
        <v>134</v>
      </c>
      <c r="C43">
        <v>9921</v>
      </c>
      <c r="D43">
        <v>9158</v>
      </c>
    </row>
    <row r="44" spans="1:4" x14ac:dyDescent="0.25">
      <c r="A44" t="s">
        <v>127</v>
      </c>
      <c r="B44" t="s">
        <v>135</v>
      </c>
      <c r="C44">
        <v>9962</v>
      </c>
      <c r="D44">
        <v>9247</v>
      </c>
    </row>
    <row r="45" spans="1:4" x14ac:dyDescent="0.25">
      <c r="A45" t="s">
        <v>127</v>
      </c>
      <c r="B45" t="s">
        <v>136</v>
      </c>
      <c r="C45">
        <v>10438</v>
      </c>
      <c r="D45">
        <v>9376</v>
      </c>
    </row>
    <row r="46" spans="1:4" x14ac:dyDescent="0.25">
      <c r="A46" t="s">
        <v>127</v>
      </c>
      <c r="B46" t="s">
        <v>137</v>
      </c>
      <c r="C46">
        <v>10693</v>
      </c>
      <c r="D46">
        <v>9532</v>
      </c>
    </row>
    <row r="47" spans="1:4" x14ac:dyDescent="0.25">
      <c r="A47" t="s">
        <v>127</v>
      </c>
      <c r="B47" t="s">
        <v>138</v>
      </c>
      <c r="C47">
        <v>10732</v>
      </c>
      <c r="D47">
        <v>9702</v>
      </c>
    </row>
    <row r="48" spans="1:4" x14ac:dyDescent="0.25">
      <c r="A48" t="s">
        <v>127</v>
      </c>
      <c r="B48" t="s">
        <v>139</v>
      </c>
      <c r="C48">
        <v>10104</v>
      </c>
      <c r="D48">
        <v>9750</v>
      </c>
    </row>
    <row r="49" spans="1:4" x14ac:dyDescent="0.25">
      <c r="A49" t="s">
        <v>127</v>
      </c>
      <c r="B49" t="s">
        <v>140</v>
      </c>
      <c r="C49">
        <v>10575</v>
      </c>
      <c r="D49">
        <v>9845</v>
      </c>
    </row>
    <row r="50" spans="1:4" x14ac:dyDescent="0.25">
      <c r="A50" t="s">
        <v>127</v>
      </c>
      <c r="B50" t="s">
        <v>141</v>
      </c>
      <c r="C50">
        <v>10702</v>
      </c>
      <c r="D50">
        <v>9921</v>
      </c>
    </row>
    <row r="51" spans="1:4" x14ac:dyDescent="0.25">
      <c r="A51" t="s">
        <v>127</v>
      </c>
      <c r="B51" t="s">
        <v>142</v>
      </c>
      <c r="C51">
        <v>11189</v>
      </c>
      <c r="D51">
        <v>10068</v>
      </c>
    </row>
    <row r="52" spans="1:4" x14ac:dyDescent="0.25">
      <c r="A52" t="s">
        <v>127</v>
      </c>
      <c r="B52" t="s">
        <v>143</v>
      </c>
      <c r="C52">
        <v>10990</v>
      </c>
      <c r="D52">
        <v>10234</v>
      </c>
    </row>
    <row r="53" spans="1:4" x14ac:dyDescent="0.25">
      <c r="A53" t="s">
        <v>127</v>
      </c>
      <c r="B53" t="s">
        <v>144</v>
      </c>
      <c r="C53">
        <v>9641</v>
      </c>
      <c r="D53">
        <v>10302</v>
      </c>
    </row>
    <row r="54" spans="1:4" x14ac:dyDescent="0.25">
      <c r="A54" t="s">
        <v>158</v>
      </c>
      <c r="B54" t="s">
        <v>133</v>
      </c>
      <c r="C54">
        <v>9282</v>
      </c>
      <c r="D54">
        <v>10353</v>
      </c>
    </row>
    <row r="55" spans="1:4" x14ac:dyDescent="0.25">
      <c r="A55" t="s">
        <v>127</v>
      </c>
      <c r="B55" t="s">
        <v>134</v>
      </c>
      <c r="C55">
        <v>10916</v>
      </c>
      <c r="D55">
        <v>10435</v>
      </c>
    </row>
    <row r="56" spans="1:4" x14ac:dyDescent="0.25">
      <c r="A56" t="s">
        <v>127</v>
      </c>
      <c r="B56" t="s">
        <v>135</v>
      </c>
      <c r="C56">
        <v>12170</v>
      </c>
      <c r="D56">
        <v>10619</v>
      </c>
    </row>
    <row r="57" spans="1:4" x14ac:dyDescent="0.25">
      <c r="A57" t="s">
        <v>127</v>
      </c>
      <c r="B57" t="s">
        <v>136</v>
      </c>
      <c r="C57">
        <v>9958</v>
      </c>
      <c r="D57">
        <v>10579</v>
      </c>
    </row>
    <row r="58" spans="1:4" x14ac:dyDescent="0.25">
      <c r="A58" t="s">
        <v>127</v>
      </c>
      <c r="B58" t="s">
        <v>137</v>
      </c>
      <c r="C58">
        <v>11443</v>
      </c>
      <c r="D58">
        <v>10642</v>
      </c>
    </row>
    <row r="59" spans="1:4" x14ac:dyDescent="0.25">
      <c r="A59" t="s">
        <v>127</v>
      </c>
      <c r="B59" t="s">
        <v>138</v>
      </c>
      <c r="C59">
        <v>11190</v>
      </c>
      <c r="D59">
        <v>10680</v>
      </c>
    </row>
    <row r="60" spans="1:4" x14ac:dyDescent="0.25">
      <c r="A60" t="s">
        <v>127</v>
      </c>
      <c r="B60" t="s">
        <v>139</v>
      </c>
      <c r="C60">
        <v>10250</v>
      </c>
      <c r="D60">
        <v>10692</v>
      </c>
    </row>
    <row r="61" spans="1:4" x14ac:dyDescent="0.25">
      <c r="A61" t="s">
        <v>127</v>
      </c>
      <c r="B61" t="s">
        <v>140</v>
      </c>
      <c r="C61">
        <v>10998</v>
      </c>
      <c r="D61">
        <v>10727</v>
      </c>
    </row>
    <row r="62" spans="1:4" x14ac:dyDescent="0.25">
      <c r="A62" t="s">
        <v>127</v>
      </c>
      <c r="B62" t="s">
        <v>141</v>
      </c>
      <c r="C62">
        <v>10862</v>
      </c>
      <c r="D62">
        <v>10741</v>
      </c>
    </row>
    <row r="63" spans="1:4" x14ac:dyDescent="0.25">
      <c r="A63" t="s">
        <v>127</v>
      </c>
      <c r="B63" t="s">
        <v>142</v>
      </c>
      <c r="C63">
        <v>11198</v>
      </c>
      <c r="D63">
        <v>10741</v>
      </c>
    </row>
    <row r="64" spans="1:4" x14ac:dyDescent="0.25">
      <c r="A64" t="s">
        <v>127</v>
      </c>
      <c r="B64" t="s">
        <v>143</v>
      </c>
      <c r="C64">
        <v>11291</v>
      </c>
      <c r="D64">
        <v>10767</v>
      </c>
    </row>
    <row r="65" spans="1:4" x14ac:dyDescent="0.25">
      <c r="A65" t="s">
        <v>127</v>
      </c>
      <c r="B65" t="s">
        <v>144</v>
      </c>
      <c r="C65">
        <v>10062</v>
      </c>
      <c r="D65">
        <v>10802</v>
      </c>
    </row>
    <row r="66" spans="1:4" x14ac:dyDescent="0.25">
      <c r="A66" t="s">
        <v>132</v>
      </c>
      <c r="B66" t="s">
        <v>133</v>
      </c>
      <c r="C66">
        <v>11384</v>
      </c>
      <c r="D66">
        <v>10977</v>
      </c>
    </row>
    <row r="67" spans="1:4" x14ac:dyDescent="0.25">
      <c r="A67" t="s">
        <v>127</v>
      </c>
      <c r="B67" t="s">
        <v>134</v>
      </c>
      <c r="C67">
        <v>10934</v>
      </c>
      <c r="D67">
        <v>10978</v>
      </c>
    </row>
    <row r="68" spans="1:4" x14ac:dyDescent="0.25">
      <c r="A68" t="s">
        <v>127</v>
      </c>
      <c r="B68" t="s">
        <v>135</v>
      </c>
      <c r="C68">
        <v>12720</v>
      </c>
      <c r="D68">
        <v>11024</v>
      </c>
    </row>
    <row r="69" spans="1:4" x14ac:dyDescent="0.25">
      <c r="A69" t="s">
        <v>127</v>
      </c>
      <c r="B69" t="s">
        <v>136</v>
      </c>
      <c r="C69">
        <v>12177</v>
      </c>
      <c r="D69">
        <v>11209</v>
      </c>
    </row>
    <row r="70" spans="1:4" x14ac:dyDescent="0.25">
      <c r="A70" t="s">
        <v>127</v>
      </c>
      <c r="B70" t="s">
        <v>137</v>
      </c>
      <c r="C70">
        <v>13045</v>
      </c>
      <c r="D70">
        <v>11343</v>
      </c>
    </row>
    <row r="71" spans="1:4" x14ac:dyDescent="0.25">
      <c r="A71" t="s">
        <v>127</v>
      </c>
      <c r="B71" t="s">
        <v>138</v>
      </c>
      <c r="C71">
        <v>12731</v>
      </c>
      <c r="D71">
        <v>11471</v>
      </c>
    </row>
    <row r="72" spans="1:4" x14ac:dyDescent="0.25">
      <c r="A72" t="s">
        <v>127</v>
      </c>
      <c r="B72" t="s">
        <v>139</v>
      </c>
      <c r="C72">
        <v>12055</v>
      </c>
      <c r="D72">
        <v>11622</v>
      </c>
    </row>
    <row r="73" spans="1:4" x14ac:dyDescent="0.25">
      <c r="A73" t="s">
        <v>127</v>
      </c>
      <c r="B73" t="s">
        <v>140</v>
      </c>
      <c r="C73">
        <v>12738</v>
      </c>
      <c r="D73">
        <v>11767</v>
      </c>
    </row>
    <row r="74" spans="1:4" x14ac:dyDescent="0.25">
      <c r="A74" t="s">
        <v>127</v>
      </c>
      <c r="B74" t="s">
        <v>141</v>
      </c>
      <c r="C74">
        <v>12214</v>
      </c>
      <c r="D74">
        <v>11879</v>
      </c>
    </row>
    <row r="75" spans="1:4" x14ac:dyDescent="0.25">
      <c r="A75" t="s">
        <v>127</v>
      </c>
      <c r="B75" t="s">
        <v>142</v>
      </c>
      <c r="C75">
        <v>12324</v>
      </c>
      <c r="D75">
        <v>11973</v>
      </c>
    </row>
    <row r="76" spans="1:4" x14ac:dyDescent="0.25">
      <c r="A76" t="s">
        <v>127</v>
      </c>
      <c r="B76" t="s">
        <v>143</v>
      </c>
      <c r="C76">
        <v>12282</v>
      </c>
      <c r="D76">
        <v>12056</v>
      </c>
    </row>
    <row r="77" spans="1:4" x14ac:dyDescent="0.25">
      <c r="A77" t="s">
        <v>127</v>
      </c>
      <c r="B77" t="s">
        <v>144</v>
      </c>
      <c r="C77">
        <v>11489</v>
      </c>
      <c r="D77">
        <v>12174</v>
      </c>
    </row>
    <row r="78" spans="1:4" x14ac:dyDescent="0.25">
      <c r="A78" t="s">
        <v>145</v>
      </c>
      <c r="B78" t="s">
        <v>133</v>
      </c>
      <c r="C78">
        <v>12328</v>
      </c>
      <c r="D78">
        <v>12253</v>
      </c>
    </row>
    <row r="79" spans="1:4" x14ac:dyDescent="0.25">
      <c r="A79" t="s">
        <v>127</v>
      </c>
      <c r="B79" t="s">
        <v>134</v>
      </c>
      <c r="C79">
        <v>12668</v>
      </c>
      <c r="D79">
        <v>12398</v>
      </c>
    </row>
    <row r="80" spans="1:4" x14ac:dyDescent="0.25">
      <c r="A80" t="s">
        <v>127</v>
      </c>
      <c r="B80" t="s">
        <v>135</v>
      </c>
      <c r="C80">
        <v>14391</v>
      </c>
      <c r="D80">
        <v>12537</v>
      </c>
    </row>
    <row r="81" spans="1:4" x14ac:dyDescent="0.25">
      <c r="A81" t="s">
        <v>127</v>
      </c>
      <c r="B81" t="s">
        <v>136</v>
      </c>
      <c r="C81">
        <v>13205</v>
      </c>
      <c r="D81">
        <v>12623</v>
      </c>
    </row>
    <row r="82" spans="1:4" x14ac:dyDescent="0.25">
      <c r="A82" t="s">
        <v>127</v>
      </c>
      <c r="B82" t="s">
        <v>137</v>
      </c>
      <c r="C82">
        <v>14267</v>
      </c>
      <c r="D82">
        <v>12724</v>
      </c>
    </row>
    <row r="83" spans="1:4" x14ac:dyDescent="0.25">
      <c r="A83" t="s">
        <v>127</v>
      </c>
      <c r="B83" t="s">
        <v>138</v>
      </c>
      <c r="C83">
        <v>13745</v>
      </c>
      <c r="D83">
        <v>12809</v>
      </c>
    </row>
    <row r="84" spans="1:4" x14ac:dyDescent="0.25">
      <c r="A84" t="s">
        <v>127</v>
      </c>
      <c r="B84" t="s">
        <v>139</v>
      </c>
      <c r="C84">
        <v>13646</v>
      </c>
      <c r="D84">
        <v>12941</v>
      </c>
    </row>
    <row r="85" spans="1:4" x14ac:dyDescent="0.25">
      <c r="A85" t="s">
        <v>127</v>
      </c>
      <c r="B85" t="s">
        <v>140</v>
      </c>
      <c r="C85">
        <v>13964</v>
      </c>
      <c r="D85">
        <v>13044</v>
      </c>
    </row>
    <row r="86" spans="1:4" x14ac:dyDescent="0.25">
      <c r="A86" t="s">
        <v>127</v>
      </c>
      <c r="B86" t="s">
        <v>141</v>
      </c>
      <c r="C86">
        <v>13752</v>
      </c>
      <c r="D86">
        <v>13172</v>
      </c>
    </row>
    <row r="87" spans="1:4" x14ac:dyDescent="0.25">
      <c r="A87" t="s">
        <v>127</v>
      </c>
      <c r="B87" t="s">
        <v>142</v>
      </c>
      <c r="C87">
        <v>13847</v>
      </c>
      <c r="D87">
        <v>13299</v>
      </c>
    </row>
    <row r="88" spans="1:4" x14ac:dyDescent="0.25">
      <c r="A88" t="s">
        <v>127</v>
      </c>
      <c r="B88" t="s">
        <v>143</v>
      </c>
      <c r="C88">
        <v>13327</v>
      </c>
      <c r="D88">
        <v>13386</v>
      </c>
    </row>
  </sheetData>
  <mergeCells count="1">
    <mergeCell ref="H1:I1"/>
  </mergeCells>
  <hyperlinks>
    <hyperlink ref="H1:I1" location="Index!A1" display="Regresar al Índice" xr:uid="{55626E91-2DC3-444D-A382-78529064FC66}"/>
  </hyperlink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19CF7-19AA-4451-B42B-F9952B8BBD61}">
  <sheetPr codeName="Hoja94"/>
  <dimension ref="A1:L88"/>
  <sheetViews>
    <sheetView workbookViewId="0">
      <selection activeCell="F22" sqref="F22"/>
    </sheetView>
  </sheetViews>
  <sheetFormatPr baseColWidth="10" defaultColWidth="9.109375" defaultRowHeight="13.2" x14ac:dyDescent="0.25"/>
  <sheetData>
    <row r="1" spans="1:12" ht="14.4" x14ac:dyDescent="0.3">
      <c r="A1" t="s">
        <v>1138</v>
      </c>
      <c r="H1" s="12" t="s">
        <v>131</v>
      </c>
      <c r="I1" s="12"/>
    </row>
    <row r="2" spans="1:12" x14ac:dyDescent="0.25">
      <c r="A2" t="s">
        <v>594</v>
      </c>
    </row>
    <row r="5" spans="1:12" x14ac:dyDescent="0.25">
      <c r="A5" t="s">
        <v>159</v>
      </c>
      <c r="B5" t="s">
        <v>146</v>
      </c>
      <c r="C5" t="s">
        <v>160</v>
      </c>
      <c r="D5" t="s">
        <v>587</v>
      </c>
      <c r="G5" t="s">
        <v>1130</v>
      </c>
      <c r="H5" t="s">
        <v>1131</v>
      </c>
      <c r="I5" t="s">
        <v>1132</v>
      </c>
      <c r="J5" t="s">
        <v>725</v>
      </c>
      <c r="K5" t="s">
        <v>1133</v>
      </c>
      <c r="L5" t="s">
        <v>726</v>
      </c>
    </row>
    <row r="6" spans="1:12" x14ac:dyDescent="0.25">
      <c r="A6" t="s">
        <v>154</v>
      </c>
      <c r="B6" t="s">
        <v>133</v>
      </c>
      <c r="C6">
        <v>652</v>
      </c>
      <c r="D6">
        <v>513</v>
      </c>
      <c r="G6">
        <v>1103</v>
      </c>
      <c r="H6">
        <v>817</v>
      </c>
      <c r="I6">
        <v>35.1</v>
      </c>
      <c r="J6">
        <v>39</v>
      </c>
      <c r="K6">
        <v>1045</v>
      </c>
      <c r="L6">
        <v>1021</v>
      </c>
    </row>
    <row r="7" spans="1:12" x14ac:dyDescent="0.25">
      <c r="A7" t="s">
        <v>127</v>
      </c>
      <c r="B7" t="s">
        <v>134</v>
      </c>
      <c r="C7">
        <v>636</v>
      </c>
      <c r="D7">
        <v>526</v>
      </c>
    </row>
    <row r="8" spans="1:12" x14ac:dyDescent="0.25">
      <c r="A8" t="s">
        <v>127</v>
      </c>
      <c r="B8" t="s">
        <v>135</v>
      </c>
      <c r="C8">
        <v>1033</v>
      </c>
      <c r="D8">
        <v>551</v>
      </c>
    </row>
    <row r="9" spans="1:12" x14ac:dyDescent="0.25">
      <c r="A9" t="s">
        <v>127</v>
      </c>
      <c r="B9" t="s">
        <v>136</v>
      </c>
      <c r="C9">
        <v>753</v>
      </c>
      <c r="D9">
        <v>556</v>
      </c>
    </row>
    <row r="10" spans="1:12" x14ac:dyDescent="0.25">
      <c r="A10" t="s">
        <v>127</v>
      </c>
      <c r="B10" t="s">
        <v>137</v>
      </c>
      <c r="C10">
        <v>809</v>
      </c>
      <c r="D10">
        <v>569</v>
      </c>
    </row>
    <row r="11" spans="1:12" x14ac:dyDescent="0.25">
      <c r="A11" t="s">
        <v>127</v>
      </c>
      <c r="B11" t="s">
        <v>138</v>
      </c>
      <c r="C11">
        <v>548</v>
      </c>
      <c r="D11">
        <v>579</v>
      </c>
    </row>
    <row r="12" spans="1:12" x14ac:dyDescent="0.25">
      <c r="A12" t="s">
        <v>127</v>
      </c>
      <c r="B12" t="s">
        <v>139</v>
      </c>
      <c r="C12">
        <v>358</v>
      </c>
      <c r="D12">
        <v>586</v>
      </c>
    </row>
    <row r="13" spans="1:12" x14ac:dyDescent="0.25">
      <c r="A13" t="s">
        <v>127</v>
      </c>
      <c r="B13" t="s">
        <v>140</v>
      </c>
      <c r="C13">
        <v>393</v>
      </c>
      <c r="D13">
        <v>601</v>
      </c>
    </row>
    <row r="14" spans="1:12" x14ac:dyDescent="0.25">
      <c r="A14" t="s">
        <v>127</v>
      </c>
      <c r="B14" t="s">
        <v>141</v>
      </c>
      <c r="C14">
        <v>438</v>
      </c>
      <c r="D14">
        <v>613</v>
      </c>
    </row>
    <row r="15" spans="1:12" x14ac:dyDescent="0.25">
      <c r="A15" t="s">
        <v>127</v>
      </c>
      <c r="B15" t="s">
        <v>142</v>
      </c>
      <c r="C15">
        <v>484</v>
      </c>
      <c r="D15">
        <v>620</v>
      </c>
    </row>
    <row r="16" spans="1:12" x14ac:dyDescent="0.25">
      <c r="A16" t="s">
        <v>127</v>
      </c>
      <c r="B16" t="s">
        <v>143</v>
      </c>
      <c r="C16">
        <v>474</v>
      </c>
      <c r="D16">
        <v>608</v>
      </c>
    </row>
    <row r="17" spans="1:4" x14ac:dyDescent="0.25">
      <c r="A17" t="s">
        <v>127</v>
      </c>
      <c r="B17" t="s">
        <v>144</v>
      </c>
      <c r="C17">
        <v>624</v>
      </c>
      <c r="D17">
        <v>600</v>
      </c>
    </row>
    <row r="18" spans="1:4" x14ac:dyDescent="0.25">
      <c r="A18" t="s">
        <v>155</v>
      </c>
      <c r="B18" t="s">
        <v>133</v>
      </c>
      <c r="C18">
        <v>699</v>
      </c>
      <c r="D18">
        <v>604</v>
      </c>
    </row>
    <row r="19" spans="1:4" x14ac:dyDescent="0.25">
      <c r="A19" t="s">
        <v>127</v>
      </c>
      <c r="B19" t="s">
        <v>134</v>
      </c>
      <c r="C19">
        <v>840</v>
      </c>
      <c r="D19">
        <v>621</v>
      </c>
    </row>
    <row r="20" spans="1:4" x14ac:dyDescent="0.25">
      <c r="A20" t="s">
        <v>127</v>
      </c>
      <c r="B20" t="s">
        <v>135</v>
      </c>
      <c r="C20">
        <v>939</v>
      </c>
      <c r="D20">
        <v>613</v>
      </c>
    </row>
    <row r="21" spans="1:4" x14ac:dyDescent="0.25">
      <c r="A21" t="s">
        <v>127</v>
      </c>
      <c r="B21" t="s">
        <v>136</v>
      </c>
      <c r="C21">
        <v>1027</v>
      </c>
      <c r="D21">
        <v>636</v>
      </c>
    </row>
    <row r="22" spans="1:4" x14ac:dyDescent="0.25">
      <c r="A22" t="s">
        <v>127</v>
      </c>
      <c r="B22" t="s">
        <v>137</v>
      </c>
      <c r="C22">
        <v>828</v>
      </c>
      <c r="D22">
        <v>638</v>
      </c>
    </row>
    <row r="23" spans="1:4" x14ac:dyDescent="0.25">
      <c r="A23" t="s">
        <v>127</v>
      </c>
      <c r="B23" t="s">
        <v>138</v>
      </c>
      <c r="C23">
        <v>736</v>
      </c>
      <c r="D23">
        <v>653</v>
      </c>
    </row>
    <row r="24" spans="1:4" x14ac:dyDescent="0.25">
      <c r="A24" t="s">
        <v>127</v>
      </c>
      <c r="B24" t="s">
        <v>139</v>
      </c>
      <c r="C24">
        <v>595</v>
      </c>
      <c r="D24">
        <v>673</v>
      </c>
    </row>
    <row r="25" spans="1:4" x14ac:dyDescent="0.25">
      <c r="A25" t="s">
        <v>127</v>
      </c>
      <c r="B25" t="s">
        <v>140</v>
      </c>
      <c r="C25">
        <v>559</v>
      </c>
      <c r="D25">
        <v>687</v>
      </c>
    </row>
    <row r="26" spans="1:4" x14ac:dyDescent="0.25">
      <c r="A26" t="s">
        <v>127</v>
      </c>
      <c r="B26" t="s">
        <v>141</v>
      </c>
      <c r="C26">
        <v>520</v>
      </c>
      <c r="D26">
        <v>694</v>
      </c>
    </row>
    <row r="27" spans="1:4" x14ac:dyDescent="0.25">
      <c r="A27" t="s">
        <v>127</v>
      </c>
      <c r="B27" t="s">
        <v>142</v>
      </c>
      <c r="C27">
        <v>611</v>
      </c>
      <c r="D27">
        <v>704</v>
      </c>
    </row>
    <row r="28" spans="1:4" x14ac:dyDescent="0.25">
      <c r="A28" t="s">
        <v>127</v>
      </c>
      <c r="B28" t="s">
        <v>143</v>
      </c>
      <c r="C28">
        <v>644</v>
      </c>
      <c r="D28">
        <v>718</v>
      </c>
    </row>
    <row r="29" spans="1:4" x14ac:dyDescent="0.25">
      <c r="A29" t="s">
        <v>127</v>
      </c>
      <c r="B29" t="s">
        <v>144</v>
      </c>
      <c r="C29">
        <v>783</v>
      </c>
      <c r="D29">
        <v>732</v>
      </c>
    </row>
    <row r="30" spans="1:4" x14ac:dyDescent="0.25">
      <c r="A30" t="s">
        <v>156</v>
      </c>
      <c r="B30" t="s">
        <v>133</v>
      </c>
      <c r="C30">
        <v>691</v>
      </c>
      <c r="D30">
        <v>731</v>
      </c>
    </row>
    <row r="31" spans="1:4" x14ac:dyDescent="0.25">
      <c r="A31" t="s">
        <v>127</v>
      </c>
      <c r="B31" t="s">
        <v>134</v>
      </c>
      <c r="C31">
        <v>721</v>
      </c>
      <c r="D31">
        <v>721</v>
      </c>
    </row>
    <row r="32" spans="1:4" x14ac:dyDescent="0.25">
      <c r="A32" t="s">
        <v>127</v>
      </c>
      <c r="B32" t="s">
        <v>135</v>
      </c>
      <c r="C32">
        <v>755</v>
      </c>
      <c r="D32">
        <v>706</v>
      </c>
    </row>
    <row r="33" spans="1:4" x14ac:dyDescent="0.25">
      <c r="A33" t="s">
        <v>127</v>
      </c>
      <c r="B33" t="s">
        <v>136</v>
      </c>
      <c r="C33">
        <v>828</v>
      </c>
      <c r="D33">
        <v>689</v>
      </c>
    </row>
    <row r="34" spans="1:4" x14ac:dyDescent="0.25">
      <c r="A34" t="s">
        <v>127</v>
      </c>
      <c r="B34" t="s">
        <v>137</v>
      </c>
      <c r="C34">
        <v>882</v>
      </c>
      <c r="D34">
        <v>694</v>
      </c>
    </row>
    <row r="35" spans="1:4" x14ac:dyDescent="0.25">
      <c r="A35" t="s">
        <v>127</v>
      </c>
      <c r="B35" t="s">
        <v>138</v>
      </c>
      <c r="C35">
        <v>824</v>
      </c>
      <c r="D35">
        <v>701</v>
      </c>
    </row>
    <row r="36" spans="1:4" x14ac:dyDescent="0.25">
      <c r="A36" t="s">
        <v>127</v>
      </c>
      <c r="B36" t="s">
        <v>139</v>
      </c>
      <c r="C36">
        <v>649</v>
      </c>
      <c r="D36">
        <v>706</v>
      </c>
    </row>
    <row r="37" spans="1:4" x14ac:dyDescent="0.25">
      <c r="A37" t="s">
        <v>127</v>
      </c>
      <c r="B37" t="s">
        <v>140</v>
      </c>
      <c r="C37">
        <v>594</v>
      </c>
      <c r="D37">
        <v>709</v>
      </c>
    </row>
    <row r="38" spans="1:4" x14ac:dyDescent="0.25">
      <c r="A38" t="s">
        <v>127</v>
      </c>
      <c r="B38" t="s">
        <v>141</v>
      </c>
      <c r="C38">
        <v>663</v>
      </c>
      <c r="D38">
        <v>720</v>
      </c>
    </row>
    <row r="39" spans="1:4" x14ac:dyDescent="0.25">
      <c r="A39" t="s">
        <v>127</v>
      </c>
      <c r="B39" t="s">
        <v>142</v>
      </c>
      <c r="C39">
        <v>617</v>
      </c>
      <c r="D39">
        <v>721</v>
      </c>
    </row>
    <row r="40" spans="1:4" x14ac:dyDescent="0.25">
      <c r="A40" t="s">
        <v>127</v>
      </c>
      <c r="B40" t="s">
        <v>143</v>
      </c>
      <c r="C40">
        <v>715</v>
      </c>
      <c r="D40">
        <v>727</v>
      </c>
    </row>
    <row r="41" spans="1:4" x14ac:dyDescent="0.25">
      <c r="A41" t="s">
        <v>127</v>
      </c>
      <c r="B41" t="s">
        <v>144</v>
      </c>
      <c r="C41">
        <v>744</v>
      </c>
      <c r="D41">
        <v>724</v>
      </c>
    </row>
    <row r="42" spans="1:4" x14ac:dyDescent="0.25">
      <c r="A42" t="s">
        <v>157</v>
      </c>
      <c r="B42" t="s">
        <v>133</v>
      </c>
      <c r="C42">
        <v>711</v>
      </c>
      <c r="D42">
        <v>725</v>
      </c>
    </row>
    <row r="43" spans="1:4" x14ac:dyDescent="0.25">
      <c r="A43" t="s">
        <v>127</v>
      </c>
      <c r="B43" t="s">
        <v>134</v>
      </c>
      <c r="C43">
        <v>745</v>
      </c>
      <c r="D43">
        <v>727</v>
      </c>
    </row>
    <row r="44" spans="1:4" x14ac:dyDescent="0.25">
      <c r="A44" t="s">
        <v>127</v>
      </c>
      <c r="B44" t="s">
        <v>135</v>
      </c>
      <c r="C44">
        <v>843</v>
      </c>
      <c r="D44">
        <v>735</v>
      </c>
    </row>
    <row r="45" spans="1:4" x14ac:dyDescent="0.25">
      <c r="A45" t="s">
        <v>127</v>
      </c>
      <c r="B45" t="s">
        <v>136</v>
      </c>
      <c r="C45">
        <v>874</v>
      </c>
      <c r="D45">
        <v>739</v>
      </c>
    </row>
    <row r="46" spans="1:4" x14ac:dyDescent="0.25">
      <c r="A46" t="s">
        <v>127</v>
      </c>
      <c r="B46" t="s">
        <v>137</v>
      </c>
      <c r="C46">
        <v>894</v>
      </c>
      <c r="D46">
        <v>739</v>
      </c>
    </row>
    <row r="47" spans="1:4" x14ac:dyDescent="0.25">
      <c r="A47" t="s">
        <v>127</v>
      </c>
      <c r="B47" t="s">
        <v>138</v>
      </c>
      <c r="C47">
        <v>802</v>
      </c>
      <c r="D47">
        <v>738</v>
      </c>
    </row>
    <row r="48" spans="1:4" x14ac:dyDescent="0.25">
      <c r="A48" t="s">
        <v>127</v>
      </c>
      <c r="B48" t="s">
        <v>139</v>
      </c>
      <c r="C48">
        <v>570</v>
      </c>
      <c r="D48">
        <v>731</v>
      </c>
    </row>
    <row r="49" spans="1:4" x14ac:dyDescent="0.25">
      <c r="A49" t="s">
        <v>127</v>
      </c>
      <c r="B49" t="s">
        <v>140</v>
      </c>
      <c r="C49">
        <v>561</v>
      </c>
      <c r="D49">
        <v>728</v>
      </c>
    </row>
    <row r="50" spans="1:4" x14ac:dyDescent="0.25">
      <c r="A50" t="s">
        <v>127</v>
      </c>
      <c r="B50" t="s">
        <v>141</v>
      </c>
      <c r="C50">
        <v>623</v>
      </c>
      <c r="D50">
        <v>725</v>
      </c>
    </row>
    <row r="51" spans="1:4" x14ac:dyDescent="0.25">
      <c r="A51" t="s">
        <v>127</v>
      </c>
      <c r="B51" t="s">
        <v>142</v>
      </c>
      <c r="C51">
        <v>635</v>
      </c>
      <c r="D51">
        <v>726</v>
      </c>
    </row>
    <row r="52" spans="1:4" x14ac:dyDescent="0.25">
      <c r="A52" t="s">
        <v>127</v>
      </c>
      <c r="B52" t="s">
        <v>143</v>
      </c>
      <c r="C52">
        <v>590</v>
      </c>
      <c r="D52">
        <v>716</v>
      </c>
    </row>
    <row r="53" spans="1:4" x14ac:dyDescent="0.25">
      <c r="A53" t="s">
        <v>127</v>
      </c>
      <c r="B53" t="s">
        <v>144</v>
      </c>
      <c r="C53">
        <v>675</v>
      </c>
      <c r="D53">
        <v>710</v>
      </c>
    </row>
    <row r="54" spans="1:4" x14ac:dyDescent="0.25">
      <c r="A54" t="s">
        <v>158</v>
      </c>
      <c r="B54" t="s">
        <v>133</v>
      </c>
      <c r="C54">
        <v>645</v>
      </c>
      <c r="D54">
        <v>705</v>
      </c>
    </row>
    <row r="55" spans="1:4" x14ac:dyDescent="0.25">
      <c r="A55" t="s">
        <v>127</v>
      </c>
      <c r="B55" t="s">
        <v>134</v>
      </c>
      <c r="C55">
        <v>871</v>
      </c>
      <c r="D55">
        <v>715</v>
      </c>
    </row>
    <row r="56" spans="1:4" x14ac:dyDescent="0.25">
      <c r="A56" t="s">
        <v>127</v>
      </c>
      <c r="B56" t="s">
        <v>135</v>
      </c>
      <c r="C56">
        <v>1039</v>
      </c>
      <c r="D56">
        <v>732</v>
      </c>
    </row>
    <row r="57" spans="1:4" x14ac:dyDescent="0.25">
      <c r="A57" t="s">
        <v>127</v>
      </c>
      <c r="B57" t="s">
        <v>136</v>
      </c>
      <c r="C57">
        <v>992</v>
      </c>
      <c r="D57">
        <v>741</v>
      </c>
    </row>
    <row r="58" spans="1:4" x14ac:dyDescent="0.25">
      <c r="A58" t="s">
        <v>127</v>
      </c>
      <c r="B58" t="s">
        <v>137</v>
      </c>
      <c r="C58">
        <v>1045</v>
      </c>
      <c r="D58">
        <v>754</v>
      </c>
    </row>
    <row r="59" spans="1:4" x14ac:dyDescent="0.25">
      <c r="A59" t="s">
        <v>127</v>
      </c>
      <c r="B59" t="s">
        <v>138</v>
      </c>
      <c r="C59">
        <v>949</v>
      </c>
      <c r="D59">
        <v>766</v>
      </c>
    </row>
    <row r="60" spans="1:4" x14ac:dyDescent="0.25">
      <c r="A60" t="s">
        <v>127</v>
      </c>
      <c r="B60" t="s">
        <v>139</v>
      </c>
      <c r="C60">
        <v>754</v>
      </c>
      <c r="D60">
        <v>782</v>
      </c>
    </row>
    <row r="61" spans="1:4" x14ac:dyDescent="0.25">
      <c r="A61" t="s">
        <v>127</v>
      </c>
      <c r="B61" t="s">
        <v>140</v>
      </c>
      <c r="C61">
        <v>691</v>
      </c>
      <c r="D61">
        <v>792</v>
      </c>
    </row>
    <row r="62" spans="1:4" x14ac:dyDescent="0.25">
      <c r="A62" t="s">
        <v>127</v>
      </c>
      <c r="B62" t="s">
        <v>141</v>
      </c>
      <c r="C62">
        <v>759</v>
      </c>
      <c r="D62">
        <v>804</v>
      </c>
    </row>
    <row r="63" spans="1:4" x14ac:dyDescent="0.25">
      <c r="A63" t="s">
        <v>127</v>
      </c>
      <c r="B63" t="s">
        <v>142</v>
      </c>
      <c r="C63">
        <v>885</v>
      </c>
      <c r="D63">
        <v>825</v>
      </c>
    </row>
    <row r="64" spans="1:4" x14ac:dyDescent="0.25">
      <c r="A64" t="s">
        <v>127</v>
      </c>
      <c r="B64" t="s">
        <v>143</v>
      </c>
      <c r="C64">
        <v>959</v>
      </c>
      <c r="D64">
        <v>855</v>
      </c>
    </row>
    <row r="65" spans="1:4" x14ac:dyDescent="0.25">
      <c r="A65" t="s">
        <v>127</v>
      </c>
      <c r="B65" t="s">
        <v>144</v>
      </c>
      <c r="C65">
        <v>1129</v>
      </c>
      <c r="D65">
        <v>893</v>
      </c>
    </row>
    <row r="66" spans="1:4" x14ac:dyDescent="0.25">
      <c r="A66" t="s">
        <v>132</v>
      </c>
      <c r="B66" t="s">
        <v>133</v>
      </c>
      <c r="C66">
        <v>980</v>
      </c>
      <c r="D66">
        <v>921</v>
      </c>
    </row>
    <row r="67" spans="1:4" x14ac:dyDescent="0.25">
      <c r="A67" t="s">
        <v>127</v>
      </c>
      <c r="B67" t="s">
        <v>134</v>
      </c>
      <c r="C67">
        <v>983</v>
      </c>
      <c r="D67">
        <v>931</v>
      </c>
    </row>
    <row r="68" spans="1:4" x14ac:dyDescent="0.25">
      <c r="A68" t="s">
        <v>127</v>
      </c>
      <c r="B68" t="s">
        <v>135</v>
      </c>
      <c r="C68">
        <v>986</v>
      </c>
      <c r="D68">
        <v>926</v>
      </c>
    </row>
    <row r="69" spans="1:4" x14ac:dyDescent="0.25">
      <c r="A69" t="s">
        <v>127</v>
      </c>
      <c r="B69" t="s">
        <v>136</v>
      </c>
      <c r="C69">
        <v>997</v>
      </c>
      <c r="D69">
        <v>926</v>
      </c>
    </row>
    <row r="70" spans="1:4" x14ac:dyDescent="0.25">
      <c r="A70" t="s">
        <v>127</v>
      </c>
      <c r="B70" t="s">
        <v>137</v>
      </c>
      <c r="C70">
        <v>990</v>
      </c>
      <c r="D70">
        <v>922</v>
      </c>
    </row>
    <row r="71" spans="1:4" x14ac:dyDescent="0.25">
      <c r="A71" t="s">
        <v>127</v>
      </c>
      <c r="B71" t="s">
        <v>138</v>
      </c>
      <c r="C71">
        <v>1008</v>
      </c>
      <c r="D71">
        <v>927</v>
      </c>
    </row>
    <row r="72" spans="1:4" x14ac:dyDescent="0.25">
      <c r="A72" t="s">
        <v>127</v>
      </c>
      <c r="B72" t="s">
        <v>139</v>
      </c>
      <c r="C72">
        <v>759</v>
      </c>
      <c r="D72">
        <v>927</v>
      </c>
    </row>
    <row r="73" spans="1:4" x14ac:dyDescent="0.25">
      <c r="A73" t="s">
        <v>127</v>
      </c>
      <c r="B73" t="s">
        <v>140</v>
      </c>
      <c r="C73">
        <v>718</v>
      </c>
      <c r="D73">
        <v>930</v>
      </c>
    </row>
    <row r="74" spans="1:4" x14ac:dyDescent="0.25">
      <c r="A74" t="s">
        <v>127</v>
      </c>
      <c r="B74" t="s">
        <v>141</v>
      </c>
      <c r="C74">
        <v>753</v>
      </c>
      <c r="D74">
        <v>929</v>
      </c>
    </row>
    <row r="75" spans="1:4" x14ac:dyDescent="0.25">
      <c r="A75" t="s">
        <v>127</v>
      </c>
      <c r="B75" t="s">
        <v>142</v>
      </c>
      <c r="C75">
        <v>777</v>
      </c>
      <c r="D75">
        <v>920</v>
      </c>
    </row>
    <row r="76" spans="1:4" x14ac:dyDescent="0.25">
      <c r="A76" t="s">
        <v>127</v>
      </c>
      <c r="B76" t="s">
        <v>143</v>
      </c>
      <c r="C76">
        <v>817</v>
      </c>
      <c r="D76">
        <v>908</v>
      </c>
    </row>
    <row r="77" spans="1:4" x14ac:dyDescent="0.25">
      <c r="A77" t="s">
        <v>127</v>
      </c>
      <c r="B77" t="s">
        <v>144</v>
      </c>
      <c r="C77">
        <v>797</v>
      </c>
      <c r="D77">
        <v>880</v>
      </c>
    </row>
    <row r="78" spans="1:4" x14ac:dyDescent="0.25">
      <c r="A78" t="s">
        <v>145</v>
      </c>
      <c r="B78" t="s">
        <v>133</v>
      </c>
      <c r="C78">
        <v>859</v>
      </c>
      <c r="D78">
        <v>870</v>
      </c>
    </row>
    <row r="79" spans="1:4" x14ac:dyDescent="0.25">
      <c r="A79" t="s">
        <v>127</v>
      </c>
      <c r="B79" t="s">
        <v>134</v>
      </c>
      <c r="C79">
        <v>1083</v>
      </c>
      <c r="D79">
        <v>879</v>
      </c>
    </row>
    <row r="80" spans="1:4" x14ac:dyDescent="0.25">
      <c r="A80" t="s">
        <v>127</v>
      </c>
      <c r="B80" t="s">
        <v>135</v>
      </c>
      <c r="C80">
        <v>1114</v>
      </c>
      <c r="D80">
        <v>889</v>
      </c>
    </row>
    <row r="81" spans="1:4" x14ac:dyDescent="0.25">
      <c r="A81" t="s">
        <v>127</v>
      </c>
      <c r="B81" t="s">
        <v>136</v>
      </c>
      <c r="C81">
        <v>1143</v>
      </c>
      <c r="D81">
        <v>902</v>
      </c>
    </row>
    <row r="82" spans="1:4" x14ac:dyDescent="0.25">
      <c r="A82" t="s">
        <v>127</v>
      </c>
      <c r="B82" t="s">
        <v>137</v>
      </c>
      <c r="C82">
        <v>1164</v>
      </c>
      <c r="D82">
        <v>916</v>
      </c>
    </row>
    <row r="83" spans="1:4" x14ac:dyDescent="0.25">
      <c r="A83" t="s">
        <v>127</v>
      </c>
      <c r="B83" t="s">
        <v>138</v>
      </c>
      <c r="C83">
        <v>1145</v>
      </c>
      <c r="D83">
        <v>927</v>
      </c>
    </row>
    <row r="84" spans="1:4" x14ac:dyDescent="0.25">
      <c r="A84" t="s">
        <v>127</v>
      </c>
      <c r="B84" t="s">
        <v>139</v>
      </c>
      <c r="C84">
        <v>1080</v>
      </c>
      <c r="D84">
        <v>954</v>
      </c>
    </row>
    <row r="85" spans="1:4" x14ac:dyDescent="0.25">
      <c r="A85" t="s">
        <v>127</v>
      </c>
      <c r="B85" t="s">
        <v>140</v>
      </c>
      <c r="C85">
        <v>946</v>
      </c>
      <c r="D85">
        <v>973</v>
      </c>
    </row>
    <row r="86" spans="1:4" x14ac:dyDescent="0.25">
      <c r="A86" t="s">
        <v>127</v>
      </c>
      <c r="B86" t="s">
        <v>141</v>
      </c>
      <c r="C86">
        <v>1021</v>
      </c>
      <c r="D86">
        <v>996</v>
      </c>
    </row>
    <row r="87" spans="1:4" x14ac:dyDescent="0.25">
      <c r="A87" t="s">
        <v>127</v>
      </c>
      <c r="B87" t="s">
        <v>142</v>
      </c>
      <c r="C87">
        <v>1080</v>
      </c>
      <c r="D87">
        <v>1021</v>
      </c>
    </row>
    <row r="88" spans="1:4" x14ac:dyDescent="0.25">
      <c r="A88" t="s">
        <v>127</v>
      </c>
      <c r="B88" t="s">
        <v>143</v>
      </c>
      <c r="C88">
        <v>1103</v>
      </c>
      <c r="D88">
        <v>1045</v>
      </c>
    </row>
  </sheetData>
  <mergeCells count="1">
    <mergeCell ref="H1:I1"/>
  </mergeCells>
  <hyperlinks>
    <hyperlink ref="H1:I1" location="Index!A1" display="Regresar al Índice" xr:uid="{3D6777EE-1295-4674-9733-6FE08415596A}"/>
  </hyperlink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98FB8-F538-4479-AA33-A008D824CD10}">
  <sheetPr codeName="Hoja95"/>
  <dimension ref="A1:L88"/>
  <sheetViews>
    <sheetView workbookViewId="0">
      <selection activeCell="F22" sqref="F22"/>
    </sheetView>
  </sheetViews>
  <sheetFormatPr baseColWidth="10" defaultColWidth="9.109375" defaultRowHeight="13.2" x14ac:dyDescent="0.25"/>
  <sheetData>
    <row r="1" spans="1:12" ht="14.4" x14ac:dyDescent="0.3">
      <c r="A1" t="s">
        <v>1139</v>
      </c>
      <c r="H1" s="12" t="s">
        <v>131</v>
      </c>
      <c r="I1" s="12"/>
    </row>
    <row r="2" spans="1:12" x14ac:dyDescent="0.25">
      <c r="A2" t="s">
        <v>594</v>
      </c>
    </row>
    <row r="3" spans="1:12" x14ac:dyDescent="0.25">
      <c r="A3" t="s">
        <v>595</v>
      </c>
    </row>
    <row r="5" spans="1:12" x14ac:dyDescent="0.25">
      <c r="A5" t="s">
        <v>159</v>
      </c>
      <c r="B5" t="s">
        <v>146</v>
      </c>
      <c r="C5" t="s">
        <v>160</v>
      </c>
      <c r="D5" t="s">
        <v>170</v>
      </c>
      <c r="E5" t="s">
        <v>581</v>
      </c>
      <c r="H5" t="s">
        <v>1134</v>
      </c>
      <c r="I5" t="s">
        <v>727</v>
      </c>
      <c r="J5" t="s">
        <v>1132</v>
      </c>
      <c r="K5" t="s">
        <v>725</v>
      </c>
      <c r="L5" t="s">
        <v>596</v>
      </c>
    </row>
    <row r="6" spans="1:12" x14ac:dyDescent="0.25">
      <c r="A6" t="s">
        <v>154</v>
      </c>
      <c r="B6" t="s">
        <v>133</v>
      </c>
      <c r="C6">
        <v>85880</v>
      </c>
      <c r="D6">
        <v>7.1</v>
      </c>
      <c r="E6">
        <v>11.4</v>
      </c>
      <c r="H6">
        <v>173166</v>
      </c>
      <c r="I6">
        <v>171834</v>
      </c>
      <c r="J6">
        <v>11.3</v>
      </c>
      <c r="K6">
        <v>11.1</v>
      </c>
      <c r="L6">
        <v>11.1</v>
      </c>
    </row>
    <row r="7" spans="1:12" x14ac:dyDescent="0.25">
      <c r="A7" t="s">
        <v>127</v>
      </c>
      <c r="B7" t="s">
        <v>134</v>
      </c>
      <c r="C7">
        <v>86176</v>
      </c>
      <c r="D7">
        <v>6.3</v>
      </c>
      <c r="E7">
        <v>11.1</v>
      </c>
    </row>
    <row r="8" spans="1:12" x14ac:dyDescent="0.25">
      <c r="A8" t="s">
        <v>127</v>
      </c>
      <c r="B8" t="s">
        <v>135</v>
      </c>
      <c r="C8">
        <v>85911</v>
      </c>
      <c r="D8">
        <v>4.9000000000000004</v>
      </c>
      <c r="E8">
        <v>10.6</v>
      </c>
    </row>
    <row r="9" spans="1:12" x14ac:dyDescent="0.25">
      <c r="A9" t="s">
        <v>127</v>
      </c>
      <c r="B9" t="s">
        <v>136</v>
      </c>
      <c r="C9">
        <v>85846</v>
      </c>
      <c r="D9">
        <v>3.7</v>
      </c>
      <c r="E9">
        <v>10.1</v>
      </c>
    </row>
    <row r="10" spans="1:12" x14ac:dyDescent="0.25">
      <c r="A10" t="s">
        <v>127</v>
      </c>
      <c r="B10" t="s">
        <v>137</v>
      </c>
      <c r="C10">
        <v>86325</v>
      </c>
      <c r="D10">
        <v>2.8</v>
      </c>
      <c r="E10">
        <v>9.4</v>
      </c>
    </row>
    <row r="11" spans="1:12" x14ac:dyDescent="0.25">
      <c r="A11" t="s">
        <v>127</v>
      </c>
      <c r="B11" t="s">
        <v>138</v>
      </c>
      <c r="C11">
        <v>86504</v>
      </c>
      <c r="D11">
        <v>1.6</v>
      </c>
      <c r="E11">
        <v>8.3000000000000007</v>
      </c>
    </row>
    <row r="12" spans="1:12" x14ac:dyDescent="0.25">
      <c r="A12" t="s">
        <v>127</v>
      </c>
      <c r="B12" t="s">
        <v>139</v>
      </c>
      <c r="C12">
        <v>86893</v>
      </c>
      <c r="D12">
        <v>0.4</v>
      </c>
      <c r="E12">
        <v>7</v>
      </c>
    </row>
    <row r="13" spans="1:12" x14ac:dyDescent="0.25">
      <c r="A13" t="s">
        <v>127</v>
      </c>
      <c r="B13" t="s">
        <v>140</v>
      </c>
      <c r="C13">
        <v>88222</v>
      </c>
      <c r="D13">
        <v>1.7</v>
      </c>
      <c r="E13">
        <v>5.9</v>
      </c>
    </row>
    <row r="14" spans="1:12" x14ac:dyDescent="0.25">
      <c r="A14" t="s">
        <v>127</v>
      </c>
      <c r="B14" t="s">
        <v>141</v>
      </c>
      <c r="C14">
        <v>89213</v>
      </c>
      <c r="D14">
        <v>3.4</v>
      </c>
      <c r="E14">
        <v>5.0999999999999996</v>
      </c>
    </row>
    <row r="15" spans="1:12" x14ac:dyDescent="0.25">
      <c r="A15" t="s">
        <v>127</v>
      </c>
      <c r="B15" t="s">
        <v>142</v>
      </c>
      <c r="C15">
        <v>89283</v>
      </c>
      <c r="D15">
        <v>3.1</v>
      </c>
      <c r="E15">
        <v>4.3</v>
      </c>
    </row>
    <row r="16" spans="1:12" x14ac:dyDescent="0.25">
      <c r="A16" t="s">
        <v>127</v>
      </c>
      <c r="B16" t="s">
        <v>143</v>
      </c>
      <c r="C16">
        <v>89142</v>
      </c>
      <c r="D16">
        <v>3.3</v>
      </c>
      <c r="E16">
        <v>3.8</v>
      </c>
    </row>
    <row r="17" spans="1:5" x14ac:dyDescent="0.25">
      <c r="A17" t="s">
        <v>127</v>
      </c>
      <c r="B17" t="s">
        <v>144</v>
      </c>
      <c r="C17">
        <v>89353</v>
      </c>
      <c r="D17">
        <v>4.5999999999999996</v>
      </c>
      <c r="E17">
        <v>3.6</v>
      </c>
    </row>
    <row r="18" spans="1:5" x14ac:dyDescent="0.25">
      <c r="A18" t="s">
        <v>155</v>
      </c>
      <c r="B18" t="s">
        <v>133</v>
      </c>
      <c r="C18">
        <v>89186</v>
      </c>
      <c r="D18">
        <v>3.8</v>
      </c>
      <c r="E18">
        <v>3.3</v>
      </c>
    </row>
    <row r="19" spans="1:5" x14ac:dyDescent="0.25">
      <c r="A19" t="s">
        <v>127</v>
      </c>
      <c r="B19" t="s">
        <v>134</v>
      </c>
      <c r="C19">
        <v>89732</v>
      </c>
      <c r="D19">
        <v>4.0999999999999996</v>
      </c>
      <c r="E19">
        <v>3.1</v>
      </c>
    </row>
    <row r="20" spans="1:5" x14ac:dyDescent="0.25">
      <c r="A20" t="s">
        <v>127</v>
      </c>
      <c r="B20" t="s">
        <v>135</v>
      </c>
      <c r="C20">
        <v>90608</v>
      </c>
      <c r="D20">
        <v>5.5</v>
      </c>
      <c r="E20">
        <v>3.2</v>
      </c>
    </row>
    <row r="21" spans="1:5" x14ac:dyDescent="0.25">
      <c r="A21" t="s">
        <v>127</v>
      </c>
      <c r="B21" t="s">
        <v>136</v>
      </c>
      <c r="C21">
        <v>92414</v>
      </c>
      <c r="D21">
        <v>7.7</v>
      </c>
      <c r="E21">
        <v>3.5</v>
      </c>
    </row>
    <row r="22" spans="1:5" x14ac:dyDescent="0.25">
      <c r="A22" t="s">
        <v>127</v>
      </c>
      <c r="B22" t="s">
        <v>137</v>
      </c>
      <c r="C22">
        <v>93450</v>
      </c>
      <c r="D22">
        <v>8.3000000000000007</v>
      </c>
      <c r="E22">
        <v>3.9</v>
      </c>
    </row>
    <row r="23" spans="1:5" x14ac:dyDescent="0.25">
      <c r="A23" t="s">
        <v>127</v>
      </c>
      <c r="B23" t="s">
        <v>138</v>
      </c>
      <c r="C23">
        <v>94163</v>
      </c>
      <c r="D23">
        <v>8.9</v>
      </c>
      <c r="E23">
        <v>4.5999999999999996</v>
      </c>
    </row>
    <row r="24" spans="1:5" x14ac:dyDescent="0.25">
      <c r="A24" t="s">
        <v>127</v>
      </c>
      <c r="B24" t="s">
        <v>139</v>
      </c>
      <c r="C24">
        <v>94807</v>
      </c>
      <c r="D24">
        <v>9.1</v>
      </c>
      <c r="E24">
        <v>5.3</v>
      </c>
    </row>
    <row r="25" spans="1:5" x14ac:dyDescent="0.25">
      <c r="A25" t="s">
        <v>127</v>
      </c>
      <c r="B25" t="s">
        <v>140</v>
      </c>
      <c r="C25">
        <v>94879</v>
      </c>
      <c r="D25">
        <v>7.5</v>
      </c>
      <c r="E25">
        <v>5.8</v>
      </c>
    </row>
    <row r="26" spans="1:5" x14ac:dyDescent="0.25">
      <c r="A26" t="s">
        <v>127</v>
      </c>
      <c r="B26" t="s">
        <v>141</v>
      </c>
      <c r="C26">
        <v>95388</v>
      </c>
      <c r="D26">
        <v>6.9</v>
      </c>
      <c r="E26">
        <v>6.1</v>
      </c>
    </row>
    <row r="27" spans="1:5" x14ac:dyDescent="0.25">
      <c r="A27" t="s">
        <v>127</v>
      </c>
      <c r="B27" t="s">
        <v>142</v>
      </c>
      <c r="C27">
        <v>96553</v>
      </c>
      <c r="D27">
        <v>8.1</v>
      </c>
      <c r="E27">
        <v>6.5</v>
      </c>
    </row>
    <row r="28" spans="1:5" x14ac:dyDescent="0.25">
      <c r="A28" t="s">
        <v>127</v>
      </c>
      <c r="B28" t="s">
        <v>143</v>
      </c>
      <c r="C28">
        <v>96823</v>
      </c>
      <c r="D28">
        <v>8.6</v>
      </c>
      <c r="E28">
        <v>6.9</v>
      </c>
    </row>
    <row r="29" spans="1:5" x14ac:dyDescent="0.25">
      <c r="A29" t="s">
        <v>127</v>
      </c>
      <c r="B29" t="s">
        <v>144</v>
      </c>
      <c r="C29">
        <v>98487</v>
      </c>
      <c r="D29">
        <v>10.199999999999999</v>
      </c>
      <c r="E29">
        <v>7.4</v>
      </c>
    </row>
    <row r="30" spans="1:5" x14ac:dyDescent="0.25">
      <c r="A30" t="s">
        <v>156</v>
      </c>
      <c r="B30" t="s">
        <v>133</v>
      </c>
      <c r="C30">
        <v>99518</v>
      </c>
      <c r="D30">
        <v>11.6</v>
      </c>
      <c r="E30">
        <v>8</v>
      </c>
    </row>
    <row r="31" spans="1:5" x14ac:dyDescent="0.25">
      <c r="A31" t="s">
        <v>127</v>
      </c>
      <c r="B31" t="s">
        <v>134</v>
      </c>
      <c r="C31">
        <v>100582</v>
      </c>
      <c r="D31">
        <v>12.1</v>
      </c>
      <c r="E31">
        <v>8.6999999999999993</v>
      </c>
    </row>
    <row r="32" spans="1:5" x14ac:dyDescent="0.25">
      <c r="A32" t="s">
        <v>127</v>
      </c>
      <c r="B32" t="s">
        <v>135</v>
      </c>
      <c r="C32">
        <v>101680</v>
      </c>
      <c r="D32">
        <v>12.2</v>
      </c>
      <c r="E32">
        <v>9.3000000000000007</v>
      </c>
    </row>
    <row r="33" spans="1:5" x14ac:dyDescent="0.25">
      <c r="A33" t="s">
        <v>127</v>
      </c>
      <c r="B33" t="s">
        <v>136</v>
      </c>
      <c r="C33">
        <v>102359</v>
      </c>
      <c r="D33">
        <v>10.8</v>
      </c>
      <c r="E33">
        <v>9.5</v>
      </c>
    </row>
    <row r="34" spans="1:5" x14ac:dyDescent="0.25">
      <c r="A34" t="s">
        <v>127</v>
      </c>
      <c r="B34" t="s">
        <v>137</v>
      </c>
      <c r="C34">
        <v>103269</v>
      </c>
      <c r="D34">
        <v>10.5</v>
      </c>
      <c r="E34">
        <v>9.6999999999999993</v>
      </c>
    </row>
    <row r="35" spans="1:5" x14ac:dyDescent="0.25">
      <c r="A35" t="s">
        <v>127</v>
      </c>
      <c r="B35" t="s">
        <v>138</v>
      </c>
      <c r="C35">
        <v>104756</v>
      </c>
      <c r="D35">
        <v>11.2</v>
      </c>
      <c r="E35">
        <v>9.9</v>
      </c>
    </row>
    <row r="36" spans="1:5" x14ac:dyDescent="0.25">
      <c r="A36" t="s">
        <v>127</v>
      </c>
      <c r="B36" t="s">
        <v>139</v>
      </c>
      <c r="C36">
        <v>106933</v>
      </c>
      <c r="D36">
        <v>12.8</v>
      </c>
      <c r="E36">
        <v>10.199999999999999</v>
      </c>
    </row>
    <row r="37" spans="1:5" x14ac:dyDescent="0.25">
      <c r="A37" t="s">
        <v>127</v>
      </c>
      <c r="B37" t="s">
        <v>140</v>
      </c>
      <c r="C37">
        <v>108541</v>
      </c>
      <c r="D37">
        <v>14.4</v>
      </c>
      <c r="E37">
        <v>10.8</v>
      </c>
    </row>
    <row r="38" spans="1:5" x14ac:dyDescent="0.25">
      <c r="A38" t="s">
        <v>127</v>
      </c>
      <c r="B38" t="s">
        <v>141</v>
      </c>
      <c r="C38">
        <v>110707</v>
      </c>
      <c r="D38">
        <v>16.100000000000001</v>
      </c>
      <c r="E38">
        <v>11.6</v>
      </c>
    </row>
    <row r="39" spans="1:5" x14ac:dyDescent="0.25">
      <c r="A39" t="s">
        <v>127</v>
      </c>
      <c r="B39" t="s">
        <v>142</v>
      </c>
      <c r="C39">
        <v>111703</v>
      </c>
      <c r="D39">
        <v>15.7</v>
      </c>
      <c r="E39">
        <v>12.2</v>
      </c>
    </row>
    <row r="40" spans="1:5" x14ac:dyDescent="0.25">
      <c r="A40" t="s">
        <v>127</v>
      </c>
      <c r="B40" t="s">
        <v>143</v>
      </c>
      <c r="C40">
        <v>113393</v>
      </c>
      <c r="D40">
        <v>17.100000000000001</v>
      </c>
      <c r="E40">
        <v>12.9</v>
      </c>
    </row>
    <row r="41" spans="1:5" x14ac:dyDescent="0.25">
      <c r="A41" t="s">
        <v>127</v>
      </c>
      <c r="B41" t="s">
        <v>144</v>
      </c>
      <c r="C41">
        <v>114994</v>
      </c>
      <c r="D41">
        <v>16.8</v>
      </c>
      <c r="E41">
        <v>13.4</v>
      </c>
    </row>
    <row r="42" spans="1:5" x14ac:dyDescent="0.25">
      <c r="A42" t="s">
        <v>157</v>
      </c>
      <c r="B42" t="s">
        <v>133</v>
      </c>
      <c r="C42">
        <v>116525</v>
      </c>
      <c r="D42">
        <v>17.100000000000001</v>
      </c>
      <c r="E42">
        <v>13.9</v>
      </c>
    </row>
    <row r="43" spans="1:5" x14ac:dyDescent="0.25">
      <c r="A43" t="s">
        <v>127</v>
      </c>
      <c r="B43" t="s">
        <v>134</v>
      </c>
      <c r="C43">
        <v>118626</v>
      </c>
      <c r="D43">
        <v>17.899999999999999</v>
      </c>
      <c r="E43">
        <v>14.4</v>
      </c>
    </row>
    <row r="44" spans="1:5" x14ac:dyDescent="0.25">
      <c r="A44" t="s">
        <v>127</v>
      </c>
      <c r="B44" t="s">
        <v>135</v>
      </c>
      <c r="C44">
        <v>119779</v>
      </c>
      <c r="D44">
        <v>17.8</v>
      </c>
      <c r="E44">
        <v>14.8</v>
      </c>
    </row>
    <row r="45" spans="1:5" x14ac:dyDescent="0.25">
      <c r="A45" t="s">
        <v>127</v>
      </c>
      <c r="B45" t="s">
        <v>136</v>
      </c>
      <c r="C45">
        <v>121373</v>
      </c>
      <c r="D45">
        <v>18.600000000000001</v>
      </c>
      <c r="E45">
        <v>15.5</v>
      </c>
    </row>
    <row r="46" spans="1:5" x14ac:dyDescent="0.25">
      <c r="A46" t="s">
        <v>127</v>
      </c>
      <c r="B46" t="s">
        <v>137</v>
      </c>
      <c r="C46">
        <v>123257</v>
      </c>
      <c r="D46">
        <v>19.399999999999999</v>
      </c>
      <c r="E46">
        <v>16.2</v>
      </c>
    </row>
    <row r="47" spans="1:5" x14ac:dyDescent="0.25">
      <c r="A47" t="s">
        <v>127</v>
      </c>
      <c r="B47" t="s">
        <v>138</v>
      </c>
      <c r="C47">
        <v>125276</v>
      </c>
      <c r="D47">
        <v>19.600000000000001</v>
      </c>
      <c r="E47">
        <v>16.899999999999999</v>
      </c>
    </row>
    <row r="48" spans="1:5" x14ac:dyDescent="0.25">
      <c r="A48" t="s">
        <v>127</v>
      </c>
      <c r="B48" t="s">
        <v>139</v>
      </c>
      <c r="C48">
        <v>125775</v>
      </c>
      <c r="D48">
        <v>17.600000000000001</v>
      </c>
      <c r="E48">
        <v>17.3</v>
      </c>
    </row>
    <row r="49" spans="1:5" x14ac:dyDescent="0.25">
      <c r="A49" t="s">
        <v>127</v>
      </c>
      <c r="B49" t="s">
        <v>140</v>
      </c>
      <c r="C49">
        <v>126878</v>
      </c>
      <c r="D49">
        <v>16.899999999999999</v>
      </c>
      <c r="E49">
        <v>17.5</v>
      </c>
    </row>
    <row r="50" spans="1:5" x14ac:dyDescent="0.25">
      <c r="A50" t="s">
        <v>127</v>
      </c>
      <c r="B50" t="s">
        <v>141</v>
      </c>
      <c r="C50">
        <v>127749</v>
      </c>
      <c r="D50">
        <v>15.4</v>
      </c>
      <c r="E50">
        <v>17.5</v>
      </c>
    </row>
    <row r="51" spans="1:5" x14ac:dyDescent="0.25">
      <c r="A51" t="s">
        <v>127</v>
      </c>
      <c r="B51" t="s">
        <v>142</v>
      </c>
      <c r="C51">
        <v>129531</v>
      </c>
      <c r="D51">
        <v>16</v>
      </c>
      <c r="E51">
        <v>17.5</v>
      </c>
    </row>
    <row r="52" spans="1:5" x14ac:dyDescent="0.25">
      <c r="A52" t="s">
        <v>127</v>
      </c>
      <c r="B52" t="s">
        <v>143</v>
      </c>
      <c r="C52">
        <v>131396</v>
      </c>
      <c r="D52">
        <v>15.9</v>
      </c>
      <c r="E52">
        <v>17.399999999999999</v>
      </c>
    </row>
    <row r="53" spans="1:5" x14ac:dyDescent="0.25">
      <c r="A53" t="s">
        <v>127</v>
      </c>
      <c r="B53" t="s">
        <v>144</v>
      </c>
      <c r="C53">
        <v>132152</v>
      </c>
      <c r="D53">
        <v>14.9</v>
      </c>
      <c r="E53">
        <v>17.3</v>
      </c>
    </row>
    <row r="54" spans="1:5" x14ac:dyDescent="0.25">
      <c r="A54" t="s">
        <v>158</v>
      </c>
      <c r="B54" t="s">
        <v>133</v>
      </c>
      <c r="C54">
        <v>132687</v>
      </c>
      <c r="D54">
        <v>13.9</v>
      </c>
      <c r="E54">
        <v>17</v>
      </c>
    </row>
    <row r="55" spans="1:5" x14ac:dyDescent="0.25">
      <c r="A55" t="s">
        <v>127</v>
      </c>
      <c r="B55" t="s">
        <v>134</v>
      </c>
      <c r="C55">
        <v>133808</v>
      </c>
      <c r="D55">
        <v>12.8</v>
      </c>
      <c r="E55">
        <v>16.600000000000001</v>
      </c>
    </row>
    <row r="56" spans="1:5" x14ac:dyDescent="0.25">
      <c r="A56" t="s">
        <v>127</v>
      </c>
      <c r="B56" t="s">
        <v>135</v>
      </c>
      <c r="C56">
        <v>136212</v>
      </c>
      <c r="D56">
        <v>13.7</v>
      </c>
      <c r="E56">
        <v>16.2</v>
      </c>
    </row>
    <row r="57" spans="1:5" x14ac:dyDescent="0.25">
      <c r="A57" t="s">
        <v>127</v>
      </c>
      <c r="B57" t="s">
        <v>136</v>
      </c>
      <c r="C57">
        <v>135850</v>
      </c>
      <c r="D57">
        <v>11.9</v>
      </c>
      <c r="E57">
        <v>15.7</v>
      </c>
    </row>
    <row r="58" spans="1:5" x14ac:dyDescent="0.25">
      <c r="A58" t="s">
        <v>127</v>
      </c>
      <c r="B58" t="s">
        <v>137</v>
      </c>
      <c r="C58">
        <v>136751</v>
      </c>
      <c r="D58">
        <v>10.9</v>
      </c>
      <c r="E58">
        <v>15</v>
      </c>
    </row>
    <row r="59" spans="1:5" x14ac:dyDescent="0.25">
      <c r="A59" t="s">
        <v>127</v>
      </c>
      <c r="B59" t="s">
        <v>138</v>
      </c>
      <c r="C59">
        <v>137356</v>
      </c>
      <c r="D59">
        <v>9.6</v>
      </c>
      <c r="E59">
        <v>14.1</v>
      </c>
    </row>
    <row r="60" spans="1:5" x14ac:dyDescent="0.25">
      <c r="A60" t="s">
        <v>127</v>
      </c>
      <c r="B60" t="s">
        <v>139</v>
      </c>
      <c r="C60">
        <v>137685</v>
      </c>
      <c r="D60">
        <v>9.5</v>
      </c>
      <c r="E60">
        <v>13.5</v>
      </c>
    </row>
    <row r="61" spans="1:5" x14ac:dyDescent="0.25">
      <c r="A61" t="s">
        <v>127</v>
      </c>
      <c r="B61" t="s">
        <v>140</v>
      </c>
      <c r="C61">
        <v>138238</v>
      </c>
      <c r="D61">
        <v>9</v>
      </c>
      <c r="E61">
        <v>12.8</v>
      </c>
    </row>
    <row r="62" spans="1:5" x14ac:dyDescent="0.25">
      <c r="A62" t="s">
        <v>127</v>
      </c>
      <c r="B62" t="s">
        <v>141</v>
      </c>
      <c r="C62">
        <v>138534</v>
      </c>
      <c r="D62">
        <v>8.4</v>
      </c>
      <c r="E62">
        <v>12.2</v>
      </c>
    </row>
    <row r="63" spans="1:5" x14ac:dyDescent="0.25">
      <c r="A63" t="s">
        <v>127</v>
      </c>
      <c r="B63" t="s">
        <v>142</v>
      </c>
      <c r="C63">
        <v>138793</v>
      </c>
      <c r="D63">
        <v>7.2</v>
      </c>
      <c r="E63">
        <v>11.5</v>
      </c>
    </row>
    <row r="64" spans="1:5" x14ac:dyDescent="0.25">
      <c r="A64" t="s">
        <v>127</v>
      </c>
      <c r="B64" t="s">
        <v>143</v>
      </c>
      <c r="C64">
        <v>139464</v>
      </c>
      <c r="D64">
        <v>6.1</v>
      </c>
      <c r="E64">
        <v>10.7</v>
      </c>
    </row>
    <row r="65" spans="1:5" x14ac:dyDescent="0.25">
      <c r="A65" t="s">
        <v>127</v>
      </c>
      <c r="B65" t="s">
        <v>144</v>
      </c>
      <c r="C65">
        <v>140339</v>
      </c>
      <c r="D65">
        <v>6.2</v>
      </c>
      <c r="E65">
        <v>9.9</v>
      </c>
    </row>
    <row r="66" spans="1:5" x14ac:dyDescent="0.25">
      <c r="A66" t="s">
        <v>132</v>
      </c>
      <c r="B66" t="s">
        <v>133</v>
      </c>
      <c r="C66">
        <v>142777</v>
      </c>
      <c r="D66">
        <v>7.6</v>
      </c>
      <c r="E66">
        <v>9.4</v>
      </c>
    </row>
    <row r="67" spans="1:5" x14ac:dyDescent="0.25">
      <c r="A67" t="s">
        <v>127</v>
      </c>
      <c r="B67" t="s">
        <v>134</v>
      </c>
      <c r="C67">
        <v>142907</v>
      </c>
      <c r="D67">
        <v>6.8</v>
      </c>
      <c r="E67">
        <v>8.9</v>
      </c>
    </row>
    <row r="68" spans="1:5" x14ac:dyDescent="0.25">
      <c r="A68" t="s">
        <v>127</v>
      </c>
      <c r="B68" t="s">
        <v>135</v>
      </c>
      <c r="C68">
        <v>143404</v>
      </c>
      <c r="D68">
        <v>5.3</v>
      </c>
      <c r="E68">
        <v>8.1999999999999993</v>
      </c>
    </row>
    <row r="69" spans="1:5" x14ac:dyDescent="0.25">
      <c r="A69" t="s">
        <v>127</v>
      </c>
      <c r="B69" t="s">
        <v>136</v>
      </c>
      <c r="C69">
        <v>145628</v>
      </c>
      <c r="D69">
        <v>7.2</v>
      </c>
      <c r="E69">
        <v>7.8</v>
      </c>
    </row>
    <row r="70" spans="1:5" x14ac:dyDescent="0.25">
      <c r="A70" t="s">
        <v>127</v>
      </c>
      <c r="B70" t="s">
        <v>137</v>
      </c>
      <c r="C70">
        <v>147175</v>
      </c>
      <c r="D70">
        <v>7.6</v>
      </c>
      <c r="E70">
        <v>7.5</v>
      </c>
    </row>
    <row r="71" spans="1:5" x14ac:dyDescent="0.25">
      <c r="A71" t="s">
        <v>127</v>
      </c>
      <c r="B71" t="s">
        <v>138</v>
      </c>
      <c r="C71">
        <v>148775</v>
      </c>
      <c r="D71">
        <v>8.3000000000000007</v>
      </c>
      <c r="E71">
        <v>7.4</v>
      </c>
    </row>
    <row r="72" spans="1:5" x14ac:dyDescent="0.25">
      <c r="A72" t="s">
        <v>127</v>
      </c>
      <c r="B72" t="s">
        <v>139</v>
      </c>
      <c r="C72">
        <v>150585</v>
      </c>
      <c r="D72">
        <v>9.4</v>
      </c>
      <c r="E72">
        <v>7.4</v>
      </c>
    </row>
    <row r="73" spans="1:5" x14ac:dyDescent="0.25">
      <c r="A73" t="s">
        <v>127</v>
      </c>
      <c r="B73" t="s">
        <v>140</v>
      </c>
      <c r="C73">
        <v>152352</v>
      </c>
      <c r="D73">
        <v>10.199999999999999</v>
      </c>
      <c r="E73">
        <v>7.5</v>
      </c>
    </row>
    <row r="74" spans="1:5" x14ac:dyDescent="0.25">
      <c r="A74" t="s">
        <v>127</v>
      </c>
      <c r="B74" t="s">
        <v>141</v>
      </c>
      <c r="C74">
        <v>153698</v>
      </c>
      <c r="D74">
        <v>10.9</v>
      </c>
      <c r="E74">
        <v>7.7</v>
      </c>
    </row>
    <row r="75" spans="1:5" x14ac:dyDescent="0.25">
      <c r="A75" t="s">
        <v>127</v>
      </c>
      <c r="B75" t="s">
        <v>142</v>
      </c>
      <c r="C75">
        <v>154716</v>
      </c>
      <c r="D75">
        <v>11.5</v>
      </c>
      <c r="E75">
        <v>8.1</v>
      </c>
    </row>
    <row r="76" spans="1:5" x14ac:dyDescent="0.25">
      <c r="A76" t="s">
        <v>127</v>
      </c>
      <c r="B76" t="s">
        <v>143</v>
      </c>
      <c r="C76">
        <v>155564</v>
      </c>
      <c r="D76">
        <v>11.5</v>
      </c>
      <c r="E76">
        <v>8.5</v>
      </c>
    </row>
    <row r="77" spans="1:5" x14ac:dyDescent="0.25">
      <c r="A77" t="s">
        <v>127</v>
      </c>
      <c r="B77" t="s">
        <v>144</v>
      </c>
      <c r="C77">
        <v>156659</v>
      </c>
      <c r="D77">
        <v>11.6</v>
      </c>
      <c r="E77">
        <v>9</v>
      </c>
    </row>
    <row r="78" spans="1:5" x14ac:dyDescent="0.25">
      <c r="A78" t="s">
        <v>145</v>
      </c>
      <c r="B78" t="s">
        <v>133</v>
      </c>
      <c r="C78">
        <v>157482</v>
      </c>
      <c r="D78">
        <v>10.3</v>
      </c>
      <c r="E78">
        <v>9.1999999999999993</v>
      </c>
    </row>
    <row r="79" spans="1:5" x14ac:dyDescent="0.25">
      <c r="A79" t="s">
        <v>127</v>
      </c>
      <c r="B79" t="s">
        <v>134</v>
      </c>
      <c r="C79">
        <v>159316</v>
      </c>
      <c r="D79">
        <v>11.5</v>
      </c>
      <c r="E79">
        <v>9.6</v>
      </c>
    </row>
    <row r="80" spans="1:5" x14ac:dyDescent="0.25">
      <c r="A80" t="s">
        <v>127</v>
      </c>
      <c r="B80" t="s">
        <v>135</v>
      </c>
      <c r="C80">
        <v>161115</v>
      </c>
      <c r="D80">
        <v>12.4</v>
      </c>
      <c r="E80">
        <v>10.199999999999999</v>
      </c>
    </row>
    <row r="81" spans="1:5" x14ac:dyDescent="0.25">
      <c r="A81" t="s">
        <v>127</v>
      </c>
      <c r="B81" t="s">
        <v>136</v>
      </c>
      <c r="C81">
        <v>162289</v>
      </c>
      <c r="D81">
        <v>11.4</v>
      </c>
      <c r="E81">
        <v>10.6</v>
      </c>
    </row>
    <row r="82" spans="1:5" x14ac:dyDescent="0.25">
      <c r="A82" t="s">
        <v>127</v>
      </c>
      <c r="B82" t="s">
        <v>137</v>
      </c>
      <c r="C82">
        <v>163684</v>
      </c>
      <c r="D82">
        <v>11.2</v>
      </c>
      <c r="E82">
        <v>10.9</v>
      </c>
    </row>
    <row r="83" spans="1:5" x14ac:dyDescent="0.25">
      <c r="A83" t="s">
        <v>127</v>
      </c>
      <c r="B83" t="s">
        <v>138</v>
      </c>
      <c r="C83">
        <v>164835</v>
      </c>
      <c r="D83">
        <v>10.8</v>
      </c>
      <c r="E83">
        <v>11.1</v>
      </c>
    </row>
    <row r="84" spans="1:5" x14ac:dyDescent="0.25">
      <c r="A84" t="s">
        <v>127</v>
      </c>
      <c r="B84" t="s">
        <v>139</v>
      </c>
      <c r="C84">
        <v>166748</v>
      </c>
      <c r="D84">
        <v>10.7</v>
      </c>
      <c r="E84">
        <v>11.2</v>
      </c>
    </row>
    <row r="85" spans="1:5" x14ac:dyDescent="0.25">
      <c r="A85" t="s">
        <v>127</v>
      </c>
      <c r="B85" t="s">
        <v>140</v>
      </c>
      <c r="C85">
        <v>168202</v>
      </c>
      <c r="D85">
        <v>10.4</v>
      </c>
      <c r="E85">
        <v>11.2</v>
      </c>
    </row>
    <row r="86" spans="1:5" x14ac:dyDescent="0.25">
      <c r="A86" t="s">
        <v>127</v>
      </c>
      <c r="B86" t="s">
        <v>141</v>
      </c>
      <c r="C86">
        <v>170009</v>
      </c>
      <c r="D86">
        <v>10.6</v>
      </c>
      <c r="E86">
        <v>11.2</v>
      </c>
    </row>
    <row r="87" spans="1:5" x14ac:dyDescent="0.25">
      <c r="A87" t="s">
        <v>127</v>
      </c>
      <c r="B87" t="s">
        <v>142</v>
      </c>
      <c r="C87">
        <v>171834</v>
      </c>
      <c r="D87">
        <v>11.1</v>
      </c>
      <c r="E87">
        <v>11.1</v>
      </c>
    </row>
    <row r="88" spans="1:5" x14ac:dyDescent="0.25">
      <c r="A88" t="s">
        <v>127</v>
      </c>
      <c r="B88" t="s">
        <v>143</v>
      </c>
      <c r="C88">
        <v>173166</v>
      </c>
      <c r="D88">
        <v>11.3</v>
      </c>
      <c r="E88">
        <v>11.1</v>
      </c>
    </row>
  </sheetData>
  <mergeCells count="1">
    <mergeCell ref="H1:I1"/>
  </mergeCells>
  <hyperlinks>
    <hyperlink ref="H1:I1" location="Index!A1" display="Regresar al Índice" xr:uid="{D12BE112-4335-4715-9FB3-5B5F70671B72}"/>
  </hyperlink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3859C-1AFE-4C40-AF87-572BDF983732}">
  <sheetPr codeName="Hoja96"/>
  <dimension ref="A1:L88"/>
  <sheetViews>
    <sheetView workbookViewId="0">
      <selection activeCell="F22" sqref="F22"/>
    </sheetView>
  </sheetViews>
  <sheetFormatPr baseColWidth="10" defaultColWidth="9.109375" defaultRowHeight="13.2" x14ac:dyDescent="0.25"/>
  <sheetData>
    <row r="1" spans="1:12" ht="14.4" x14ac:dyDescent="0.3">
      <c r="A1" t="s">
        <v>1140</v>
      </c>
      <c r="H1" s="12" t="s">
        <v>131</v>
      </c>
      <c r="I1" s="12"/>
    </row>
    <row r="2" spans="1:12" x14ac:dyDescent="0.25">
      <c r="A2" t="s">
        <v>594</v>
      </c>
    </row>
    <row r="5" spans="1:12" x14ac:dyDescent="0.25">
      <c r="A5" t="s">
        <v>159</v>
      </c>
      <c r="B5" t="s">
        <v>146</v>
      </c>
      <c r="C5" t="s">
        <v>597</v>
      </c>
      <c r="D5" t="s">
        <v>587</v>
      </c>
      <c r="G5" t="s">
        <v>1135</v>
      </c>
      <c r="H5" t="s">
        <v>728</v>
      </c>
      <c r="I5" t="s">
        <v>1136</v>
      </c>
      <c r="J5" t="s">
        <v>598</v>
      </c>
      <c r="K5" t="s">
        <v>1133</v>
      </c>
      <c r="L5" t="s">
        <v>726</v>
      </c>
    </row>
    <row r="6" spans="1:12" x14ac:dyDescent="0.25">
      <c r="A6" t="s">
        <v>154</v>
      </c>
      <c r="B6" t="s">
        <v>133</v>
      </c>
      <c r="C6">
        <v>448</v>
      </c>
      <c r="D6">
        <v>427</v>
      </c>
      <c r="G6">
        <v>388</v>
      </c>
      <c r="H6">
        <v>389</v>
      </c>
      <c r="I6">
        <v>387</v>
      </c>
      <c r="J6">
        <v>0.3</v>
      </c>
      <c r="K6">
        <v>392</v>
      </c>
      <c r="L6">
        <v>392</v>
      </c>
    </row>
    <row r="7" spans="1:12" x14ac:dyDescent="0.25">
      <c r="A7" t="s">
        <v>127</v>
      </c>
      <c r="B7" t="s">
        <v>134</v>
      </c>
      <c r="C7">
        <v>450</v>
      </c>
      <c r="D7">
        <v>429</v>
      </c>
    </row>
    <row r="8" spans="1:12" x14ac:dyDescent="0.25">
      <c r="A8" t="s">
        <v>127</v>
      </c>
      <c r="B8" t="s">
        <v>135</v>
      </c>
      <c r="C8">
        <v>454</v>
      </c>
      <c r="D8">
        <v>432</v>
      </c>
    </row>
    <row r="9" spans="1:12" x14ac:dyDescent="0.25">
      <c r="A9" t="s">
        <v>127</v>
      </c>
      <c r="B9" t="s">
        <v>136</v>
      </c>
      <c r="C9">
        <v>452</v>
      </c>
      <c r="D9">
        <v>434</v>
      </c>
    </row>
    <row r="10" spans="1:12" x14ac:dyDescent="0.25">
      <c r="A10" t="s">
        <v>127</v>
      </c>
      <c r="B10" t="s">
        <v>137</v>
      </c>
      <c r="C10">
        <v>453</v>
      </c>
      <c r="D10">
        <v>437</v>
      </c>
    </row>
    <row r="11" spans="1:12" x14ac:dyDescent="0.25">
      <c r="A11" t="s">
        <v>127</v>
      </c>
      <c r="B11" t="s">
        <v>138</v>
      </c>
      <c r="C11">
        <v>451</v>
      </c>
      <c r="D11">
        <v>439</v>
      </c>
    </row>
    <row r="12" spans="1:12" x14ac:dyDescent="0.25">
      <c r="A12" t="s">
        <v>127</v>
      </c>
      <c r="B12" t="s">
        <v>139</v>
      </c>
      <c r="C12">
        <v>444</v>
      </c>
      <c r="D12">
        <v>440</v>
      </c>
    </row>
    <row r="13" spans="1:12" x14ac:dyDescent="0.25">
      <c r="A13" t="s">
        <v>127</v>
      </c>
      <c r="B13" t="s">
        <v>140</v>
      </c>
      <c r="C13">
        <v>448</v>
      </c>
      <c r="D13">
        <v>442</v>
      </c>
    </row>
    <row r="14" spans="1:12" x14ac:dyDescent="0.25">
      <c r="A14" t="s">
        <v>127</v>
      </c>
      <c r="B14" t="s">
        <v>141</v>
      </c>
      <c r="C14">
        <v>438</v>
      </c>
      <c r="D14">
        <v>442</v>
      </c>
    </row>
    <row r="15" spans="1:12" x14ac:dyDescent="0.25">
      <c r="A15" t="s">
        <v>127</v>
      </c>
      <c r="B15" t="s">
        <v>142</v>
      </c>
      <c r="C15">
        <v>439</v>
      </c>
      <c r="D15">
        <v>444</v>
      </c>
    </row>
    <row r="16" spans="1:12" x14ac:dyDescent="0.25">
      <c r="A16" t="s">
        <v>127</v>
      </c>
      <c r="B16" t="s">
        <v>143</v>
      </c>
      <c r="C16">
        <v>437</v>
      </c>
      <c r="D16">
        <v>445</v>
      </c>
    </row>
    <row r="17" spans="1:4" x14ac:dyDescent="0.25">
      <c r="A17" t="s">
        <v>127</v>
      </c>
      <c r="B17" t="s">
        <v>144</v>
      </c>
      <c r="C17">
        <v>437</v>
      </c>
      <c r="D17">
        <v>446</v>
      </c>
    </row>
    <row r="18" spans="1:4" x14ac:dyDescent="0.25">
      <c r="A18" t="s">
        <v>155</v>
      </c>
      <c r="B18" t="s">
        <v>133</v>
      </c>
      <c r="C18">
        <v>426</v>
      </c>
      <c r="D18">
        <v>444</v>
      </c>
    </row>
    <row r="19" spans="1:4" x14ac:dyDescent="0.25">
      <c r="A19" t="s">
        <v>127</v>
      </c>
      <c r="B19" t="s">
        <v>134</v>
      </c>
      <c r="C19">
        <v>423</v>
      </c>
      <c r="D19">
        <v>442</v>
      </c>
    </row>
    <row r="20" spans="1:4" x14ac:dyDescent="0.25">
      <c r="A20" t="s">
        <v>127</v>
      </c>
      <c r="B20" t="s">
        <v>135</v>
      </c>
      <c r="C20">
        <v>426</v>
      </c>
      <c r="D20">
        <v>440</v>
      </c>
    </row>
    <row r="21" spans="1:4" x14ac:dyDescent="0.25">
      <c r="A21" t="s">
        <v>127</v>
      </c>
      <c r="B21" t="s">
        <v>136</v>
      </c>
      <c r="C21">
        <v>424</v>
      </c>
      <c r="D21">
        <v>437</v>
      </c>
    </row>
    <row r="22" spans="1:4" x14ac:dyDescent="0.25">
      <c r="A22" t="s">
        <v>127</v>
      </c>
      <c r="B22" t="s">
        <v>137</v>
      </c>
      <c r="C22">
        <v>425</v>
      </c>
      <c r="D22">
        <v>435</v>
      </c>
    </row>
    <row r="23" spans="1:4" x14ac:dyDescent="0.25">
      <c r="A23" t="s">
        <v>127</v>
      </c>
      <c r="B23" t="s">
        <v>138</v>
      </c>
      <c r="C23">
        <v>420</v>
      </c>
      <c r="D23">
        <v>432</v>
      </c>
    </row>
    <row r="24" spans="1:4" x14ac:dyDescent="0.25">
      <c r="A24" t="s">
        <v>127</v>
      </c>
      <c r="B24" t="s">
        <v>139</v>
      </c>
      <c r="C24">
        <v>421</v>
      </c>
      <c r="D24">
        <v>430</v>
      </c>
    </row>
    <row r="25" spans="1:4" x14ac:dyDescent="0.25">
      <c r="A25" t="s">
        <v>127</v>
      </c>
      <c r="B25" t="s">
        <v>140</v>
      </c>
      <c r="C25">
        <v>423</v>
      </c>
      <c r="D25">
        <v>428</v>
      </c>
    </row>
    <row r="26" spans="1:4" x14ac:dyDescent="0.25">
      <c r="A26" t="s">
        <v>127</v>
      </c>
      <c r="B26" t="s">
        <v>141</v>
      </c>
      <c r="C26">
        <v>409</v>
      </c>
      <c r="D26">
        <v>426</v>
      </c>
    </row>
    <row r="27" spans="1:4" x14ac:dyDescent="0.25">
      <c r="A27" t="s">
        <v>127</v>
      </c>
      <c r="B27" t="s">
        <v>142</v>
      </c>
      <c r="C27">
        <v>408</v>
      </c>
      <c r="D27">
        <v>423</v>
      </c>
    </row>
    <row r="28" spans="1:4" x14ac:dyDescent="0.25">
      <c r="A28" t="s">
        <v>127</v>
      </c>
      <c r="B28" t="s">
        <v>143</v>
      </c>
      <c r="C28">
        <v>408</v>
      </c>
      <c r="D28">
        <v>421</v>
      </c>
    </row>
    <row r="29" spans="1:4" x14ac:dyDescent="0.25">
      <c r="A29" t="s">
        <v>127</v>
      </c>
      <c r="B29" t="s">
        <v>144</v>
      </c>
      <c r="C29">
        <v>409</v>
      </c>
      <c r="D29">
        <v>418</v>
      </c>
    </row>
    <row r="30" spans="1:4" x14ac:dyDescent="0.25">
      <c r="A30" t="s">
        <v>156</v>
      </c>
      <c r="B30" t="s">
        <v>133</v>
      </c>
      <c r="C30">
        <v>409</v>
      </c>
      <c r="D30">
        <v>417</v>
      </c>
    </row>
    <row r="31" spans="1:4" x14ac:dyDescent="0.25">
      <c r="A31" t="s">
        <v>127</v>
      </c>
      <c r="B31" t="s">
        <v>134</v>
      </c>
      <c r="C31">
        <v>409</v>
      </c>
      <c r="D31">
        <v>416</v>
      </c>
    </row>
    <row r="32" spans="1:4" x14ac:dyDescent="0.25">
      <c r="A32" t="s">
        <v>127</v>
      </c>
      <c r="B32" t="s">
        <v>135</v>
      </c>
      <c r="C32">
        <v>413</v>
      </c>
      <c r="D32">
        <v>415</v>
      </c>
    </row>
    <row r="33" spans="1:4" x14ac:dyDescent="0.25">
      <c r="A33" t="s">
        <v>127</v>
      </c>
      <c r="B33" t="s">
        <v>136</v>
      </c>
      <c r="C33">
        <v>413</v>
      </c>
      <c r="D33">
        <v>414</v>
      </c>
    </row>
    <row r="34" spans="1:4" x14ac:dyDescent="0.25">
      <c r="A34" t="s">
        <v>127</v>
      </c>
      <c r="B34" t="s">
        <v>137</v>
      </c>
      <c r="C34">
        <v>414</v>
      </c>
      <c r="D34">
        <v>413</v>
      </c>
    </row>
    <row r="35" spans="1:4" x14ac:dyDescent="0.25">
      <c r="A35" t="s">
        <v>127</v>
      </c>
      <c r="B35" t="s">
        <v>138</v>
      </c>
      <c r="C35">
        <v>417</v>
      </c>
      <c r="D35">
        <v>413</v>
      </c>
    </row>
    <row r="36" spans="1:4" x14ac:dyDescent="0.25">
      <c r="A36" t="s">
        <v>127</v>
      </c>
      <c r="B36" t="s">
        <v>139</v>
      </c>
      <c r="C36">
        <v>412</v>
      </c>
      <c r="D36">
        <v>412</v>
      </c>
    </row>
    <row r="37" spans="1:4" x14ac:dyDescent="0.25">
      <c r="A37" t="s">
        <v>127</v>
      </c>
      <c r="B37" t="s">
        <v>140</v>
      </c>
      <c r="C37">
        <v>410</v>
      </c>
      <c r="D37">
        <v>411</v>
      </c>
    </row>
    <row r="38" spans="1:4" x14ac:dyDescent="0.25">
      <c r="A38" t="s">
        <v>127</v>
      </c>
      <c r="B38" t="s">
        <v>141</v>
      </c>
      <c r="C38">
        <v>411</v>
      </c>
      <c r="D38">
        <v>411</v>
      </c>
    </row>
    <row r="39" spans="1:4" x14ac:dyDescent="0.25">
      <c r="A39" t="s">
        <v>127</v>
      </c>
      <c r="B39" t="s">
        <v>142</v>
      </c>
      <c r="C39">
        <v>406</v>
      </c>
      <c r="D39">
        <v>411</v>
      </c>
    </row>
    <row r="40" spans="1:4" x14ac:dyDescent="0.25">
      <c r="A40" t="s">
        <v>127</v>
      </c>
      <c r="B40" t="s">
        <v>143</v>
      </c>
      <c r="C40">
        <v>404</v>
      </c>
      <c r="D40">
        <v>411</v>
      </c>
    </row>
    <row r="41" spans="1:4" x14ac:dyDescent="0.25">
      <c r="A41" t="s">
        <v>127</v>
      </c>
      <c r="B41" t="s">
        <v>144</v>
      </c>
      <c r="C41">
        <v>399</v>
      </c>
      <c r="D41">
        <v>410</v>
      </c>
    </row>
    <row r="42" spans="1:4" x14ac:dyDescent="0.25">
      <c r="A42" t="s">
        <v>157</v>
      </c>
      <c r="B42" t="s">
        <v>133</v>
      </c>
      <c r="C42">
        <v>396</v>
      </c>
      <c r="D42">
        <v>409</v>
      </c>
    </row>
    <row r="43" spans="1:4" x14ac:dyDescent="0.25">
      <c r="A43" t="s">
        <v>127</v>
      </c>
      <c r="B43" t="s">
        <v>134</v>
      </c>
      <c r="C43">
        <v>397</v>
      </c>
      <c r="D43">
        <v>408</v>
      </c>
    </row>
    <row r="44" spans="1:4" x14ac:dyDescent="0.25">
      <c r="A44" t="s">
        <v>127</v>
      </c>
      <c r="B44" t="s">
        <v>135</v>
      </c>
      <c r="C44">
        <v>402</v>
      </c>
      <c r="D44">
        <v>407</v>
      </c>
    </row>
    <row r="45" spans="1:4" x14ac:dyDescent="0.25">
      <c r="A45" t="s">
        <v>127</v>
      </c>
      <c r="B45" t="s">
        <v>136</v>
      </c>
      <c r="C45">
        <v>401</v>
      </c>
      <c r="D45">
        <v>406</v>
      </c>
    </row>
    <row r="46" spans="1:4" x14ac:dyDescent="0.25">
      <c r="A46" t="s">
        <v>127</v>
      </c>
      <c r="B46" t="s">
        <v>137</v>
      </c>
      <c r="C46">
        <v>402</v>
      </c>
      <c r="D46">
        <v>405</v>
      </c>
    </row>
    <row r="47" spans="1:4" x14ac:dyDescent="0.25">
      <c r="A47" t="s">
        <v>127</v>
      </c>
      <c r="B47" t="s">
        <v>138</v>
      </c>
      <c r="C47">
        <v>401</v>
      </c>
      <c r="D47">
        <v>403</v>
      </c>
    </row>
    <row r="48" spans="1:4" x14ac:dyDescent="0.25">
      <c r="A48" t="s">
        <v>127</v>
      </c>
      <c r="B48" t="s">
        <v>139</v>
      </c>
      <c r="C48">
        <v>406</v>
      </c>
      <c r="D48">
        <v>403</v>
      </c>
    </row>
    <row r="49" spans="1:4" x14ac:dyDescent="0.25">
      <c r="A49" t="s">
        <v>127</v>
      </c>
      <c r="B49" t="s">
        <v>140</v>
      </c>
      <c r="C49">
        <v>404</v>
      </c>
      <c r="D49">
        <v>402</v>
      </c>
    </row>
    <row r="50" spans="1:4" x14ac:dyDescent="0.25">
      <c r="A50" t="s">
        <v>127</v>
      </c>
      <c r="B50" t="s">
        <v>141</v>
      </c>
      <c r="C50">
        <v>393</v>
      </c>
      <c r="D50">
        <v>401</v>
      </c>
    </row>
    <row r="51" spans="1:4" x14ac:dyDescent="0.25">
      <c r="A51" t="s">
        <v>127</v>
      </c>
      <c r="B51" t="s">
        <v>142</v>
      </c>
      <c r="C51">
        <v>394</v>
      </c>
      <c r="D51">
        <v>400</v>
      </c>
    </row>
    <row r="52" spans="1:4" x14ac:dyDescent="0.25">
      <c r="A52" t="s">
        <v>127</v>
      </c>
      <c r="B52" t="s">
        <v>143</v>
      </c>
      <c r="C52">
        <v>395</v>
      </c>
      <c r="D52">
        <v>399</v>
      </c>
    </row>
    <row r="53" spans="1:4" x14ac:dyDescent="0.25">
      <c r="A53" t="s">
        <v>127</v>
      </c>
      <c r="B53" t="s">
        <v>144</v>
      </c>
      <c r="C53">
        <v>394</v>
      </c>
      <c r="D53">
        <v>399</v>
      </c>
    </row>
    <row r="54" spans="1:4" x14ac:dyDescent="0.25">
      <c r="A54" t="s">
        <v>158</v>
      </c>
      <c r="B54" t="s">
        <v>133</v>
      </c>
      <c r="C54">
        <v>395</v>
      </c>
      <c r="D54">
        <v>399</v>
      </c>
    </row>
    <row r="55" spans="1:4" x14ac:dyDescent="0.25">
      <c r="A55" t="s">
        <v>127</v>
      </c>
      <c r="B55" t="s">
        <v>134</v>
      </c>
      <c r="C55">
        <v>393</v>
      </c>
      <c r="D55">
        <v>398</v>
      </c>
    </row>
    <row r="56" spans="1:4" x14ac:dyDescent="0.25">
      <c r="A56" t="s">
        <v>127</v>
      </c>
      <c r="B56" t="s">
        <v>135</v>
      </c>
      <c r="C56">
        <v>394</v>
      </c>
      <c r="D56">
        <v>398</v>
      </c>
    </row>
    <row r="57" spans="1:4" x14ac:dyDescent="0.25">
      <c r="A57" t="s">
        <v>127</v>
      </c>
      <c r="B57" t="s">
        <v>136</v>
      </c>
      <c r="C57">
        <v>390</v>
      </c>
      <c r="D57">
        <v>397</v>
      </c>
    </row>
    <row r="58" spans="1:4" x14ac:dyDescent="0.25">
      <c r="A58" t="s">
        <v>127</v>
      </c>
      <c r="B58" t="s">
        <v>137</v>
      </c>
      <c r="C58">
        <v>391</v>
      </c>
      <c r="D58">
        <v>396</v>
      </c>
    </row>
    <row r="59" spans="1:4" x14ac:dyDescent="0.25">
      <c r="A59" t="s">
        <v>127</v>
      </c>
      <c r="B59" t="s">
        <v>138</v>
      </c>
      <c r="C59">
        <v>393</v>
      </c>
      <c r="D59">
        <v>395</v>
      </c>
    </row>
    <row r="60" spans="1:4" x14ac:dyDescent="0.25">
      <c r="A60" t="s">
        <v>127</v>
      </c>
      <c r="B60" t="s">
        <v>139</v>
      </c>
      <c r="C60">
        <v>394</v>
      </c>
      <c r="D60">
        <v>394</v>
      </c>
    </row>
    <row r="61" spans="1:4" x14ac:dyDescent="0.25">
      <c r="A61" t="s">
        <v>127</v>
      </c>
      <c r="B61" t="s">
        <v>140</v>
      </c>
      <c r="C61">
        <v>396</v>
      </c>
      <c r="D61">
        <v>394</v>
      </c>
    </row>
    <row r="62" spans="1:4" x14ac:dyDescent="0.25">
      <c r="A62" t="s">
        <v>127</v>
      </c>
      <c r="B62" t="s">
        <v>141</v>
      </c>
      <c r="C62">
        <v>388</v>
      </c>
      <c r="D62">
        <v>393</v>
      </c>
    </row>
    <row r="63" spans="1:4" x14ac:dyDescent="0.25">
      <c r="A63" t="s">
        <v>127</v>
      </c>
      <c r="B63" t="s">
        <v>142</v>
      </c>
      <c r="C63">
        <v>389</v>
      </c>
      <c r="D63">
        <v>393</v>
      </c>
    </row>
    <row r="64" spans="1:4" x14ac:dyDescent="0.25">
      <c r="A64" t="s">
        <v>127</v>
      </c>
      <c r="B64" t="s">
        <v>143</v>
      </c>
      <c r="C64">
        <v>387</v>
      </c>
      <c r="D64">
        <v>392</v>
      </c>
    </row>
    <row r="65" spans="1:4" x14ac:dyDescent="0.25">
      <c r="A65" t="s">
        <v>127</v>
      </c>
      <c r="B65" t="s">
        <v>144</v>
      </c>
      <c r="C65">
        <v>390</v>
      </c>
      <c r="D65">
        <v>392</v>
      </c>
    </row>
    <row r="66" spans="1:4" x14ac:dyDescent="0.25">
      <c r="A66" t="s">
        <v>132</v>
      </c>
      <c r="B66" t="s">
        <v>133</v>
      </c>
      <c r="C66">
        <v>389</v>
      </c>
      <c r="D66">
        <v>391</v>
      </c>
    </row>
    <row r="67" spans="1:4" x14ac:dyDescent="0.25">
      <c r="A67" t="s">
        <v>127</v>
      </c>
      <c r="B67" t="s">
        <v>134</v>
      </c>
      <c r="C67">
        <v>387</v>
      </c>
      <c r="D67">
        <v>391</v>
      </c>
    </row>
    <row r="68" spans="1:4" x14ac:dyDescent="0.25">
      <c r="A68" t="s">
        <v>127</v>
      </c>
      <c r="B68" t="s">
        <v>135</v>
      </c>
      <c r="C68">
        <v>386</v>
      </c>
      <c r="D68">
        <v>390</v>
      </c>
    </row>
    <row r="69" spans="1:4" x14ac:dyDescent="0.25">
      <c r="A69" t="s">
        <v>127</v>
      </c>
      <c r="B69" t="s">
        <v>136</v>
      </c>
      <c r="C69">
        <v>386</v>
      </c>
      <c r="D69">
        <v>390</v>
      </c>
    </row>
    <row r="70" spans="1:4" x14ac:dyDescent="0.25">
      <c r="A70" t="s">
        <v>127</v>
      </c>
      <c r="B70" t="s">
        <v>137</v>
      </c>
      <c r="C70">
        <v>388</v>
      </c>
      <c r="D70">
        <v>389</v>
      </c>
    </row>
    <row r="71" spans="1:4" x14ac:dyDescent="0.25">
      <c r="A71" t="s">
        <v>127</v>
      </c>
      <c r="B71" t="s">
        <v>138</v>
      </c>
      <c r="C71">
        <v>389</v>
      </c>
      <c r="D71">
        <v>389</v>
      </c>
    </row>
    <row r="72" spans="1:4" x14ac:dyDescent="0.25">
      <c r="A72" t="s">
        <v>127</v>
      </c>
      <c r="B72" t="s">
        <v>139</v>
      </c>
      <c r="C72">
        <v>389</v>
      </c>
      <c r="D72">
        <v>389</v>
      </c>
    </row>
    <row r="73" spans="1:4" x14ac:dyDescent="0.25">
      <c r="A73" t="s">
        <v>127</v>
      </c>
      <c r="B73" t="s">
        <v>140</v>
      </c>
      <c r="C73">
        <v>388</v>
      </c>
      <c r="D73">
        <v>388</v>
      </c>
    </row>
    <row r="74" spans="1:4" x14ac:dyDescent="0.25">
      <c r="A74" t="s">
        <v>127</v>
      </c>
      <c r="B74" t="s">
        <v>141</v>
      </c>
      <c r="C74">
        <v>381</v>
      </c>
      <c r="D74">
        <v>387</v>
      </c>
    </row>
    <row r="75" spans="1:4" x14ac:dyDescent="0.25">
      <c r="A75" t="s">
        <v>127</v>
      </c>
      <c r="B75" t="s">
        <v>142</v>
      </c>
      <c r="C75">
        <v>385</v>
      </c>
      <c r="D75">
        <v>387</v>
      </c>
    </row>
    <row r="76" spans="1:4" x14ac:dyDescent="0.25">
      <c r="A76" t="s">
        <v>127</v>
      </c>
      <c r="B76" t="s">
        <v>143</v>
      </c>
      <c r="C76">
        <v>387</v>
      </c>
      <c r="D76">
        <v>387</v>
      </c>
    </row>
    <row r="77" spans="1:4" x14ac:dyDescent="0.25">
      <c r="A77" t="s">
        <v>127</v>
      </c>
      <c r="B77" t="s">
        <v>144</v>
      </c>
      <c r="C77">
        <v>386</v>
      </c>
      <c r="D77">
        <v>387</v>
      </c>
    </row>
    <row r="78" spans="1:4" x14ac:dyDescent="0.25">
      <c r="A78" t="s">
        <v>145</v>
      </c>
      <c r="B78" t="s">
        <v>133</v>
      </c>
      <c r="C78">
        <v>388</v>
      </c>
      <c r="D78">
        <v>387</v>
      </c>
    </row>
    <row r="79" spans="1:4" x14ac:dyDescent="0.25">
      <c r="A79" t="s">
        <v>127</v>
      </c>
      <c r="B79" t="s">
        <v>134</v>
      </c>
      <c r="C79">
        <v>387</v>
      </c>
      <c r="D79">
        <v>387</v>
      </c>
    </row>
    <row r="80" spans="1:4" x14ac:dyDescent="0.25">
      <c r="A80" t="s">
        <v>127</v>
      </c>
      <c r="B80" t="s">
        <v>135</v>
      </c>
      <c r="C80">
        <v>390</v>
      </c>
      <c r="D80">
        <v>387</v>
      </c>
    </row>
    <row r="81" spans="1:4" x14ac:dyDescent="0.25">
      <c r="A81" t="s">
        <v>127</v>
      </c>
      <c r="B81" t="s">
        <v>136</v>
      </c>
      <c r="C81">
        <v>392</v>
      </c>
      <c r="D81">
        <v>388</v>
      </c>
    </row>
    <row r="82" spans="1:4" x14ac:dyDescent="0.25">
      <c r="A82" t="s">
        <v>127</v>
      </c>
      <c r="B82" t="s">
        <v>137</v>
      </c>
      <c r="C82">
        <v>399</v>
      </c>
      <c r="D82">
        <v>388</v>
      </c>
    </row>
    <row r="83" spans="1:4" x14ac:dyDescent="0.25">
      <c r="A83" t="s">
        <v>127</v>
      </c>
      <c r="B83" t="s">
        <v>138</v>
      </c>
      <c r="C83">
        <v>401</v>
      </c>
      <c r="D83">
        <v>389</v>
      </c>
    </row>
    <row r="84" spans="1:4" x14ac:dyDescent="0.25">
      <c r="A84" t="s">
        <v>127</v>
      </c>
      <c r="B84" t="s">
        <v>139</v>
      </c>
      <c r="C84">
        <v>402</v>
      </c>
      <c r="D84">
        <v>390</v>
      </c>
    </row>
    <row r="85" spans="1:4" x14ac:dyDescent="0.25">
      <c r="A85" t="s">
        <v>127</v>
      </c>
      <c r="B85" t="s">
        <v>140</v>
      </c>
      <c r="C85">
        <v>397</v>
      </c>
      <c r="D85">
        <v>391</v>
      </c>
    </row>
    <row r="86" spans="1:4" x14ac:dyDescent="0.25">
      <c r="A86" t="s">
        <v>127</v>
      </c>
      <c r="B86" t="s">
        <v>141</v>
      </c>
      <c r="C86">
        <v>391</v>
      </c>
      <c r="D86">
        <v>392</v>
      </c>
    </row>
    <row r="87" spans="1:4" x14ac:dyDescent="0.25">
      <c r="A87" t="s">
        <v>127</v>
      </c>
      <c r="B87" t="s">
        <v>142</v>
      </c>
      <c r="C87">
        <v>389</v>
      </c>
      <c r="D87">
        <v>392</v>
      </c>
    </row>
    <row r="88" spans="1:4" x14ac:dyDescent="0.25">
      <c r="A88" t="s">
        <v>127</v>
      </c>
      <c r="B88" t="s">
        <v>143</v>
      </c>
      <c r="C88">
        <v>388</v>
      </c>
      <c r="D88">
        <v>392</v>
      </c>
    </row>
  </sheetData>
  <mergeCells count="1">
    <mergeCell ref="H1:I1"/>
  </mergeCells>
  <hyperlinks>
    <hyperlink ref="H1:I1" location="Index!A1" display="Regresar al Índice" xr:uid="{C29145EE-2E4C-4BF3-B077-91E02839F1CA}"/>
  </hyperlink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2817E-6BE9-431B-A67C-4D38DA7AEB90}">
  <sheetPr codeName="Hoja97"/>
  <dimension ref="A1:I24"/>
  <sheetViews>
    <sheetView workbookViewId="0">
      <selection activeCell="F22" sqref="F22"/>
    </sheetView>
  </sheetViews>
  <sheetFormatPr baseColWidth="10" defaultColWidth="9.109375" defaultRowHeight="13.2" x14ac:dyDescent="0.25"/>
  <sheetData>
    <row r="1" spans="1:9" ht="14.4" x14ac:dyDescent="0.3">
      <c r="A1" t="s">
        <v>1141</v>
      </c>
      <c r="H1" s="12" t="s">
        <v>131</v>
      </c>
      <c r="I1" s="12"/>
    </row>
    <row r="2" spans="1:9" x14ac:dyDescent="0.25">
      <c r="A2" t="s">
        <v>594</v>
      </c>
    </row>
    <row r="5" spans="1:9" x14ac:dyDescent="0.25">
      <c r="A5" t="s">
        <v>206</v>
      </c>
      <c r="B5" t="s">
        <v>589</v>
      </c>
    </row>
    <row r="6" spans="1:9" x14ac:dyDescent="0.25">
      <c r="A6" t="s">
        <v>120</v>
      </c>
      <c r="B6">
        <v>0.4</v>
      </c>
    </row>
    <row r="7" spans="1:9" x14ac:dyDescent="0.25">
      <c r="A7" t="s">
        <v>124</v>
      </c>
      <c r="B7">
        <v>0.9</v>
      </c>
    </row>
    <row r="8" spans="1:9" x14ac:dyDescent="0.25">
      <c r="A8" t="s">
        <v>116</v>
      </c>
      <c r="B8">
        <v>0.9</v>
      </c>
    </row>
    <row r="9" spans="1:9" x14ac:dyDescent="0.25">
      <c r="A9" t="s">
        <v>118</v>
      </c>
      <c r="B9">
        <v>1</v>
      </c>
    </row>
    <row r="10" spans="1:9" x14ac:dyDescent="0.25">
      <c r="A10" t="s">
        <v>108</v>
      </c>
      <c r="B10">
        <v>1.2</v>
      </c>
    </row>
    <row r="11" spans="1:9" x14ac:dyDescent="0.25">
      <c r="A11" t="s">
        <v>95</v>
      </c>
      <c r="B11">
        <v>1.4</v>
      </c>
    </row>
    <row r="12" spans="1:9" x14ac:dyDescent="0.25">
      <c r="A12" t="s">
        <v>101</v>
      </c>
      <c r="B12">
        <v>2.1</v>
      </c>
    </row>
    <row r="13" spans="1:9" x14ac:dyDescent="0.25">
      <c r="A13" t="s">
        <v>105</v>
      </c>
      <c r="B13">
        <v>2.8</v>
      </c>
    </row>
    <row r="14" spans="1:9" x14ac:dyDescent="0.25">
      <c r="A14" t="s">
        <v>97</v>
      </c>
      <c r="B14">
        <v>2.8</v>
      </c>
    </row>
    <row r="15" spans="1:9" x14ac:dyDescent="0.25">
      <c r="A15" t="s">
        <v>122</v>
      </c>
      <c r="B15">
        <v>3.7</v>
      </c>
    </row>
    <row r="16" spans="1:9" x14ac:dyDescent="0.25">
      <c r="A16" t="s">
        <v>93</v>
      </c>
      <c r="B16">
        <v>4.4000000000000004</v>
      </c>
    </row>
    <row r="17" spans="1:2" x14ac:dyDescent="0.25">
      <c r="A17" t="s">
        <v>98</v>
      </c>
      <c r="B17">
        <v>5.8</v>
      </c>
    </row>
    <row r="18" spans="1:2" x14ac:dyDescent="0.25">
      <c r="A18" t="s">
        <v>96</v>
      </c>
      <c r="B18">
        <v>6</v>
      </c>
    </row>
    <row r="19" spans="1:2" x14ac:dyDescent="0.25">
      <c r="A19" t="s">
        <v>99</v>
      </c>
      <c r="B19">
        <v>6.2</v>
      </c>
    </row>
    <row r="20" spans="1:2" x14ac:dyDescent="0.25">
      <c r="A20" t="s">
        <v>107</v>
      </c>
      <c r="B20">
        <v>6.5</v>
      </c>
    </row>
    <row r="21" spans="1:2" x14ac:dyDescent="0.25">
      <c r="A21" t="s">
        <v>123</v>
      </c>
      <c r="B21">
        <v>7.1</v>
      </c>
    </row>
    <row r="22" spans="1:2" x14ac:dyDescent="0.25">
      <c r="A22" t="s">
        <v>114</v>
      </c>
      <c r="B22">
        <v>9.4</v>
      </c>
    </row>
    <row r="23" spans="1:2" x14ac:dyDescent="0.25">
      <c r="A23" t="s">
        <v>117</v>
      </c>
      <c r="B23">
        <v>12.3</v>
      </c>
    </row>
    <row r="24" spans="1:2" x14ac:dyDescent="0.25">
      <c r="A24" t="s">
        <v>113</v>
      </c>
      <c r="B24">
        <v>17.7</v>
      </c>
    </row>
  </sheetData>
  <mergeCells count="1">
    <mergeCell ref="H1:I1"/>
  </mergeCells>
  <hyperlinks>
    <hyperlink ref="H1:I1" location="Index!A1" display="Regresar al Índice" xr:uid="{B56E6B6A-3F2E-4241-8673-84C1CE7E3B6E}"/>
  </hyperlink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72CF1-C1BA-40DB-82A6-2A24781A4378}">
  <sheetPr codeName="Hoja98"/>
  <dimension ref="A1:M88"/>
  <sheetViews>
    <sheetView workbookViewId="0">
      <selection activeCell="F22" sqref="F22"/>
    </sheetView>
  </sheetViews>
  <sheetFormatPr baseColWidth="10" defaultColWidth="9.109375" defaultRowHeight="13.2" x14ac:dyDescent="0.25"/>
  <sheetData>
    <row r="1" spans="1:13" ht="14.4" x14ac:dyDescent="0.3">
      <c r="A1" t="s">
        <v>1142</v>
      </c>
      <c r="H1" s="12" t="s">
        <v>131</v>
      </c>
      <c r="I1" s="12"/>
    </row>
    <row r="2" spans="1:13" x14ac:dyDescent="0.25">
      <c r="A2" t="s">
        <v>594</v>
      </c>
    </row>
    <row r="5" spans="1:13" x14ac:dyDescent="0.25">
      <c r="A5" t="s">
        <v>159</v>
      </c>
      <c r="B5" t="s">
        <v>146</v>
      </c>
      <c r="C5" t="s">
        <v>599</v>
      </c>
      <c r="D5" t="s">
        <v>587</v>
      </c>
      <c r="G5" t="s">
        <v>143</v>
      </c>
      <c r="H5" t="s">
        <v>142</v>
      </c>
      <c r="I5" t="s">
        <v>1131</v>
      </c>
      <c r="J5" t="s">
        <v>1132</v>
      </c>
      <c r="K5" t="s">
        <v>725</v>
      </c>
      <c r="L5" t="s">
        <v>1133</v>
      </c>
      <c r="M5" t="s">
        <v>726</v>
      </c>
    </row>
    <row r="6" spans="1:13" x14ac:dyDescent="0.25">
      <c r="A6" t="s">
        <v>154</v>
      </c>
      <c r="B6" t="s">
        <v>133</v>
      </c>
      <c r="C6">
        <v>132542</v>
      </c>
      <c r="D6">
        <v>125560</v>
      </c>
      <c r="G6">
        <v>205076</v>
      </c>
      <c r="H6">
        <v>207299</v>
      </c>
      <c r="I6">
        <v>194720</v>
      </c>
      <c r="J6">
        <v>5.3</v>
      </c>
      <c r="K6">
        <v>6.6</v>
      </c>
      <c r="L6">
        <v>201683</v>
      </c>
      <c r="M6">
        <v>200820</v>
      </c>
    </row>
    <row r="7" spans="1:13" x14ac:dyDescent="0.25">
      <c r="A7" t="s">
        <v>127</v>
      </c>
      <c r="B7" t="s">
        <v>134</v>
      </c>
      <c r="C7">
        <v>132003</v>
      </c>
      <c r="D7">
        <v>126180</v>
      </c>
    </row>
    <row r="8" spans="1:13" x14ac:dyDescent="0.25">
      <c r="A8" t="s">
        <v>127</v>
      </c>
      <c r="B8" t="s">
        <v>135</v>
      </c>
      <c r="C8">
        <v>134911</v>
      </c>
      <c r="D8">
        <v>126844</v>
      </c>
    </row>
    <row r="9" spans="1:13" x14ac:dyDescent="0.25">
      <c r="A9" t="s">
        <v>127</v>
      </c>
      <c r="B9" t="s">
        <v>136</v>
      </c>
      <c r="C9">
        <v>135436</v>
      </c>
      <c r="D9">
        <v>127707</v>
      </c>
    </row>
    <row r="10" spans="1:13" x14ac:dyDescent="0.25">
      <c r="A10" t="s">
        <v>127</v>
      </c>
      <c r="B10" t="s">
        <v>137</v>
      </c>
      <c r="C10">
        <v>137183</v>
      </c>
      <c r="D10">
        <v>128808</v>
      </c>
    </row>
    <row r="11" spans="1:13" x14ac:dyDescent="0.25">
      <c r="A11" t="s">
        <v>127</v>
      </c>
      <c r="B11" t="s">
        <v>138</v>
      </c>
      <c r="C11">
        <v>137311</v>
      </c>
      <c r="D11">
        <v>129765</v>
      </c>
    </row>
    <row r="12" spans="1:13" x14ac:dyDescent="0.25">
      <c r="A12" t="s">
        <v>127</v>
      </c>
      <c r="B12" t="s">
        <v>139</v>
      </c>
      <c r="C12">
        <v>135598</v>
      </c>
      <c r="D12">
        <v>130719</v>
      </c>
    </row>
    <row r="13" spans="1:13" x14ac:dyDescent="0.25">
      <c r="A13" t="s">
        <v>127</v>
      </c>
      <c r="B13" t="s">
        <v>140</v>
      </c>
      <c r="C13">
        <v>135693</v>
      </c>
      <c r="D13">
        <v>131835</v>
      </c>
    </row>
    <row r="14" spans="1:13" x14ac:dyDescent="0.25">
      <c r="A14" t="s">
        <v>127</v>
      </c>
      <c r="B14" t="s">
        <v>141</v>
      </c>
      <c r="C14">
        <v>135379</v>
      </c>
      <c r="D14">
        <v>132891</v>
      </c>
    </row>
    <row r="15" spans="1:13" x14ac:dyDescent="0.25">
      <c r="A15" t="s">
        <v>127</v>
      </c>
      <c r="B15" t="s">
        <v>142</v>
      </c>
      <c r="C15">
        <v>137228</v>
      </c>
      <c r="D15">
        <v>133881</v>
      </c>
    </row>
    <row r="16" spans="1:13" x14ac:dyDescent="0.25">
      <c r="A16" t="s">
        <v>127</v>
      </c>
      <c r="B16" t="s">
        <v>143</v>
      </c>
      <c r="C16">
        <v>136598</v>
      </c>
      <c r="D16">
        <v>134732</v>
      </c>
    </row>
    <row r="17" spans="1:4" x14ac:dyDescent="0.25">
      <c r="A17" t="s">
        <v>127</v>
      </c>
      <c r="B17" t="s">
        <v>144</v>
      </c>
      <c r="C17">
        <v>137134</v>
      </c>
      <c r="D17">
        <v>135585</v>
      </c>
    </row>
    <row r="18" spans="1:4" x14ac:dyDescent="0.25">
      <c r="A18" t="s">
        <v>155</v>
      </c>
      <c r="B18" t="s">
        <v>133</v>
      </c>
      <c r="C18">
        <v>137068</v>
      </c>
      <c r="D18">
        <v>135962</v>
      </c>
    </row>
    <row r="19" spans="1:4" x14ac:dyDescent="0.25">
      <c r="A19" t="s">
        <v>127</v>
      </c>
      <c r="B19" t="s">
        <v>134</v>
      </c>
      <c r="C19">
        <v>138202</v>
      </c>
      <c r="D19">
        <v>136478</v>
      </c>
    </row>
    <row r="20" spans="1:4" x14ac:dyDescent="0.25">
      <c r="A20" t="s">
        <v>127</v>
      </c>
      <c r="B20" t="s">
        <v>135</v>
      </c>
      <c r="C20">
        <v>135755</v>
      </c>
      <c r="D20">
        <v>136549</v>
      </c>
    </row>
    <row r="21" spans="1:4" x14ac:dyDescent="0.25">
      <c r="A21" t="s">
        <v>127</v>
      </c>
      <c r="B21" t="s">
        <v>136</v>
      </c>
      <c r="C21">
        <v>135620</v>
      </c>
      <c r="D21">
        <v>136564</v>
      </c>
    </row>
    <row r="22" spans="1:4" x14ac:dyDescent="0.25">
      <c r="A22" t="s">
        <v>127</v>
      </c>
      <c r="B22" t="s">
        <v>137</v>
      </c>
      <c r="C22">
        <v>135760</v>
      </c>
      <c r="D22">
        <v>136446</v>
      </c>
    </row>
    <row r="23" spans="1:4" x14ac:dyDescent="0.25">
      <c r="A23" t="s">
        <v>127</v>
      </c>
      <c r="B23" t="s">
        <v>138</v>
      </c>
      <c r="C23">
        <v>135146</v>
      </c>
      <c r="D23">
        <v>136265</v>
      </c>
    </row>
    <row r="24" spans="1:4" x14ac:dyDescent="0.25">
      <c r="A24" t="s">
        <v>127</v>
      </c>
      <c r="B24" t="s">
        <v>139</v>
      </c>
      <c r="C24">
        <v>133261</v>
      </c>
      <c r="D24">
        <v>136070</v>
      </c>
    </row>
    <row r="25" spans="1:4" x14ac:dyDescent="0.25">
      <c r="A25" t="s">
        <v>127</v>
      </c>
      <c r="B25" t="s">
        <v>140</v>
      </c>
      <c r="C25">
        <v>136395</v>
      </c>
      <c r="D25">
        <v>136129</v>
      </c>
    </row>
    <row r="26" spans="1:4" x14ac:dyDescent="0.25">
      <c r="A26" t="s">
        <v>127</v>
      </c>
      <c r="B26" t="s">
        <v>141</v>
      </c>
      <c r="C26">
        <v>138072</v>
      </c>
      <c r="D26">
        <v>136353</v>
      </c>
    </row>
    <row r="27" spans="1:4" x14ac:dyDescent="0.25">
      <c r="A27" t="s">
        <v>127</v>
      </c>
      <c r="B27" t="s">
        <v>142</v>
      </c>
      <c r="C27">
        <v>138343</v>
      </c>
      <c r="D27">
        <v>136446</v>
      </c>
    </row>
    <row r="28" spans="1:4" x14ac:dyDescent="0.25">
      <c r="A28" t="s">
        <v>127</v>
      </c>
      <c r="B28" t="s">
        <v>143</v>
      </c>
      <c r="C28">
        <v>140999</v>
      </c>
      <c r="D28">
        <v>136813</v>
      </c>
    </row>
    <row r="29" spans="1:4" x14ac:dyDescent="0.25">
      <c r="A29" t="s">
        <v>127</v>
      </c>
      <c r="B29" t="s">
        <v>144</v>
      </c>
      <c r="C29">
        <v>138657</v>
      </c>
      <c r="D29">
        <v>136940</v>
      </c>
    </row>
    <row r="30" spans="1:4" x14ac:dyDescent="0.25">
      <c r="A30" t="s">
        <v>156</v>
      </c>
      <c r="B30" t="s">
        <v>133</v>
      </c>
      <c r="C30">
        <v>138297</v>
      </c>
      <c r="D30">
        <v>137042</v>
      </c>
    </row>
    <row r="31" spans="1:4" x14ac:dyDescent="0.25">
      <c r="A31" t="s">
        <v>127</v>
      </c>
      <c r="B31" t="s">
        <v>134</v>
      </c>
      <c r="C31">
        <v>135299</v>
      </c>
      <c r="D31">
        <v>136800</v>
      </c>
    </row>
    <row r="32" spans="1:4" x14ac:dyDescent="0.25">
      <c r="A32" t="s">
        <v>127</v>
      </c>
      <c r="B32" t="s">
        <v>135</v>
      </c>
      <c r="C32">
        <v>136376</v>
      </c>
      <c r="D32">
        <v>136852</v>
      </c>
    </row>
    <row r="33" spans="1:4" x14ac:dyDescent="0.25">
      <c r="A33" t="s">
        <v>127</v>
      </c>
      <c r="B33" t="s">
        <v>136</v>
      </c>
      <c r="C33">
        <v>137921</v>
      </c>
      <c r="D33">
        <v>137044</v>
      </c>
    </row>
    <row r="34" spans="1:4" x14ac:dyDescent="0.25">
      <c r="A34" t="s">
        <v>127</v>
      </c>
      <c r="B34" t="s">
        <v>137</v>
      </c>
      <c r="C34">
        <v>138944</v>
      </c>
      <c r="D34">
        <v>137309</v>
      </c>
    </row>
    <row r="35" spans="1:4" x14ac:dyDescent="0.25">
      <c r="A35" t="s">
        <v>127</v>
      </c>
      <c r="B35" t="s">
        <v>138</v>
      </c>
      <c r="C35">
        <v>141006</v>
      </c>
      <c r="D35">
        <v>137798</v>
      </c>
    </row>
    <row r="36" spans="1:4" x14ac:dyDescent="0.25">
      <c r="A36" t="s">
        <v>127</v>
      </c>
      <c r="B36" t="s">
        <v>139</v>
      </c>
      <c r="C36">
        <v>141101</v>
      </c>
      <c r="D36">
        <v>138451</v>
      </c>
    </row>
    <row r="37" spans="1:4" x14ac:dyDescent="0.25">
      <c r="A37" t="s">
        <v>127</v>
      </c>
      <c r="B37" t="s">
        <v>140</v>
      </c>
      <c r="C37">
        <v>140867</v>
      </c>
      <c r="D37">
        <v>138824</v>
      </c>
    </row>
    <row r="38" spans="1:4" x14ac:dyDescent="0.25">
      <c r="A38" t="s">
        <v>127</v>
      </c>
      <c r="B38" t="s">
        <v>141</v>
      </c>
      <c r="C38">
        <v>143124</v>
      </c>
      <c r="D38">
        <v>139244</v>
      </c>
    </row>
    <row r="39" spans="1:4" x14ac:dyDescent="0.25">
      <c r="A39" t="s">
        <v>127</v>
      </c>
      <c r="B39" t="s">
        <v>142</v>
      </c>
      <c r="C39">
        <v>145017</v>
      </c>
      <c r="D39">
        <v>139801</v>
      </c>
    </row>
    <row r="40" spans="1:4" x14ac:dyDescent="0.25">
      <c r="A40" t="s">
        <v>127</v>
      </c>
      <c r="B40" t="s">
        <v>143</v>
      </c>
      <c r="C40">
        <v>146837</v>
      </c>
      <c r="D40">
        <v>140287</v>
      </c>
    </row>
    <row r="41" spans="1:4" x14ac:dyDescent="0.25">
      <c r="A41" t="s">
        <v>127</v>
      </c>
      <c r="B41" t="s">
        <v>144</v>
      </c>
      <c r="C41">
        <v>148110</v>
      </c>
      <c r="D41">
        <v>141075</v>
      </c>
    </row>
    <row r="42" spans="1:4" x14ac:dyDescent="0.25">
      <c r="A42" t="s">
        <v>157</v>
      </c>
      <c r="B42" t="s">
        <v>133</v>
      </c>
      <c r="C42">
        <v>143355</v>
      </c>
      <c r="D42">
        <v>141496</v>
      </c>
    </row>
    <row r="43" spans="1:4" x14ac:dyDescent="0.25">
      <c r="A43" t="s">
        <v>127</v>
      </c>
      <c r="B43" t="s">
        <v>134</v>
      </c>
      <c r="C43">
        <v>144166</v>
      </c>
      <c r="D43">
        <v>142235</v>
      </c>
    </row>
    <row r="44" spans="1:4" x14ac:dyDescent="0.25">
      <c r="A44" t="s">
        <v>127</v>
      </c>
      <c r="B44" t="s">
        <v>135</v>
      </c>
      <c r="C44">
        <v>145207</v>
      </c>
      <c r="D44">
        <v>142971</v>
      </c>
    </row>
    <row r="45" spans="1:4" x14ac:dyDescent="0.25">
      <c r="A45" t="s">
        <v>127</v>
      </c>
      <c r="B45" t="s">
        <v>136</v>
      </c>
      <c r="C45">
        <v>147078</v>
      </c>
      <c r="D45">
        <v>143734</v>
      </c>
    </row>
    <row r="46" spans="1:4" x14ac:dyDescent="0.25">
      <c r="A46" t="s">
        <v>127</v>
      </c>
      <c r="B46" t="s">
        <v>137</v>
      </c>
      <c r="C46">
        <v>145950</v>
      </c>
      <c r="D46">
        <v>144318</v>
      </c>
    </row>
    <row r="47" spans="1:4" x14ac:dyDescent="0.25">
      <c r="A47" t="s">
        <v>127</v>
      </c>
      <c r="B47" t="s">
        <v>138</v>
      </c>
      <c r="C47">
        <v>148723</v>
      </c>
      <c r="D47">
        <v>144961</v>
      </c>
    </row>
    <row r="48" spans="1:4" x14ac:dyDescent="0.25">
      <c r="A48" t="s">
        <v>127</v>
      </c>
      <c r="B48" t="s">
        <v>139</v>
      </c>
      <c r="C48">
        <v>147632</v>
      </c>
      <c r="D48">
        <v>145506</v>
      </c>
    </row>
    <row r="49" spans="1:4" x14ac:dyDescent="0.25">
      <c r="A49" t="s">
        <v>127</v>
      </c>
      <c r="B49" t="s">
        <v>140</v>
      </c>
      <c r="C49">
        <v>152741</v>
      </c>
      <c r="D49">
        <v>146495</v>
      </c>
    </row>
    <row r="50" spans="1:4" x14ac:dyDescent="0.25">
      <c r="A50" t="s">
        <v>127</v>
      </c>
      <c r="B50" t="s">
        <v>141</v>
      </c>
      <c r="C50">
        <v>156454</v>
      </c>
      <c r="D50">
        <v>147606</v>
      </c>
    </row>
    <row r="51" spans="1:4" x14ac:dyDescent="0.25">
      <c r="A51" t="s">
        <v>127</v>
      </c>
      <c r="B51" t="s">
        <v>142</v>
      </c>
      <c r="C51">
        <v>162705</v>
      </c>
      <c r="D51">
        <v>149080</v>
      </c>
    </row>
    <row r="52" spans="1:4" x14ac:dyDescent="0.25">
      <c r="A52" t="s">
        <v>127</v>
      </c>
      <c r="B52" t="s">
        <v>143</v>
      </c>
      <c r="C52">
        <v>166273</v>
      </c>
      <c r="D52">
        <v>150700</v>
      </c>
    </row>
    <row r="53" spans="1:4" x14ac:dyDescent="0.25">
      <c r="A53" t="s">
        <v>127</v>
      </c>
      <c r="B53" t="s">
        <v>144</v>
      </c>
      <c r="C53">
        <v>167561</v>
      </c>
      <c r="D53">
        <v>152320</v>
      </c>
    </row>
    <row r="54" spans="1:4" x14ac:dyDescent="0.25">
      <c r="A54" t="s">
        <v>158</v>
      </c>
      <c r="B54" t="s">
        <v>133</v>
      </c>
      <c r="C54">
        <v>166202</v>
      </c>
      <c r="D54">
        <v>154224</v>
      </c>
    </row>
    <row r="55" spans="1:4" x14ac:dyDescent="0.25">
      <c r="A55" t="s">
        <v>127</v>
      </c>
      <c r="B55" t="s">
        <v>134</v>
      </c>
      <c r="C55">
        <v>165255</v>
      </c>
      <c r="D55">
        <v>155982</v>
      </c>
    </row>
    <row r="56" spans="1:4" x14ac:dyDescent="0.25">
      <c r="A56" t="s">
        <v>127</v>
      </c>
      <c r="B56" t="s">
        <v>135</v>
      </c>
      <c r="C56">
        <v>169563</v>
      </c>
      <c r="D56">
        <v>158011</v>
      </c>
    </row>
    <row r="57" spans="1:4" x14ac:dyDescent="0.25">
      <c r="A57" t="s">
        <v>127</v>
      </c>
      <c r="B57" t="s">
        <v>136</v>
      </c>
      <c r="C57">
        <v>169234</v>
      </c>
      <c r="D57">
        <v>159858</v>
      </c>
    </row>
    <row r="58" spans="1:4" x14ac:dyDescent="0.25">
      <c r="A58" t="s">
        <v>127</v>
      </c>
      <c r="B58" t="s">
        <v>137</v>
      </c>
      <c r="C58">
        <v>167441</v>
      </c>
      <c r="D58">
        <v>161649</v>
      </c>
    </row>
    <row r="59" spans="1:4" x14ac:dyDescent="0.25">
      <c r="A59" t="s">
        <v>127</v>
      </c>
      <c r="B59" t="s">
        <v>138</v>
      </c>
      <c r="C59">
        <v>167945</v>
      </c>
      <c r="D59">
        <v>163250</v>
      </c>
    </row>
    <row r="60" spans="1:4" x14ac:dyDescent="0.25">
      <c r="A60" t="s">
        <v>127</v>
      </c>
      <c r="B60" t="s">
        <v>139</v>
      </c>
      <c r="C60">
        <v>169689</v>
      </c>
      <c r="D60">
        <v>165089</v>
      </c>
    </row>
    <row r="61" spans="1:4" x14ac:dyDescent="0.25">
      <c r="A61" t="s">
        <v>127</v>
      </c>
      <c r="B61" t="s">
        <v>140</v>
      </c>
      <c r="C61">
        <v>169933</v>
      </c>
      <c r="D61">
        <v>166521</v>
      </c>
    </row>
    <row r="62" spans="1:4" x14ac:dyDescent="0.25">
      <c r="A62" t="s">
        <v>127</v>
      </c>
      <c r="B62" t="s">
        <v>141</v>
      </c>
      <c r="C62">
        <v>171982</v>
      </c>
      <c r="D62">
        <v>167815</v>
      </c>
    </row>
    <row r="63" spans="1:4" x14ac:dyDescent="0.25">
      <c r="A63" t="s">
        <v>127</v>
      </c>
      <c r="B63" t="s">
        <v>142</v>
      </c>
      <c r="C63">
        <v>175631</v>
      </c>
      <c r="D63">
        <v>168892</v>
      </c>
    </row>
    <row r="64" spans="1:4" x14ac:dyDescent="0.25">
      <c r="A64" t="s">
        <v>127</v>
      </c>
      <c r="B64" t="s">
        <v>143</v>
      </c>
      <c r="C64">
        <v>177347</v>
      </c>
      <c r="D64">
        <v>169815</v>
      </c>
    </row>
    <row r="65" spans="1:4" x14ac:dyDescent="0.25">
      <c r="A65" t="s">
        <v>127</v>
      </c>
      <c r="B65" t="s">
        <v>144</v>
      </c>
      <c r="C65">
        <v>179261</v>
      </c>
      <c r="D65">
        <v>170790</v>
      </c>
    </row>
    <row r="66" spans="1:4" x14ac:dyDescent="0.25">
      <c r="A66" t="s">
        <v>132</v>
      </c>
      <c r="B66" t="s">
        <v>133</v>
      </c>
      <c r="C66">
        <v>175560</v>
      </c>
      <c r="D66">
        <v>171570</v>
      </c>
    </row>
    <row r="67" spans="1:4" x14ac:dyDescent="0.25">
      <c r="A67" t="s">
        <v>127</v>
      </c>
      <c r="B67" t="s">
        <v>134</v>
      </c>
      <c r="C67">
        <v>175111</v>
      </c>
      <c r="D67">
        <v>172391</v>
      </c>
    </row>
    <row r="68" spans="1:4" x14ac:dyDescent="0.25">
      <c r="A68" t="s">
        <v>127</v>
      </c>
      <c r="B68" t="s">
        <v>135</v>
      </c>
      <c r="C68">
        <v>175854</v>
      </c>
      <c r="D68">
        <v>172916</v>
      </c>
    </row>
    <row r="69" spans="1:4" x14ac:dyDescent="0.25">
      <c r="A69" t="s">
        <v>127</v>
      </c>
      <c r="B69" t="s">
        <v>136</v>
      </c>
      <c r="C69">
        <v>177884</v>
      </c>
      <c r="D69">
        <v>173636</v>
      </c>
    </row>
    <row r="70" spans="1:4" x14ac:dyDescent="0.25">
      <c r="A70" t="s">
        <v>127</v>
      </c>
      <c r="B70" t="s">
        <v>137</v>
      </c>
      <c r="C70">
        <v>180730</v>
      </c>
      <c r="D70">
        <v>174744</v>
      </c>
    </row>
    <row r="71" spans="1:4" x14ac:dyDescent="0.25">
      <c r="A71" t="s">
        <v>127</v>
      </c>
      <c r="B71" t="s">
        <v>138</v>
      </c>
      <c r="C71">
        <v>182595</v>
      </c>
      <c r="D71">
        <v>175965</v>
      </c>
    </row>
    <row r="72" spans="1:4" x14ac:dyDescent="0.25">
      <c r="A72" t="s">
        <v>127</v>
      </c>
      <c r="B72" t="s">
        <v>139</v>
      </c>
      <c r="C72">
        <v>185563</v>
      </c>
      <c r="D72">
        <v>177288</v>
      </c>
    </row>
    <row r="73" spans="1:4" x14ac:dyDescent="0.25">
      <c r="A73" t="s">
        <v>127</v>
      </c>
      <c r="B73" t="s">
        <v>140</v>
      </c>
      <c r="C73">
        <v>188966</v>
      </c>
      <c r="D73">
        <v>178874</v>
      </c>
    </row>
    <row r="74" spans="1:4" x14ac:dyDescent="0.25">
      <c r="A74" t="s">
        <v>127</v>
      </c>
      <c r="B74" t="s">
        <v>141</v>
      </c>
      <c r="C74">
        <v>192371</v>
      </c>
      <c r="D74">
        <v>180573</v>
      </c>
    </row>
    <row r="75" spans="1:4" x14ac:dyDescent="0.25">
      <c r="A75" t="s">
        <v>127</v>
      </c>
      <c r="B75" t="s">
        <v>142</v>
      </c>
      <c r="C75">
        <v>194536</v>
      </c>
      <c r="D75">
        <v>182148</v>
      </c>
    </row>
    <row r="76" spans="1:4" x14ac:dyDescent="0.25">
      <c r="A76" t="s">
        <v>127</v>
      </c>
      <c r="B76" t="s">
        <v>143</v>
      </c>
      <c r="C76">
        <v>194720</v>
      </c>
      <c r="D76">
        <v>183596</v>
      </c>
    </row>
    <row r="77" spans="1:4" x14ac:dyDescent="0.25">
      <c r="A77" t="s">
        <v>127</v>
      </c>
      <c r="B77" t="s">
        <v>144</v>
      </c>
      <c r="C77">
        <v>195275</v>
      </c>
      <c r="D77">
        <v>184930</v>
      </c>
    </row>
    <row r="78" spans="1:4" x14ac:dyDescent="0.25">
      <c r="A78" t="s">
        <v>145</v>
      </c>
      <c r="B78" t="s">
        <v>133</v>
      </c>
      <c r="C78">
        <v>195653</v>
      </c>
      <c r="D78">
        <v>186605</v>
      </c>
    </row>
    <row r="79" spans="1:4" x14ac:dyDescent="0.25">
      <c r="A79" t="s">
        <v>127</v>
      </c>
      <c r="B79" t="s">
        <v>134</v>
      </c>
      <c r="C79">
        <v>195633</v>
      </c>
      <c r="D79">
        <v>188315</v>
      </c>
    </row>
    <row r="80" spans="1:4" x14ac:dyDescent="0.25">
      <c r="A80" t="s">
        <v>127</v>
      </c>
      <c r="B80" t="s">
        <v>135</v>
      </c>
      <c r="C80">
        <v>198109</v>
      </c>
      <c r="D80">
        <v>190170</v>
      </c>
    </row>
    <row r="81" spans="1:4" x14ac:dyDescent="0.25">
      <c r="A81" t="s">
        <v>127</v>
      </c>
      <c r="B81" t="s">
        <v>136</v>
      </c>
      <c r="C81">
        <v>203212</v>
      </c>
      <c r="D81">
        <v>192280</v>
      </c>
    </row>
    <row r="82" spans="1:4" x14ac:dyDescent="0.25">
      <c r="A82" t="s">
        <v>127</v>
      </c>
      <c r="B82" t="s">
        <v>137</v>
      </c>
      <c r="C82">
        <v>203538</v>
      </c>
      <c r="D82">
        <v>194181</v>
      </c>
    </row>
    <row r="83" spans="1:4" x14ac:dyDescent="0.25">
      <c r="A83" t="s">
        <v>127</v>
      </c>
      <c r="B83" t="s">
        <v>138</v>
      </c>
      <c r="C83">
        <v>204192</v>
      </c>
      <c r="D83">
        <v>195981</v>
      </c>
    </row>
    <row r="84" spans="1:4" x14ac:dyDescent="0.25">
      <c r="A84" t="s">
        <v>127</v>
      </c>
      <c r="B84" t="s">
        <v>139</v>
      </c>
      <c r="C84">
        <v>203819</v>
      </c>
      <c r="D84">
        <v>197502</v>
      </c>
    </row>
    <row r="85" spans="1:4" x14ac:dyDescent="0.25">
      <c r="A85" t="s">
        <v>127</v>
      </c>
      <c r="B85" t="s">
        <v>140</v>
      </c>
      <c r="C85">
        <v>202269</v>
      </c>
      <c r="D85">
        <v>198611</v>
      </c>
    </row>
    <row r="86" spans="1:4" x14ac:dyDescent="0.25">
      <c r="A86" t="s">
        <v>127</v>
      </c>
      <c r="B86" t="s">
        <v>141</v>
      </c>
      <c r="C86">
        <v>206125</v>
      </c>
      <c r="D86">
        <v>199757</v>
      </c>
    </row>
    <row r="87" spans="1:4" x14ac:dyDescent="0.25">
      <c r="A87" t="s">
        <v>127</v>
      </c>
      <c r="B87" t="s">
        <v>142</v>
      </c>
      <c r="C87">
        <v>207299</v>
      </c>
      <c r="D87">
        <v>200820</v>
      </c>
    </row>
    <row r="88" spans="1:4" x14ac:dyDescent="0.25">
      <c r="A88" t="s">
        <v>127</v>
      </c>
      <c r="B88" t="s">
        <v>143</v>
      </c>
      <c r="C88">
        <v>205076</v>
      </c>
      <c r="D88">
        <v>201683</v>
      </c>
    </row>
  </sheetData>
  <mergeCells count="1">
    <mergeCell ref="H1:I1"/>
  </mergeCells>
  <hyperlinks>
    <hyperlink ref="H1:I1" location="Index!A1" display="Regresar al Índice" xr:uid="{A93600B5-2B29-4293-96F8-BE22F19967C0}"/>
  </hyperlink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D6006-9FE2-4D78-B89D-4D90C30DC4F5}">
  <sheetPr codeName="Hoja99"/>
  <dimension ref="A1:K88"/>
  <sheetViews>
    <sheetView workbookViewId="0">
      <selection activeCell="F22" sqref="F22"/>
    </sheetView>
  </sheetViews>
  <sheetFormatPr baseColWidth="10" defaultColWidth="9.109375" defaultRowHeight="13.2" x14ac:dyDescent="0.25"/>
  <sheetData>
    <row r="1" spans="1:11" ht="14.4" x14ac:dyDescent="0.3">
      <c r="A1" t="s">
        <v>1143</v>
      </c>
      <c r="H1" s="12" t="s">
        <v>131</v>
      </c>
      <c r="I1" s="12"/>
    </row>
    <row r="2" spans="1:11" x14ac:dyDescent="0.25">
      <c r="A2" t="s">
        <v>594</v>
      </c>
    </row>
    <row r="5" spans="1:11" x14ac:dyDescent="0.25">
      <c r="A5" t="s">
        <v>159</v>
      </c>
      <c r="B5" t="s">
        <v>146</v>
      </c>
      <c r="C5" t="s">
        <v>170</v>
      </c>
      <c r="D5" t="s">
        <v>581</v>
      </c>
      <c r="G5" t="s">
        <v>143</v>
      </c>
      <c r="H5" t="s">
        <v>142</v>
      </c>
      <c r="I5" t="s">
        <v>1131</v>
      </c>
      <c r="J5" t="s">
        <v>1133</v>
      </c>
      <c r="K5" t="s">
        <v>726</v>
      </c>
    </row>
    <row r="6" spans="1:11" x14ac:dyDescent="0.25">
      <c r="A6" t="s">
        <v>154</v>
      </c>
      <c r="B6" t="s">
        <v>133</v>
      </c>
      <c r="C6">
        <v>7</v>
      </c>
      <c r="D6">
        <v>4.5</v>
      </c>
      <c r="G6">
        <v>5.3</v>
      </c>
      <c r="H6">
        <v>6.6</v>
      </c>
      <c r="I6">
        <v>9.8000000000000007</v>
      </c>
      <c r="J6">
        <v>9.9</v>
      </c>
      <c r="K6">
        <v>10.3</v>
      </c>
    </row>
    <row r="7" spans="1:11" x14ac:dyDescent="0.25">
      <c r="A7" t="s">
        <v>127</v>
      </c>
      <c r="B7" t="s">
        <v>134</v>
      </c>
      <c r="C7">
        <v>6</v>
      </c>
      <c r="D7">
        <v>4.5999999999999996</v>
      </c>
    </row>
    <row r="8" spans="1:11" x14ac:dyDescent="0.25">
      <c r="A8" t="s">
        <v>127</v>
      </c>
      <c r="B8" t="s">
        <v>135</v>
      </c>
      <c r="C8">
        <v>6.3</v>
      </c>
      <c r="D8">
        <v>4.2</v>
      </c>
    </row>
    <row r="9" spans="1:11" x14ac:dyDescent="0.25">
      <c r="A9" t="s">
        <v>127</v>
      </c>
      <c r="B9" t="s">
        <v>136</v>
      </c>
      <c r="C9">
        <v>8.3000000000000007</v>
      </c>
      <c r="D9">
        <v>4.7</v>
      </c>
    </row>
    <row r="10" spans="1:11" x14ac:dyDescent="0.25">
      <c r="A10" t="s">
        <v>127</v>
      </c>
      <c r="B10" t="s">
        <v>137</v>
      </c>
      <c r="C10">
        <v>10.7</v>
      </c>
      <c r="D10">
        <v>5.3</v>
      </c>
    </row>
    <row r="11" spans="1:11" x14ac:dyDescent="0.25">
      <c r="A11" t="s">
        <v>127</v>
      </c>
      <c r="B11" t="s">
        <v>138</v>
      </c>
      <c r="C11">
        <v>9.1</v>
      </c>
      <c r="D11">
        <v>5.6</v>
      </c>
    </row>
    <row r="12" spans="1:11" x14ac:dyDescent="0.25">
      <c r="A12" t="s">
        <v>127</v>
      </c>
      <c r="B12" t="s">
        <v>139</v>
      </c>
      <c r="C12">
        <v>9.1999999999999993</v>
      </c>
      <c r="D12">
        <v>6</v>
      </c>
    </row>
    <row r="13" spans="1:11" x14ac:dyDescent="0.25">
      <c r="A13" t="s">
        <v>127</v>
      </c>
      <c r="B13" t="s">
        <v>140</v>
      </c>
      <c r="C13">
        <v>11</v>
      </c>
      <c r="D13">
        <v>6.8</v>
      </c>
    </row>
    <row r="14" spans="1:11" x14ac:dyDescent="0.25">
      <c r="A14" t="s">
        <v>127</v>
      </c>
      <c r="B14" t="s">
        <v>141</v>
      </c>
      <c r="C14">
        <v>10.3</v>
      </c>
      <c r="D14">
        <v>7.4</v>
      </c>
    </row>
    <row r="15" spans="1:11" x14ac:dyDescent="0.25">
      <c r="A15" t="s">
        <v>127</v>
      </c>
      <c r="B15" t="s">
        <v>142</v>
      </c>
      <c r="C15">
        <v>9.5</v>
      </c>
      <c r="D15">
        <v>7.9</v>
      </c>
    </row>
    <row r="16" spans="1:11" x14ac:dyDescent="0.25">
      <c r="A16" t="s">
        <v>127</v>
      </c>
      <c r="B16" t="s">
        <v>143</v>
      </c>
      <c r="C16">
        <v>8.1</v>
      </c>
      <c r="D16">
        <v>8.3000000000000007</v>
      </c>
    </row>
    <row r="17" spans="1:4" x14ac:dyDescent="0.25">
      <c r="A17" t="s">
        <v>127</v>
      </c>
      <c r="B17" t="s">
        <v>144</v>
      </c>
      <c r="C17">
        <v>8.1</v>
      </c>
      <c r="D17">
        <v>8.6</v>
      </c>
    </row>
    <row r="18" spans="1:4" x14ac:dyDescent="0.25">
      <c r="A18" t="s">
        <v>155</v>
      </c>
      <c r="B18" t="s">
        <v>133</v>
      </c>
      <c r="C18">
        <v>3.4</v>
      </c>
      <c r="D18">
        <v>8.3000000000000007</v>
      </c>
    </row>
    <row r="19" spans="1:4" x14ac:dyDescent="0.25">
      <c r="A19" t="s">
        <v>127</v>
      </c>
      <c r="B19" t="s">
        <v>134</v>
      </c>
      <c r="C19">
        <v>4.7</v>
      </c>
      <c r="D19">
        <v>8.1999999999999993</v>
      </c>
    </row>
    <row r="20" spans="1:4" x14ac:dyDescent="0.25">
      <c r="A20" t="s">
        <v>127</v>
      </c>
      <c r="B20" t="s">
        <v>135</v>
      </c>
      <c r="C20">
        <v>0.6</v>
      </c>
      <c r="D20">
        <v>7.7</v>
      </c>
    </row>
    <row r="21" spans="1:4" x14ac:dyDescent="0.25">
      <c r="A21" t="s">
        <v>127</v>
      </c>
      <c r="B21" t="s">
        <v>136</v>
      </c>
      <c r="C21">
        <v>0.1</v>
      </c>
      <c r="D21">
        <v>7.1</v>
      </c>
    </row>
    <row r="22" spans="1:4" x14ac:dyDescent="0.25">
      <c r="A22" t="s">
        <v>127</v>
      </c>
      <c r="B22" t="s">
        <v>137</v>
      </c>
      <c r="C22">
        <v>-1</v>
      </c>
      <c r="D22">
        <v>6.1</v>
      </c>
    </row>
    <row r="23" spans="1:4" x14ac:dyDescent="0.25">
      <c r="A23" t="s">
        <v>127</v>
      </c>
      <c r="B23" t="s">
        <v>138</v>
      </c>
      <c r="C23">
        <v>-1.6</v>
      </c>
      <c r="D23">
        <v>5.2</v>
      </c>
    </row>
    <row r="24" spans="1:4" x14ac:dyDescent="0.25">
      <c r="A24" t="s">
        <v>127</v>
      </c>
      <c r="B24" t="s">
        <v>139</v>
      </c>
      <c r="C24">
        <v>-1.7</v>
      </c>
      <c r="D24">
        <v>4.3</v>
      </c>
    </row>
    <row r="25" spans="1:4" x14ac:dyDescent="0.25">
      <c r="A25" t="s">
        <v>127</v>
      </c>
      <c r="B25" t="s">
        <v>140</v>
      </c>
      <c r="C25">
        <v>0.5</v>
      </c>
      <c r="D25">
        <v>3.4</v>
      </c>
    </row>
    <row r="26" spans="1:4" x14ac:dyDescent="0.25">
      <c r="A26" t="s">
        <v>127</v>
      </c>
      <c r="B26" t="s">
        <v>141</v>
      </c>
      <c r="C26">
        <v>2</v>
      </c>
      <c r="D26">
        <v>2.7</v>
      </c>
    </row>
    <row r="27" spans="1:4" x14ac:dyDescent="0.25">
      <c r="A27" t="s">
        <v>127</v>
      </c>
      <c r="B27" t="s">
        <v>142</v>
      </c>
      <c r="C27">
        <v>0.8</v>
      </c>
      <c r="D27">
        <v>2</v>
      </c>
    </row>
    <row r="28" spans="1:4" x14ac:dyDescent="0.25">
      <c r="A28" t="s">
        <v>127</v>
      </c>
      <c r="B28" t="s">
        <v>143</v>
      </c>
      <c r="C28">
        <v>3.2</v>
      </c>
      <c r="D28">
        <v>1.6</v>
      </c>
    </row>
    <row r="29" spans="1:4" x14ac:dyDescent="0.25">
      <c r="A29" t="s">
        <v>127</v>
      </c>
      <c r="B29" t="s">
        <v>144</v>
      </c>
      <c r="C29">
        <v>1.1000000000000001</v>
      </c>
      <c r="D29">
        <v>1</v>
      </c>
    </row>
    <row r="30" spans="1:4" x14ac:dyDescent="0.25">
      <c r="A30" t="s">
        <v>156</v>
      </c>
      <c r="B30" t="s">
        <v>133</v>
      </c>
      <c r="C30">
        <v>0.9</v>
      </c>
      <c r="D30">
        <v>0.8</v>
      </c>
    </row>
    <row r="31" spans="1:4" x14ac:dyDescent="0.25">
      <c r="A31" t="s">
        <v>127</v>
      </c>
      <c r="B31" t="s">
        <v>134</v>
      </c>
      <c r="C31">
        <v>-2.1</v>
      </c>
      <c r="D31">
        <v>0.2</v>
      </c>
    </row>
    <row r="32" spans="1:4" x14ac:dyDescent="0.25">
      <c r="A32" t="s">
        <v>127</v>
      </c>
      <c r="B32" t="s">
        <v>135</v>
      </c>
      <c r="C32">
        <v>0.5</v>
      </c>
      <c r="D32">
        <v>0.2</v>
      </c>
    </row>
    <row r="33" spans="1:4" x14ac:dyDescent="0.25">
      <c r="A33" t="s">
        <v>127</v>
      </c>
      <c r="B33" t="s">
        <v>136</v>
      </c>
      <c r="C33">
        <v>1.7</v>
      </c>
      <c r="D33">
        <v>0.4</v>
      </c>
    </row>
    <row r="34" spans="1:4" x14ac:dyDescent="0.25">
      <c r="A34" t="s">
        <v>127</v>
      </c>
      <c r="B34" t="s">
        <v>137</v>
      </c>
      <c r="C34">
        <v>2.2999999999999998</v>
      </c>
      <c r="D34">
        <v>0.6</v>
      </c>
    </row>
    <row r="35" spans="1:4" x14ac:dyDescent="0.25">
      <c r="A35" t="s">
        <v>127</v>
      </c>
      <c r="B35" t="s">
        <v>138</v>
      </c>
      <c r="C35">
        <v>4.3</v>
      </c>
      <c r="D35">
        <v>1.1000000000000001</v>
      </c>
    </row>
    <row r="36" spans="1:4" x14ac:dyDescent="0.25">
      <c r="A36" t="s">
        <v>127</v>
      </c>
      <c r="B36" t="s">
        <v>139</v>
      </c>
      <c r="C36">
        <v>5.9</v>
      </c>
      <c r="D36">
        <v>1.8</v>
      </c>
    </row>
    <row r="37" spans="1:4" x14ac:dyDescent="0.25">
      <c r="A37" t="s">
        <v>127</v>
      </c>
      <c r="B37" t="s">
        <v>140</v>
      </c>
      <c r="C37">
        <v>3.3</v>
      </c>
      <c r="D37">
        <v>2</v>
      </c>
    </row>
    <row r="38" spans="1:4" x14ac:dyDescent="0.25">
      <c r="A38" t="s">
        <v>127</v>
      </c>
      <c r="B38" t="s">
        <v>141</v>
      </c>
      <c r="C38">
        <v>3.7</v>
      </c>
      <c r="D38">
        <v>2.1</v>
      </c>
    </row>
    <row r="39" spans="1:4" x14ac:dyDescent="0.25">
      <c r="A39" t="s">
        <v>127</v>
      </c>
      <c r="B39" t="s">
        <v>142</v>
      </c>
      <c r="C39">
        <v>4.8</v>
      </c>
      <c r="D39">
        <v>2.5</v>
      </c>
    </row>
    <row r="40" spans="1:4" x14ac:dyDescent="0.25">
      <c r="A40" t="s">
        <v>127</v>
      </c>
      <c r="B40" t="s">
        <v>143</v>
      </c>
      <c r="C40">
        <v>4.0999999999999996</v>
      </c>
      <c r="D40">
        <v>2.5</v>
      </c>
    </row>
    <row r="41" spans="1:4" x14ac:dyDescent="0.25">
      <c r="A41" t="s">
        <v>127</v>
      </c>
      <c r="B41" t="s">
        <v>144</v>
      </c>
      <c r="C41">
        <v>6.8</v>
      </c>
      <c r="D41">
        <v>3</v>
      </c>
    </row>
    <row r="42" spans="1:4" x14ac:dyDescent="0.25">
      <c r="A42" t="s">
        <v>157</v>
      </c>
      <c r="B42" t="s">
        <v>133</v>
      </c>
      <c r="C42">
        <v>3.7</v>
      </c>
      <c r="D42">
        <v>3.2</v>
      </c>
    </row>
    <row r="43" spans="1:4" x14ac:dyDescent="0.25">
      <c r="A43" t="s">
        <v>127</v>
      </c>
      <c r="B43" t="s">
        <v>134</v>
      </c>
      <c r="C43">
        <v>6.6</v>
      </c>
      <c r="D43">
        <v>4</v>
      </c>
    </row>
    <row r="44" spans="1:4" x14ac:dyDescent="0.25">
      <c r="A44" t="s">
        <v>127</v>
      </c>
      <c r="B44" t="s">
        <v>135</v>
      </c>
      <c r="C44">
        <v>6.5</v>
      </c>
      <c r="D44">
        <v>4.5</v>
      </c>
    </row>
    <row r="45" spans="1:4" x14ac:dyDescent="0.25">
      <c r="A45" t="s">
        <v>127</v>
      </c>
      <c r="B45" t="s">
        <v>136</v>
      </c>
      <c r="C45">
        <v>6.6</v>
      </c>
      <c r="D45">
        <v>4.9000000000000004</v>
      </c>
    </row>
    <row r="46" spans="1:4" x14ac:dyDescent="0.25">
      <c r="A46" t="s">
        <v>127</v>
      </c>
      <c r="B46" t="s">
        <v>137</v>
      </c>
      <c r="C46">
        <v>5</v>
      </c>
      <c r="D46">
        <v>5.0999999999999996</v>
      </c>
    </row>
    <row r="47" spans="1:4" x14ac:dyDescent="0.25">
      <c r="A47" t="s">
        <v>127</v>
      </c>
      <c r="B47" t="s">
        <v>138</v>
      </c>
      <c r="C47">
        <v>5.5</v>
      </c>
      <c r="D47">
        <v>5.2</v>
      </c>
    </row>
    <row r="48" spans="1:4" x14ac:dyDescent="0.25">
      <c r="A48" t="s">
        <v>127</v>
      </c>
      <c r="B48" t="s">
        <v>139</v>
      </c>
      <c r="C48">
        <v>4.5999999999999996</v>
      </c>
      <c r="D48">
        <v>5.0999999999999996</v>
      </c>
    </row>
    <row r="49" spans="1:4" x14ac:dyDescent="0.25">
      <c r="A49" t="s">
        <v>127</v>
      </c>
      <c r="B49" t="s">
        <v>140</v>
      </c>
      <c r="C49">
        <v>8.4</v>
      </c>
      <c r="D49">
        <v>5.5</v>
      </c>
    </row>
    <row r="50" spans="1:4" x14ac:dyDescent="0.25">
      <c r="A50" t="s">
        <v>127</v>
      </c>
      <c r="B50" t="s">
        <v>141</v>
      </c>
      <c r="C50">
        <v>9.3000000000000007</v>
      </c>
      <c r="D50">
        <v>6</v>
      </c>
    </row>
    <row r="51" spans="1:4" x14ac:dyDescent="0.25">
      <c r="A51" t="s">
        <v>127</v>
      </c>
      <c r="B51" t="s">
        <v>142</v>
      </c>
      <c r="C51">
        <v>12.2</v>
      </c>
      <c r="D51">
        <v>6.6</v>
      </c>
    </row>
    <row r="52" spans="1:4" x14ac:dyDescent="0.25">
      <c r="A52" t="s">
        <v>127</v>
      </c>
      <c r="B52" t="s">
        <v>143</v>
      </c>
      <c r="C52">
        <v>13.2</v>
      </c>
      <c r="D52">
        <v>7.4</v>
      </c>
    </row>
    <row r="53" spans="1:4" x14ac:dyDescent="0.25">
      <c r="A53" t="s">
        <v>127</v>
      </c>
      <c r="B53" t="s">
        <v>144</v>
      </c>
      <c r="C53">
        <v>13.1</v>
      </c>
      <c r="D53">
        <v>7.9</v>
      </c>
    </row>
    <row r="54" spans="1:4" x14ac:dyDescent="0.25">
      <c r="A54" t="s">
        <v>158</v>
      </c>
      <c r="B54" t="s">
        <v>133</v>
      </c>
      <c r="C54">
        <v>15.9</v>
      </c>
      <c r="D54">
        <v>8.9</v>
      </c>
    </row>
    <row r="55" spans="1:4" x14ac:dyDescent="0.25">
      <c r="A55" t="s">
        <v>127</v>
      </c>
      <c r="B55" t="s">
        <v>134</v>
      </c>
      <c r="C55">
        <v>14.6</v>
      </c>
      <c r="D55">
        <v>9.6</v>
      </c>
    </row>
    <row r="56" spans="1:4" x14ac:dyDescent="0.25">
      <c r="A56" t="s">
        <v>127</v>
      </c>
      <c r="B56" t="s">
        <v>135</v>
      </c>
      <c r="C56">
        <v>16.8</v>
      </c>
      <c r="D56">
        <v>10.5</v>
      </c>
    </row>
    <row r="57" spans="1:4" x14ac:dyDescent="0.25">
      <c r="A57" t="s">
        <v>127</v>
      </c>
      <c r="B57" t="s">
        <v>136</v>
      </c>
      <c r="C57">
        <v>15.1</v>
      </c>
      <c r="D57">
        <v>11.2</v>
      </c>
    </row>
    <row r="58" spans="1:4" x14ac:dyDescent="0.25">
      <c r="A58" t="s">
        <v>127</v>
      </c>
      <c r="B58" t="s">
        <v>137</v>
      </c>
      <c r="C58">
        <v>14.7</v>
      </c>
      <c r="D58">
        <v>12</v>
      </c>
    </row>
    <row r="59" spans="1:4" x14ac:dyDescent="0.25">
      <c r="A59" t="s">
        <v>127</v>
      </c>
      <c r="B59" t="s">
        <v>138</v>
      </c>
      <c r="C59">
        <v>12.9</v>
      </c>
      <c r="D59">
        <v>12.6</v>
      </c>
    </row>
    <row r="60" spans="1:4" x14ac:dyDescent="0.25">
      <c r="A60" t="s">
        <v>127</v>
      </c>
      <c r="B60" t="s">
        <v>139</v>
      </c>
      <c r="C60">
        <v>14.9</v>
      </c>
      <c r="D60">
        <v>13.4</v>
      </c>
    </row>
    <row r="61" spans="1:4" x14ac:dyDescent="0.25">
      <c r="A61" t="s">
        <v>127</v>
      </c>
      <c r="B61" t="s">
        <v>140</v>
      </c>
      <c r="C61">
        <v>11.3</v>
      </c>
      <c r="D61">
        <v>13.7</v>
      </c>
    </row>
    <row r="62" spans="1:4" x14ac:dyDescent="0.25">
      <c r="A62" t="s">
        <v>127</v>
      </c>
      <c r="B62" t="s">
        <v>141</v>
      </c>
      <c r="C62">
        <v>9.9</v>
      </c>
      <c r="D62">
        <v>13.7</v>
      </c>
    </row>
    <row r="63" spans="1:4" x14ac:dyDescent="0.25">
      <c r="A63" t="s">
        <v>127</v>
      </c>
      <c r="B63" t="s">
        <v>142</v>
      </c>
      <c r="C63">
        <v>7.9</v>
      </c>
      <c r="D63">
        <v>13.4</v>
      </c>
    </row>
    <row r="64" spans="1:4" x14ac:dyDescent="0.25">
      <c r="A64" t="s">
        <v>127</v>
      </c>
      <c r="B64" t="s">
        <v>143</v>
      </c>
      <c r="C64">
        <v>6.7</v>
      </c>
      <c r="D64">
        <v>12.8</v>
      </c>
    </row>
    <row r="65" spans="1:4" x14ac:dyDescent="0.25">
      <c r="A65" t="s">
        <v>127</v>
      </c>
      <c r="B65" t="s">
        <v>144</v>
      </c>
      <c r="C65">
        <v>7</v>
      </c>
      <c r="D65">
        <v>12.3</v>
      </c>
    </row>
    <row r="66" spans="1:4" x14ac:dyDescent="0.25">
      <c r="A66" t="s">
        <v>132</v>
      </c>
      <c r="B66" t="s">
        <v>133</v>
      </c>
      <c r="C66">
        <v>5.6</v>
      </c>
      <c r="D66">
        <v>11.5</v>
      </c>
    </row>
    <row r="67" spans="1:4" x14ac:dyDescent="0.25">
      <c r="A67" t="s">
        <v>127</v>
      </c>
      <c r="B67" t="s">
        <v>134</v>
      </c>
      <c r="C67">
        <v>6</v>
      </c>
      <c r="D67">
        <v>10.7</v>
      </c>
    </row>
    <row r="68" spans="1:4" x14ac:dyDescent="0.25">
      <c r="A68" t="s">
        <v>127</v>
      </c>
      <c r="B68" t="s">
        <v>135</v>
      </c>
      <c r="C68">
        <v>3.7</v>
      </c>
      <c r="D68">
        <v>9.6</v>
      </c>
    </row>
    <row r="69" spans="1:4" x14ac:dyDescent="0.25">
      <c r="A69" t="s">
        <v>127</v>
      </c>
      <c r="B69" t="s">
        <v>136</v>
      </c>
      <c r="C69">
        <v>5.0999999999999996</v>
      </c>
      <c r="D69">
        <v>8.8000000000000007</v>
      </c>
    </row>
    <row r="70" spans="1:4" x14ac:dyDescent="0.25">
      <c r="A70" t="s">
        <v>127</v>
      </c>
      <c r="B70" t="s">
        <v>137</v>
      </c>
      <c r="C70">
        <v>7.9</v>
      </c>
      <c r="D70">
        <v>8.1999999999999993</v>
      </c>
    </row>
    <row r="71" spans="1:4" x14ac:dyDescent="0.25">
      <c r="A71" t="s">
        <v>127</v>
      </c>
      <c r="B71" t="s">
        <v>138</v>
      </c>
      <c r="C71">
        <v>8.6999999999999993</v>
      </c>
      <c r="D71">
        <v>7.9</v>
      </c>
    </row>
    <row r="72" spans="1:4" x14ac:dyDescent="0.25">
      <c r="A72" t="s">
        <v>127</v>
      </c>
      <c r="B72" t="s">
        <v>139</v>
      </c>
      <c r="C72">
        <v>9.4</v>
      </c>
      <c r="D72">
        <v>7.4</v>
      </c>
    </row>
    <row r="73" spans="1:4" x14ac:dyDescent="0.25">
      <c r="A73" t="s">
        <v>127</v>
      </c>
      <c r="B73" t="s">
        <v>140</v>
      </c>
      <c r="C73">
        <v>11.2</v>
      </c>
      <c r="D73">
        <v>7.4</v>
      </c>
    </row>
    <row r="74" spans="1:4" x14ac:dyDescent="0.25">
      <c r="A74" t="s">
        <v>127</v>
      </c>
      <c r="B74" t="s">
        <v>141</v>
      </c>
      <c r="C74">
        <v>11.9</v>
      </c>
      <c r="D74">
        <v>7.6</v>
      </c>
    </row>
    <row r="75" spans="1:4" x14ac:dyDescent="0.25">
      <c r="A75" t="s">
        <v>127</v>
      </c>
      <c r="B75" t="s">
        <v>142</v>
      </c>
      <c r="C75">
        <v>10.8</v>
      </c>
      <c r="D75">
        <v>7.8</v>
      </c>
    </row>
    <row r="76" spans="1:4" x14ac:dyDescent="0.25">
      <c r="A76" t="s">
        <v>127</v>
      </c>
      <c r="B76" t="s">
        <v>143</v>
      </c>
      <c r="C76">
        <v>9.8000000000000007</v>
      </c>
      <c r="D76">
        <v>8.1</v>
      </c>
    </row>
    <row r="77" spans="1:4" x14ac:dyDescent="0.25">
      <c r="A77" t="s">
        <v>127</v>
      </c>
      <c r="B77" t="s">
        <v>144</v>
      </c>
      <c r="C77">
        <v>8.9</v>
      </c>
      <c r="D77">
        <v>8.1999999999999993</v>
      </c>
    </row>
    <row r="78" spans="1:4" x14ac:dyDescent="0.25">
      <c r="A78" t="s">
        <v>145</v>
      </c>
      <c r="B78" t="s">
        <v>133</v>
      </c>
      <c r="C78">
        <v>11.4</v>
      </c>
      <c r="D78">
        <v>8.6999999999999993</v>
      </c>
    </row>
    <row r="79" spans="1:4" x14ac:dyDescent="0.25">
      <c r="A79" t="s">
        <v>127</v>
      </c>
      <c r="B79" t="s">
        <v>134</v>
      </c>
      <c r="C79">
        <v>11.7</v>
      </c>
      <c r="D79">
        <v>9.1999999999999993</v>
      </c>
    </row>
    <row r="80" spans="1:4" x14ac:dyDescent="0.25">
      <c r="A80" t="s">
        <v>127</v>
      </c>
      <c r="B80" t="s">
        <v>135</v>
      </c>
      <c r="C80">
        <v>12.7</v>
      </c>
      <c r="D80">
        <v>10</v>
      </c>
    </row>
    <row r="81" spans="1:4" x14ac:dyDescent="0.25">
      <c r="A81" t="s">
        <v>127</v>
      </c>
      <c r="B81" t="s">
        <v>136</v>
      </c>
      <c r="C81">
        <v>14.2</v>
      </c>
      <c r="D81">
        <v>10.7</v>
      </c>
    </row>
    <row r="82" spans="1:4" x14ac:dyDescent="0.25">
      <c r="A82" t="s">
        <v>127</v>
      </c>
      <c r="B82" t="s">
        <v>137</v>
      </c>
      <c r="C82">
        <v>12.6</v>
      </c>
      <c r="D82">
        <v>11.1</v>
      </c>
    </row>
    <row r="83" spans="1:4" x14ac:dyDescent="0.25">
      <c r="A83" t="s">
        <v>127</v>
      </c>
      <c r="B83" t="s">
        <v>138</v>
      </c>
      <c r="C83">
        <v>11.8</v>
      </c>
      <c r="D83">
        <v>11.4</v>
      </c>
    </row>
    <row r="84" spans="1:4" x14ac:dyDescent="0.25">
      <c r="A84" t="s">
        <v>127</v>
      </c>
      <c r="B84" t="s">
        <v>139</v>
      </c>
      <c r="C84">
        <v>9.8000000000000007</v>
      </c>
      <c r="D84">
        <v>11.4</v>
      </c>
    </row>
    <row r="85" spans="1:4" x14ac:dyDescent="0.25">
      <c r="A85" t="s">
        <v>127</v>
      </c>
      <c r="B85" t="s">
        <v>140</v>
      </c>
      <c r="C85">
        <v>7</v>
      </c>
      <c r="D85">
        <v>11.1</v>
      </c>
    </row>
    <row r="86" spans="1:4" x14ac:dyDescent="0.25">
      <c r="A86" t="s">
        <v>127</v>
      </c>
      <c r="B86" t="s">
        <v>141</v>
      </c>
      <c r="C86">
        <v>7.1</v>
      </c>
      <c r="D86">
        <v>10.7</v>
      </c>
    </row>
    <row r="87" spans="1:4" x14ac:dyDescent="0.25">
      <c r="A87" t="s">
        <v>127</v>
      </c>
      <c r="B87" t="s">
        <v>142</v>
      </c>
      <c r="C87">
        <v>6.6</v>
      </c>
      <c r="D87">
        <v>10.3</v>
      </c>
    </row>
    <row r="88" spans="1:4" x14ac:dyDescent="0.25">
      <c r="A88" t="s">
        <v>127</v>
      </c>
      <c r="B88" t="s">
        <v>143</v>
      </c>
      <c r="C88">
        <v>5.3</v>
      </c>
      <c r="D88">
        <v>9.9</v>
      </c>
    </row>
  </sheetData>
  <mergeCells count="1">
    <mergeCell ref="H1:I1"/>
  </mergeCells>
  <hyperlinks>
    <hyperlink ref="H1:I1" location="Index!A1" display="Regresar al Índice" xr:uid="{A065CF9A-76D2-4E3E-A93A-C029EA51EEFC}"/>
  </hyperlink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BDE35-6019-4251-A596-554B6269B508}">
  <sheetPr codeName="Hoja100"/>
  <dimension ref="A1:I24"/>
  <sheetViews>
    <sheetView workbookViewId="0">
      <selection activeCell="F22" sqref="F22"/>
    </sheetView>
  </sheetViews>
  <sheetFormatPr baseColWidth="10" defaultColWidth="9.109375" defaultRowHeight="13.2" x14ac:dyDescent="0.25"/>
  <sheetData>
    <row r="1" spans="1:9" ht="14.4" x14ac:dyDescent="0.3">
      <c r="A1" t="s">
        <v>1144</v>
      </c>
      <c r="H1" s="12" t="s">
        <v>131</v>
      </c>
      <c r="I1" s="12"/>
    </row>
    <row r="2" spans="1:9" x14ac:dyDescent="0.25">
      <c r="A2" t="s">
        <v>594</v>
      </c>
    </row>
    <row r="5" spans="1:9" x14ac:dyDescent="0.25">
      <c r="A5" t="s">
        <v>206</v>
      </c>
      <c r="B5" t="s">
        <v>589</v>
      </c>
    </row>
    <row r="6" spans="1:9" x14ac:dyDescent="0.25">
      <c r="A6" t="s">
        <v>120</v>
      </c>
      <c r="B6">
        <v>0.2</v>
      </c>
    </row>
    <row r="7" spans="1:9" x14ac:dyDescent="0.25">
      <c r="A7" t="s">
        <v>124</v>
      </c>
      <c r="B7">
        <v>0.7</v>
      </c>
    </row>
    <row r="8" spans="1:9" x14ac:dyDescent="0.25">
      <c r="A8" t="s">
        <v>101</v>
      </c>
      <c r="B8">
        <v>1.1000000000000001</v>
      </c>
    </row>
    <row r="9" spans="1:9" x14ac:dyDescent="0.25">
      <c r="A9" t="s">
        <v>116</v>
      </c>
      <c r="B9">
        <v>1.1000000000000001</v>
      </c>
    </row>
    <row r="10" spans="1:9" x14ac:dyDescent="0.25">
      <c r="A10" t="s">
        <v>118</v>
      </c>
      <c r="B10">
        <v>1.3</v>
      </c>
    </row>
    <row r="11" spans="1:9" x14ac:dyDescent="0.25">
      <c r="A11" t="s">
        <v>108</v>
      </c>
      <c r="B11">
        <v>1.4</v>
      </c>
    </row>
    <row r="12" spans="1:9" x14ac:dyDescent="0.25">
      <c r="A12" t="s">
        <v>95</v>
      </c>
      <c r="B12">
        <v>2</v>
      </c>
    </row>
    <row r="13" spans="1:9" x14ac:dyDescent="0.25">
      <c r="A13" t="s">
        <v>105</v>
      </c>
      <c r="B13">
        <v>2.5</v>
      </c>
    </row>
    <row r="14" spans="1:9" x14ac:dyDescent="0.25">
      <c r="A14" t="s">
        <v>97</v>
      </c>
      <c r="B14">
        <v>2.9</v>
      </c>
    </row>
    <row r="15" spans="1:9" x14ac:dyDescent="0.25">
      <c r="A15" t="s">
        <v>122</v>
      </c>
      <c r="B15">
        <v>3.5</v>
      </c>
    </row>
    <row r="16" spans="1:9" x14ac:dyDescent="0.25">
      <c r="A16" t="s">
        <v>93</v>
      </c>
      <c r="B16">
        <v>4.5</v>
      </c>
    </row>
    <row r="17" spans="1:2" x14ac:dyDescent="0.25">
      <c r="A17" t="s">
        <v>96</v>
      </c>
      <c r="B17">
        <v>5.8</v>
      </c>
    </row>
    <row r="18" spans="1:2" x14ac:dyDescent="0.25">
      <c r="A18" t="s">
        <v>98</v>
      </c>
      <c r="B18">
        <v>6.1</v>
      </c>
    </row>
    <row r="19" spans="1:2" x14ac:dyDescent="0.25">
      <c r="A19" t="s">
        <v>99</v>
      </c>
      <c r="B19">
        <v>6.7</v>
      </c>
    </row>
    <row r="20" spans="1:2" x14ac:dyDescent="0.25">
      <c r="A20" t="s">
        <v>107</v>
      </c>
      <c r="B20">
        <v>8.6</v>
      </c>
    </row>
    <row r="21" spans="1:2" x14ac:dyDescent="0.25">
      <c r="A21" t="s">
        <v>123</v>
      </c>
      <c r="B21">
        <v>9.4</v>
      </c>
    </row>
    <row r="22" spans="1:2" x14ac:dyDescent="0.25">
      <c r="A22" t="s">
        <v>117</v>
      </c>
      <c r="B22">
        <v>9.8000000000000007</v>
      </c>
    </row>
    <row r="23" spans="1:2" x14ac:dyDescent="0.25">
      <c r="A23" t="s">
        <v>113</v>
      </c>
      <c r="B23">
        <v>12.5</v>
      </c>
    </row>
    <row r="24" spans="1:2" x14ac:dyDescent="0.25">
      <c r="A24" t="s">
        <v>114</v>
      </c>
      <c r="B24">
        <v>13.2</v>
      </c>
    </row>
  </sheetData>
  <mergeCells count="1">
    <mergeCell ref="H1:I1"/>
  </mergeCells>
  <hyperlinks>
    <hyperlink ref="H1:I1" location="Index!A1" display="Regresar al Índice" xr:uid="{18406917-B4DA-4FB0-BF2B-31117B16F642}"/>
  </hyperlink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33E38-A760-48BF-B104-04C972B40EE9}">
  <sheetPr codeName="Hoja101"/>
  <dimension ref="A1:I40"/>
  <sheetViews>
    <sheetView workbookViewId="0">
      <selection activeCell="F22" sqref="F22"/>
    </sheetView>
  </sheetViews>
  <sheetFormatPr baseColWidth="10" defaultColWidth="9.109375" defaultRowHeight="13.2" x14ac:dyDescent="0.25"/>
  <cols>
    <col min="2" max="2" width="17.109375" bestFit="1" customWidth="1"/>
  </cols>
  <sheetData>
    <row r="1" spans="1:9" ht="14.4" x14ac:dyDescent="0.3">
      <c r="A1" t="s">
        <v>1145</v>
      </c>
      <c r="H1" s="12" t="s">
        <v>131</v>
      </c>
      <c r="I1" s="12"/>
    </row>
    <row r="2" spans="1:9" x14ac:dyDescent="0.25">
      <c r="A2" t="s">
        <v>600</v>
      </c>
    </row>
    <row r="3" spans="1:9" x14ac:dyDescent="0.25">
      <c r="A3" t="s">
        <v>601</v>
      </c>
    </row>
    <row r="7" spans="1:9" x14ac:dyDescent="0.25">
      <c r="B7" t="s">
        <v>129</v>
      </c>
      <c r="C7" t="s">
        <v>664</v>
      </c>
    </row>
    <row r="8" spans="1:9" x14ac:dyDescent="0.25">
      <c r="B8" t="s">
        <v>164</v>
      </c>
      <c r="C8">
        <v>-13.034640010493154</v>
      </c>
    </row>
    <row r="9" spans="1:9" x14ac:dyDescent="0.25">
      <c r="B9" t="s">
        <v>95</v>
      </c>
      <c r="C9">
        <v>-10.676320251596277</v>
      </c>
    </row>
    <row r="10" spans="1:9" x14ac:dyDescent="0.25">
      <c r="B10" t="s">
        <v>166</v>
      </c>
      <c r="C10">
        <v>-8.3351249983867248</v>
      </c>
    </row>
    <row r="11" spans="1:9" x14ac:dyDescent="0.25">
      <c r="B11" t="s">
        <v>165</v>
      </c>
      <c r="C11">
        <v>-7.1510443399769255</v>
      </c>
    </row>
    <row r="12" spans="1:9" x14ac:dyDescent="0.25">
      <c r="B12" t="s">
        <v>161</v>
      </c>
      <c r="C12">
        <v>-6.9732836130759965</v>
      </c>
    </row>
    <row r="13" spans="1:9" x14ac:dyDescent="0.25">
      <c r="B13" t="s">
        <v>162</v>
      </c>
      <c r="C13">
        <v>-6.6969303416540793</v>
      </c>
    </row>
    <row r="14" spans="1:9" x14ac:dyDescent="0.25">
      <c r="B14" t="s">
        <v>99</v>
      </c>
      <c r="C14">
        <v>-6.2533953424992097</v>
      </c>
    </row>
    <row r="15" spans="1:9" x14ac:dyDescent="0.25">
      <c r="B15" t="s">
        <v>115</v>
      </c>
      <c r="C15">
        <v>-6.1708065637078642</v>
      </c>
    </row>
    <row r="16" spans="1:9" x14ac:dyDescent="0.25">
      <c r="B16" t="s">
        <v>123</v>
      </c>
      <c r="C16">
        <v>-5.4992593303833752</v>
      </c>
    </row>
    <row r="17" spans="2:3" x14ac:dyDescent="0.25">
      <c r="B17" t="s">
        <v>91</v>
      </c>
      <c r="C17">
        <v>-5.4927558801747578</v>
      </c>
    </row>
    <row r="18" spans="2:3" x14ac:dyDescent="0.25">
      <c r="B18" t="s">
        <v>100</v>
      </c>
      <c r="C18">
        <v>-4.9572499267471031</v>
      </c>
    </row>
    <row r="19" spans="2:3" x14ac:dyDescent="0.25">
      <c r="B19" t="s">
        <v>124</v>
      </c>
      <c r="C19">
        <v>-4.6432865924018687</v>
      </c>
    </row>
    <row r="20" spans="2:3" x14ac:dyDescent="0.25">
      <c r="B20" t="s">
        <v>121</v>
      </c>
      <c r="C20">
        <v>-4.632523092074095</v>
      </c>
    </row>
    <row r="21" spans="2:3" x14ac:dyDescent="0.25">
      <c r="B21" t="s">
        <v>114</v>
      </c>
      <c r="C21">
        <v>-4.6068967097001288</v>
      </c>
    </row>
    <row r="22" spans="2:3" x14ac:dyDescent="0.25">
      <c r="B22" t="s">
        <v>96</v>
      </c>
      <c r="C22">
        <v>-4.4369808357328013</v>
      </c>
    </row>
    <row r="23" spans="2:3" x14ac:dyDescent="0.25">
      <c r="B23" t="s">
        <v>105</v>
      </c>
      <c r="C23">
        <v>-2.7412715534963286</v>
      </c>
    </row>
    <row r="24" spans="2:3" x14ac:dyDescent="0.25">
      <c r="B24" t="s">
        <v>104</v>
      </c>
      <c r="C24">
        <v>-2.3967005797614882</v>
      </c>
    </row>
    <row r="25" spans="2:3" x14ac:dyDescent="0.25">
      <c r="B25" t="s">
        <v>108</v>
      </c>
      <c r="C25">
        <v>-1.839559453307468</v>
      </c>
    </row>
    <row r="26" spans="2:3" x14ac:dyDescent="0.25">
      <c r="B26" t="s">
        <v>163</v>
      </c>
      <c r="C26">
        <v>-0.82916401688492658</v>
      </c>
    </row>
    <row r="27" spans="2:3" x14ac:dyDescent="0.25">
      <c r="B27" t="s">
        <v>103</v>
      </c>
      <c r="C27">
        <v>-0.59322361078690888</v>
      </c>
    </row>
    <row r="28" spans="2:3" x14ac:dyDescent="0.25">
      <c r="B28" t="s">
        <v>122</v>
      </c>
      <c r="C28">
        <v>-0.3188652033378217</v>
      </c>
    </row>
    <row r="29" spans="2:3" x14ac:dyDescent="0.25">
      <c r="B29" t="s">
        <v>107</v>
      </c>
      <c r="C29">
        <v>-8.9430947048446688E-2</v>
      </c>
    </row>
    <row r="30" spans="2:3" x14ac:dyDescent="0.25">
      <c r="B30" t="s">
        <v>90</v>
      </c>
      <c r="C30">
        <v>7.8116768381236684E-2</v>
      </c>
    </row>
    <row r="31" spans="2:3" x14ac:dyDescent="0.25">
      <c r="B31" t="s">
        <v>98</v>
      </c>
      <c r="C31">
        <v>1.2273996348647351</v>
      </c>
    </row>
    <row r="32" spans="2:3" x14ac:dyDescent="0.25">
      <c r="B32" t="s">
        <v>116</v>
      </c>
      <c r="C32">
        <v>1.3809475144071706</v>
      </c>
    </row>
    <row r="33" spans="2:3" x14ac:dyDescent="0.25">
      <c r="B33" t="s">
        <v>94</v>
      </c>
      <c r="C33">
        <v>2.0809853211046856</v>
      </c>
    </row>
    <row r="34" spans="2:3" x14ac:dyDescent="0.25">
      <c r="B34" t="s">
        <v>118</v>
      </c>
      <c r="C34">
        <v>3.2550835407973446</v>
      </c>
    </row>
    <row r="35" spans="2:3" x14ac:dyDescent="0.25">
      <c r="B35" t="s">
        <v>106</v>
      </c>
      <c r="C35">
        <v>4.4362475858399346</v>
      </c>
    </row>
    <row r="36" spans="2:3" x14ac:dyDescent="0.25">
      <c r="B36" t="s">
        <v>89</v>
      </c>
      <c r="C36">
        <v>6.1434990043572713</v>
      </c>
    </row>
    <row r="37" spans="2:3" x14ac:dyDescent="0.25">
      <c r="B37" t="s">
        <v>120</v>
      </c>
      <c r="C37">
        <v>7.3799850124197652</v>
      </c>
    </row>
    <row r="38" spans="2:3" x14ac:dyDescent="0.25">
      <c r="B38" t="s">
        <v>602</v>
      </c>
      <c r="C38">
        <v>8.2483359212179774</v>
      </c>
    </row>
    <row r="39" spans="2:3" x14ac:dyDescent="0.25">
      <c r="B39" t="s">
        <v>92</v>
      </c>
      <c r="C39">
        <v>13.023488995222651</v>
      </c>
    </row>
    <row r="40" spans="2:3" x14ac:dyDescent="0.25">
      <c r="B40" t="s">
        <v>112</v>
      </c>
      <c r="C40">
        <v>26.064237221265458</v>
      </c>
    </row>
  </sheetData>
  <mergeCells count="1">
    <mergeCell ref="H1:I1"/>
  </mergeCells>
  <hyperlinks>
    <hyperlink ref="H1:I1" location="Index!A1" display="Regresar al Índice" xr:uid="{D4885037-88E3-461A-B8C6-A061FC33E78E}"/>
  </hyperlinks>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CB2FE-EB53-431A-8D64-5EEC4480CBD4}">
  <sheetPr codeName="Hoja102"/>
  <dimension ref="A1:I40"/>
  <sheetViews>
    <sheetView workbookViewId="0">
      <selection activeCell="F22" sqref="F22"/>
    </sheetView>
  </sheetViews>
  <sheetFormatPr baseColWidth="10" defaultColWidth="9.109375" defaultRowHeight="13.2" x14ac:dyDescent="0.25"/>
  <cols>
    <col min="2" max="2" width="17.109375" bestFit="1" customWidth="1"/>
  </cols>
  <sheetData>
    <row r="1" spans="1:9" ht="14.4" x14ac:dyDescent="0.3">
      <c r="A1" t="s">
        <v>1146</v>
      </c>
      <c r="H1" s="12" t="s">
        <v>131</v>
      </c>
      <c r="I1" s="12"/>
    </row>
    <row r="2" spans="1:9" x14ac:dyDescent="0.25">
      <c r="A2" t="s">
        <v>600</v>
      </c>
    </row>
    <row r="3" spans="1:9" x14ac:dyDescent="0.25">
      <c r="A3" t="s">
        <v>601</v>
      </c>
    </row>
    <row r="7" spans="1:9" x14ac:dyDescent="0.25">
      <c r="B7" t="s">
        <v>129</v>
      </c>
      <c r="C7" t="s">
        <v>665</v>
      </c>
    </row>
    <row r="8" spans="1:9" x14ac:dyDescent="0.25">
      <c r="B8" t="s">
        <v>106</v>
      </c>
      <c r="C8">
        <v>-7.2632148841261932</v>
      </c>
    </row>
    <row r="9" spans="1:9" x14ac:dyDescent="0.25">
      <c r="B9" t="s">
        <v>92</v>
      </c>
      <c r="C9">
        <v>-4.2496628306339721</v>
      </c>
    </row>
    <row r="10" spans="1:9" x14ac:dyDescent="0.25">
      <c r="B10" t="s">
        <v>115</v>
      </c>
      <c r="C10">
        <v>-3.2091775291698981</v>
      </c>
    </row>
    <row r="11" spans="1:9" x14ac:dyDescent="0.25">
      <c r="B11" t="s">
        <v>103</v>
      </c>
      <c r="C11">
        <v>-3.2044909530666277</v>
      </c>
    </row>
    <row r="12" spans="1:9" x14ac:dyDescent="0.25">
      <c r="B12" t="s">
        <v>164</v>
      </c>
      <c r="C12">
        <v>-2.1739376584565719</v>
      </c>
    </row>
    <row r="13" spans="1:9" x14ac:dyDescent="0.25">
      <c r="B13" t="s">
        <v>90</v>
      </c>
      <c r="C13">
        <v>-1.1856065091226309</v>
      </c>
    </row>
    <row r="14" spans="1:9" x14ac:dyDescent="0.25">
      <c r="B14" t="s">
        <v>104</v>
      </c>
      <c r="C14">
        <v>-1.0011655539388189</v>
      </c>
    </row>
    <row r="15" spans="1:9" x14ac:dyDescent="0.25">
      <c r="B15" t="s">
        <v>100</v>
      </c>
      <c r="C15">
        <v>-0.91052836619414834</v>
      </c>
    </row>
    <row r="16" spans="1:9" x14ac:dyDescent="0.25">
      <c r="B16" t="s">
        <v>107</v>
      </c>
      <c r="C16">
        <v>-0.54928586408796432</v>
      </c>
    </row>
    <row r="17" spans="2:3" x14ac:dyDescent="0.25">
      <c r="B17" t="s">
        <v>108</v>
      </c>
      <c r="C17">
        <v>-0.1160276134755415</v>
      </c>
    </row>
    <row r="18" spans="2:3" x14ac:dyDescent="0.25">
      <c r="B18" t="s">
        <v>161</v>
      </c>
      <c r="C18">
        <v>-6.9518487389965494E-2</v>
      </c>
    </row>
    <row r="19" spans="2:3" x14ac:dyDescent="0.25">
      <c r="B19" t="s">
        <v>116</v>
      </c>
      <c r="C19">
        <v>1.3723228365866692E-2</v>
      </c>
    </row>
    <row r="20" spans="2:3" x14ac:dyDescent="0.25">
      <c r="B20" t="s">
        <v>162</v>
      </c>
      <c r="C20">
        <v>0.10715322550397233</v>
      </c>
    </row>
    <row r="21" spans="2:3" x14ac:dyDescent="0.25">
      <c r="B21" t="s">
        <v>166</v>
      </c>
      <c r="C21">
        <v>0.34423035168544985</v>
      </c>
    </row>
    <row r="22" spans="2:3" x14ac:dyDescent="0.25">
      <c r="B22" t="s">
        <v>118</v>
      </c>
      <c r="C22">
        <v>0.46946398127008804</v>
      </c>
    </row>
    <row r="23" spans="2:3" x14ac:dyDescent="0.25">
      <c r="B23" t="s">
        <v>95</v>
      </c>
      <c r="C23">
        <v>0.63260495635063929</v>
      </c>
    </row>
    <row r="24" spans="2:3" x14ac:dyDescent="0.25">
      <c r="B24" t="s">
        <v>96</v>
      </c>
      <c r="C24">
        <v>0.79554756797744397</v>
      </c>
    </row>
    <row r="25" spans="2:3" x14ac:dyDescent="0.25">
      <c r="B25" t="s">
        <v>94</v>
      </c>
      <c r="C25">
        <v>0.89744168163824245</v>
      </c>
    </row>
    <row r="26" spans="2:3" x14ac:dyDescent="0.25">
      <c r="B26" t="s">
        <v>99</v>
      </c>
      <c r="C26">
        <v>1.1689150162483766</v>
      </c>
    </row>
    <row r="27" spans="2:3" x14ac:dyDescent="0.25">
      <c r="B27" t="s">
        <v>121</v>
      </c>
      <c r="C27">
        <v>1.2744492157861333</v>
      </c>
    </row>
    <row r="28" spans="2:3" x14ac:dyDescent="0.25">
      <c r="B28" t="s">
        <v>105</v>
      </c>
      <c r="C28">
        <v>1.746478664449759</v>
      </c>
    </row>
    <row r="29" spans="2:3" x14ac:dyDescent="0.25">
      <c r="B29" t="s">
        <v>124</v>
      </c>
      <c r="C29">
        <v>1.8246626692137204</v>
      </c>
    </row>
    <row r="30" spans="2:3" x14ac:dyDescent="0.25">
      <c r="B30" t="s">
        <v>114</v>
      </c>
      <c r="C30">
        <v>1.8698667764506718</v>
      </c>
    </row>
    <row r="31" spans="2:3" x14ac:dyDescent="0.25">
      <c r="B31" t="s">
        <v>120</v>
      </c>
      <c r="C31">
        <v>1.9391687064103633</v>
      </c>
    </row>
    <row r="32" spans="2:3" x14ac:dyDescent="0.25">
      <c r="B32" t="s">
        <v>98</v>
      </c>
      <c r="C32">
        <v>2.1024852713558602</v>
      </c>
    </row>
    <row r="33" spans="2:3" x14ac:dyDescent="0.25">
      <c r="B33" t="s">
        <v>91</v>
      </c>
      <c r="C33">
        <v>2.4920566108172939</v>
      </c>
    </row>
    <row r="34" spans="2:3" x14ac:dyDescent="0.25">
      <c r="B34" t="s">
        <v>168</v>
      </c>
      <c r="C34">
        <v>2.5311719383046807</v>
      </c>
    </row>
    <row r="35" spans="2:3" x14ac:dyDescent="0.25">
      <c r="B35" t="s">
        <v>122</v>
      </c>
      <c r="C35">
        <v>3.6961646485756674</v>
      </c>
    </row>
    <row r="36" spans="2:3" x14ac:dyDescent="0.25">
      <c r="B36" t="s">
        <v>123</v>
      </c>
      <c r="C36">
        <v>3.8348177372465395</v>
      </c>
    </row>
    <row r="37" spans="2:3" x14ac:dyDescent="0.25">
      <c r="B37" t="s">
        <v>89</v>
      </c>
      <c r="C37">
        <v>5.0813586866409475</v>
      </c>
    </row>
    <row r="38" spans="2:3" x14ac:dyDescent="0.25">
      <c r="B38" t="s">
        <v>163</v>
      </c>
      <c r="C38">
        <v>6.4843902305676311</v>
      </c>
    </row>
    <row r="39" spans="2:3" x14ac:dyDescent="0.25">
      <c r="B39" t="s">
        <v>165</v>
      </c>
      <c r="C39">
        <v>6.7505711311356702</v>
      </c>
    </row>
    <row r="40" spans="2:3" x14ac:dyDescent="0.25">
      <c r="B40" t="s">
        <v>112</v>
      </c>
      <c r="C40">
        <v>14.999087315184076</v>
      </c>
    </row>
  </sheetData>
  <mergeCells count="1">
    <mergeCell ref="H1:I1"/>
  </mergeCells>
  <hyperlinks>
    <hyperlink ref="H1:I1" location="Index!A1" display="Regresar al Índice" xr:uid="{C621E67C-8917-4579-824D-61521D92A77E}"/>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I39"/>
  <sheetViews>
    <sheetView workbookViewId="0">
      <selection activeCell="A2" sqref="A2"/>
    </sheetView>
  </sheetViews>
  <sheetFormatPr baseColWidth="10" defaultColWidth="11.44140625" defaultRowHeight="13.2" x14ac:dyDescent="0.25"/>
  <cols>
    <col min="1" max="1" width="18.5546875" customWidth="1"/>
  </cols>
  <sheetData>
    <row r="1" spans="1:9" ht="14.4" x14ac:dyDescent="0.3">
      <c r="A1" t="s">
        <v>1272</v>
      </c>
      <c r="H1" s="12" t="s">
        <v>131</v>
      </c>
      <c r="I1" s="12"/>
    </row>
    <row r="2" spans="1:9" x14ac:dyDescent="0.25">
      <c r="A2" t="s">
        <v>860</v>
      </c>
    </row>
    <row r="3" spans="1:9" x14ac:dyDescent="0.25">
      <c r="A3" t="s">
        <v>861</v>
      </c>
    </row>
    <row r="6" spans="1:9" ht="40.200000000000003" thickBot="1" x14ac:dyDescent="0.3">
      <c r="A6" s="66" t="s">
        <v>206</v>
      </c>
      <c r="B6" s="43" t="s">
        <v>856</v>
      </c>
      <c r="C6" s="66" t="s">
        <v>857</v>
      </c>
      <c r="D6" s="43" t="s">
        <v>858</v>
      </c>
      <c r="E6" s="43" t="s">
        <v>859</v>
      </c>
    </row>
    <row r="7" spans="1:9" x14ac:dyDescent="0.25">
      <c r="A7" s="67" t="s">
        <v>89</v>
      </c>
      <c r="B7" s="68">
        <v>4.9000000000000002E-2</v>
      </c>
      <c r="C7" s="69">
        <v>6.4000000000000001E-2</v>
      </c>
      <c r="D7" s="68">
        <v>8.5999999999999993E-2</v>
      </c>
      <c r="E7" s="70">
        <v>0.112</v>
      </c>
    </row>
    <row r="8" spans="1:9" x14ac:dyDescent="0.25">
      <c r="A8" s="71" t="s">
        <v>107</v>
      </c>
      <c r="B8" s="72">
        <v>3.5999999999999997E-2</v>
      </c>
      <c r="C8" s="73">
        <v>5.0999999999999997E-2</v>
      </c>
      <c r="D8" s="72">
        <v>8.8999999999999996E-2</v>
      </c>
      <c r="E8" s="73">
        <v>9.8000000000000004E-2</v>
      </c>
    </row>
    <row r="9" spans="1:9" x14ac:dyDescent="0.25">
      <c r="A9" s="67" t="s">
        <v>98</v>
      </c>
      <c r="B9" s="74">
        <v>4.3999999999999997E-2</v>
      </c>
      <c r="C9" s="69">
        <v>5.0999999999999997E-2</v>
      </c>
      <c r="D9" s="74">
        <v>7.4999999999999997E-2</v>
      </c>
      <c r="E9" s="69">
        <v>9.2999999999999999E-2</v>
      </c>
    </row>
    <row r="10" spans="1:9" x14ac:dyDescent="0.25">
      <c r="A10" s="71" t="s">
        <v>124</v>
      </c>
      <c r="B10" s="72">
        <v>3.7999999999999999E-2</v>
      </c>
      <c r="C10" s="73">
        <v>0.05</v>
      </c>
      <c r="D10" s="72">
        <v>7.3999999999999996E-2</v>
      </c>
      <c r="E10" s="73">
        <v>9.1999999999999998E-2</v>
      </c>
    </row>
    <row r="11" spans="1:9" x14ac:dyDescent="0.25">
      <c r="A11" s="67" t="s">
        <v>168</v>
      </c>
      <c r="B11" s="74">
        <v>0.03</v>
      </c>
      <c r="C11" s="69">
        <v>4.3999999999999997E-2</v>
      </c>
      <c r="D11" s="74">
        <v>7.0000000000000007E-2</v>
      </c>
      <c r="E11" s="69">
        <v>8.2000000000000003E-2</v>
      </c>
    </row>
    <row r="12" spans="1:9" x14ac:dyDescent="0.25">
      <c r="A12" s="71" t="s">
        <v>113</v>
      </c>
      <c r="B12" s="72">
        <v>3.2000000000000001E-2</v>
      </c>
      <c r="C12" s="73">
        <v>4.3999999999999997E-2</v>
      </c>
      <c r="D12" s="72">
        <v>7.4999999999999997E-2</v>
      </c>
      <c r="E12" s="73">
        <v>8.2000000000000003E-2</v>
      </c>
    </row>
    <row r="13" spans="1:9" x14ac:dyDescent="0.25">
      <c r="A13" s="67" t="s">
        <v>104</v>
      </c>
      <c r="B13" s="74">
        <v>2.8000000000000001E-2</v>
      </c>
      <c r="C13" s="69">
        <v>0.04</v>
      </c>
      <c r="D13" s="74">
        <v>6.9000000000000006E-2</v>
      </c>
      <c r="E13" s="69">
        <v>8.1000000000000003E-2</v>
      </c>
    </row>
    <row r="14" spans="1:9" x14ac:dyDescent="0.25">
      <c r="A14" s="71" t="s">
        <v>101</v>
      </c>
      <c r="B14" s="72">
        <v>2.1999999999999999E-2</v>
      </c>
      <c r="C14" s="73">
        <v>2.7E-2</v>
      </c>
      <c r="D14" s="72">
        <v>6.7000000000000004E-2</v>
      </c>
      <c r="E14" s="73">
        <v>7.8E-2</v>
      </c>
    </row>
    <row r="15" spans="1:9" x14ac:dyDescent="0.25">
      <c r="A15" s="67" t="s">
        <v>103</v>
      </c>
      <c r="B15" s="74">
        <v>2.5999999999999999E-2</v>
      </c>
      <c r="C15" s="69">
        <v>3.7999999999999999E-2</v>
      </c>
      <c r="D15" s="74">
        <v>6.2E-2</v>
      </c>
      <c r="E15" s="69">
        <v>7.5999999999999998E-2</v>
      </c>
    </row>
    <row r="16" spans="1:9" x14ac:dyDescent="0.25">
      <c r="A16" s="71" t="s">
        <v>108</v>
      </c>
      <c r="B16" s="72">
        <v>3.3000000000000002E-2</v>
      </c>
      <c r="C16" s="73">
        <v>4.9000000000000002E-2</v>
      </c>
      <c r="D16" s="72">
        <v>5.8999999999999997E-2</v>
      </c>
      <c r="E16" s="73">
        <v>7.2999999999999995E-2</v>
      </c>
    </row>
    <row r="17" spans="1:5" x14ac:dyDescent="0.25">
      <c r="A17" s="67" t="s">
        <v>112</v>
      </c>
      <c r="B17" s="74">
        <v>2.5999999999999999E-2</v>
      </c>
      <c r="C17" s="69">
        <v>3.5999999999999997E-2</v>
      </c>
      <c r="D17" s="74">
        <v>6.6000000000000003E-2</v>
      </c>
      <c r="E17" s="69">
        <v>7.0999999999999994E-2</v>
      </c>
    </row>
    <row r="18" spans="1:5" x14ac:dyDescent="0.25">
      <c r="A18" s="71" t="s">
        <v>94</v>
      </c>
      <c r="B18" s="72">
        <v>2.5999999999999999E-2</v>
      </c>
      <c r="C18" s="73">
        <v>3.5000000000000003E-2</v>
      </c>
      <c r="D18" s="72">
        <v>5.5E-2</v>
      </c>
      <c r="E18" s="73">
        <v>7.0999999999999994E-2</v>
      </c>
    </row>
    <row r="19" spans="1:5" x14ac:dyDescent="0.25">
      <c r="A19" s="67" t="s">
        <v>123</v>
      </c>
      <c r="B19" s="74">
        <v>3.1E-2</v>
      </c>
      <c r="C19" s="69">
        <v>0.05</v>
      </c>
      <c r="D19" s="74">
        <v>6.0999999999999999E-2</v>
      </c>
      <c r="E19" s="69">
        <v>7.0000000000000007E-2</v>
      </c>
    </row>
    <row r="20" spans="1:5" x14ac:dyDescent="0.25">
      <c r="A20" s="71" t="s">
        <v>92</v>
      </c>
      <c r="B20" s="72">
        <v>0.03</v>
      </c>
      <c r="C20" s="73">
        <v>3.6999999999999998E-2</v>
      </c>
      <c r="D20" s="72">
        <v>5.7000000000000002E-2</v>
      </c>
      <c r="E20" s="73">
        <v>6.9000000000000006E-2</v>
      </c>
    </row>
    <row r="21" spans="1:5" x14ac:dyDescent="0.25">
      <c r="A21" s="75" t="s">
        <v>121</v>
      </c>
      <c r="B21" s="76">
        <v>3.1E-2</v>
      </c>
      <c r="C21" s="77">
        <v>4.4999999999999998E-2</v>
      </c>
      <c r="D21" s="76">
        <v>5.6000000000000001E-2</v>
      </c>
      <c r="E21" s="77">
        <v>6.8000000000000005E-2</v>
      </c>
    </row>
    <row r="22" spans="1:5" x14ac:dyDescent="0.25">
      <c r="A22" s="71" t="s">
        <v>118</v>
      </c>
      <c r="B22" s="72">
        <v>2.9000000000000001E-2</v>
      </c>
      <c r="C22" s="73">
        <v>4.2000000000000003E-2</v>
      </c>
      <c r="D22" s="72">
        <v>5.8999999999999997E-2</v>
      </c>
      <c r="E22" s="73">
        <v>6.8000000000000005E-2</v>
      </c>
    </row>
    <row r="23" spans="1:5" x14ac:dyDescent="0.25">
      <c r="A23" s="67" t="s">
        <v>111</v>
      </c>
      <c r="B23" s="74">
        <v>3.3000000000000002E-2</v>
      </c>
      <c r="C23" s="69">
        <v>4.5999999999999999E-2</v>
      </c>
      <c r="D23" s="74">
        <v>6.0999999999999999E-2</v>
      </c>
      <c r="E23" s="69">
        <v>6.6000000000000003E-2</v>
      </c>
    </row>
    <row r="24" spans="1:5" x14ac:dyDescent="0.25">
      <c r="A24" s="71" t="s">
        <v>100</v>
      </c>
      <c r="B24" s="72">
        <v>3.3000000000000002E-2</v>
      </c>
      <c r="C24" s="73">
        <v>0.05</v>
      </c>
      <c r="D24" s="72">
        <v>5.0999999999999997E-2</v>
      </c>
      <c r="E24" s="73">
        <v>6.4000000000000001E-2</v>
      </c>
    </row>
    <row r="25" spans="1:5" x14ac:dyDescent="0.25">
      <c r="A25" s="67" t="s">
        <v>114</v>
      </c>
      <c r="B25" s="74">
        <v>3.3000000000000002E-2</v>
      </c>
      <c r="C25" s="69">
        <v>4.7E-2</v>
      </c>
      <c r="D25" s="74">
        <v>5.1999999999999998E-2</v>
      </c>
      <c r="E25" s="69">
        <v>6.4000000000000001E-2</v>
      </c>
    </row>
    <row r="26" spans="1:5" x14ac:dyDescent="0.25">
      <c r="A26" s="71" t="s">
        <v>115</v>
      </c>
      <c r="B26" s="72">
        <v>0.03</v>
      </c>
      <c r="C26" s="73">
        <v>4.1000000000000002E-2</v>
      </c>
      <c r="D26" s="72">
        <v>4.7E-2</v>
      </c>
      <c r="E26" s="73">
        <v>6.2E-2</v>
      </c>
    </row>
    <row r="27" spans="1:5" x14ac:dyDescent="0.25">
      <c r="A27" s="67" t="s">
        <v>116</v>
      </c>
      <c r="B27" s="74">
        <v>2.9000000000000001E-2</v>
      </c>
      <c r="C27" s="69">
        <v>4.3999999999999997E-2</v>
      </c>
      <c r="D27" s="74">
        <v>5.0999999999999997E-2</v>
      </c>
      <c r="E27" s="69">
        <v>6.0999999999999999E-2</v>
      </c>
    </row>
    <row r="28" spans="1:5" x14ac:dyDescent="0.25">
      <c r="A28" s="71" t="s">
        <v>105</v>
      </c>
      <c r="B28" s="72">
        <v>2.7E-2</v>
      </c>
      <c r="C28" s="73">
        <v>4.2999999999999997E-2</v>
      </c>
      <c r="D28" s="72">
        <v>5.0999999999999997E-2</v>
      </c>
      <c r="E28" s="73">
        <v>6.0999999999999999E-2</v>
      </c>
    </row>
    <row r="29" spans="1:5" x14ac:dyDescent="0.25">
      <c r="A29" s="67" t="s">
        <v>91</v>
      </c>
      <c r="B29" s="74">
        <v>2.8000000000000001E-2</v>
      </c>
      <c r="C29" s="69">
        <v>4.8000000000000001E-2</v>
      </c>
      <c r="D29" s="74">
        <v>4.5999999999999999E-2</v>
      </c>
      <c r="E29" s="69">
        <v>5.8999999999999997E-2</v>
      </c>
    </row>
    <row r="30" spans="1:5" x14ac:dyDescent="0.25">
      <c r="A30" s="71" t="s">
        <v>120</v>
      </c>
      <c r="B30" s="72">
        <v>2.7E-2</v>
      </c>
      <c r="C30" s="73">
        <v>4.2000000000000003E-2</v>
      </c>
      <c r="D30" s="72">
        <v>4.5999999999999999E-2</v>
      </c>
      <c r="E30" s="73">
        <v>5.8000000000000003E-2</v>
      </c>
    </row>
    <row r="31" spans="1:5" x14ac:dyDescent="0.25">
      <c r="A31" s="67" t="s">
        <v>117</v>
      </c>
      <c r="B31" s="74">
        <v>3.3000000000000002E-2</v>
      </c>
      <c r="C31" s="69">
        <v>5.0999999999999997E-2</v>
      </c>
      <c r="D31" s="74">
        <v>4.1000000000000002E-2</v>
      </c>
      <c r="E31" s="69">
        <v>5.7000000000000002E-2</v>
      </c>
    </row>
    <row r="32" spans="1:5" x14ac:dyDescent="0.25">
      <c r="A32" s="78" t="s">
        <v>99</v>
      </c>
      <c r="B32" s="79">
        <v>0.03</v>
      </c>
      <c r="C32" s="80">
        <v>4.5999999999999999E-2</v>
      </c>
      <c r="D32" s="79">
        <v>4.2999999999999997E-2</v>
      </c>
      <c r="E32" s="80">
        <v>5.6000000000000001E-2</v>
      </c>
    </row>
    <row r="33" spans="1:5" x14ac:dyDescent="0.25">
      <c r="A33" s="67" t="s">
        <v>106</v>
      </c>
      <c r="B33" s="74">
        <v>0.03</v>
      </c>
      <c r="C33" s="69">
        <v>3.9E-2</v>
      </c>
      <c r="D33" s="74">
        <v>4.7E-2</v>
      </c>
      <c r="E33" s="69">
        <v>5.6000000000000001E-2</v>
      </c>
    </row>
    <row r="34" spans="1:5" x14ac:dyDescent="0.25">
      <c r="A34" s="71" t="s">
        <v>109</v>
      </c>
      <c r="B34" s="72">
        <v>3.4000000000000002E-2</v>
      </c>
      <c r="C34" s="73">
        <v>5.3999999999999999E-2</v>
      </c>
      <c r="D34" s="72">
        <v>4.3999999999999997E-2</v>
      </c>
      <c r="E34" s="73">
        <v>5.6000000000000001E-2</v>
      </c>
    </row>
    <row r="35" spans="1:5" x14ac:dyDescent="0.25">
      <c r="A35" s="67" t="s">
        <v>122</v>
      </c>
      <c r="B35" s="74">
        <v>2.3E-2</v>
      </c>
      <c r="C35" s="69">
        <v>3.5000000000000003E-2</v>
      </c>
      <c r="D35" s="74">
        <v>4.2000000000000003E-2</v>
      </c>
      <c r="E35" s="69">
        <v>5.5E-2</v>
      </c>
    </row>
    <row r="36" spans="1:5" x14ac:dyDescent="0.25">
      <c r="A36" s="71" t="s">
        <v>96</v>
      </c>
      <c r="B36" s="72">
        <v>2.8000000000000001E-2</v>
      </c>
      <c r="C36" s="73">
        <v>4.2000000000000003E-2</v>
      </c>
      <c r="D36" s="72">
        <v>4.2999999999999997E-2</v>
      </c>
      <c r="E36" s="73">
        <v>5.2999999999999999E-2</v>
      </c>
    </row>
    <row r="37" spans="1:5" x14ac:dyDescent="0.25">
      <c r="A37" s="67" t="s">
        <v>95</v>
      </c>
      <c r="B37" s="74">
        <v>2.4E-2</v>
      </c>
      <c r="C37" s="69">
        <v>3.5999999999999997E-2</v>
      </c>
      <c r="D37" s="74">
        <v>3.9E-2</v>
      </c>
      <c r="E37" s="69">
        <v>4.8000000000000001E-2</v>
      </c>
    </row>
    <row r="38" spans="1:5" x14ac:dyDescent="0.25">
      <c r="A38" s="71" t="s">
        <v>90</v>
      </c>
      <c r="B38" s="72">
        <v>2.1000000000000001E-2</v>
      </c>
      <c r="C38" s="73">
        <v>0.03</v>
      </c>
      <c r="D38" s="72">
        <v>3.6999999999999998E-2</v>
      </c>
      <c r="E38" s="73">
        <v>4.4999999999999998E-2</v>
      </c>
    </row>
    <row r="39" spans="1:5" ht="13.8" thickBot="1" x14ac:dyDescent="0.3">
      <c r="A39" s="81" t="s">
        <v>97</v>
      </c>
      <c r="B39" s="82">
        <v>2.3E-2</v>
      </c>
      <c r="C39" s="83">
        <v>3.3000000000000002E-2</v>
      </c>
      <c r="D39" s="82">
        <v>3.1E-2</v>
      </c>
      <c r="E39" s="83">
        <v>3.7999999999999999E-2</v>
      </c>
    </row>
  </sheetData>
  <mergeCells count="1">
    <mergeCell ref="H1:I1"/>
  </mergeCells>
  <hyperlinks>
    <hyperlink ref="H1:I1" location="Index!A1" display="Regresar al Índice" xr:uid="{00000000-0004-0000-0600-000000000000}"/>
  </hyperlinks>
  <pageMargins left="0.7" right="0.7" top="0.75" bottom="0.75" header="0.3" footer="0.3"/>
  <pageSetup orientation="portrait"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8B869-E673-40D5-B2C5-AD31E23905B9}">
  <sheetPr codeName="Hoja103"/>
  <dimension ref="A1:I40"/>
  <sheetViews>
    <sheetView workbookViewId="0">
      <selection activeCell="F22" sqref="F22"/>
    </sheetView>
  </sheetViews>
  <sheetFormatPr baseColWidth="10" defaultColWidth="9.109375" defaultRowHeight="13.2" x14ac:dyDescent="0.25"/>
  <cols>
    <col min="2" max="2" width="21" bestFit="1" customWidth="1"/>
  </cols>
  <sheetData>
    <row r="1" spans="1:9" ht="14.4" x14ac:dyDescent="0.3">
      <c r="A1" t="s">
        <v>1147</v>
      </c>
      <c r="H1" s="12" t="s">
        <v>131</v>
      </c>
      <c r="I1" s="12"/>
    </row>
    <row r="2" spans="1:9" x14ac:dyDescent="0.25">
      <c r="A2" t="s">
        <v>600</v>
      </c>
    </row>
    <row r="3" spans="1:9" x14ac:dyDescent="0.25">
      <c r="A3" t="s">
        <v>601</v>
      </c>
    </row>
    <row r="7" spans="1:9" x14ac:dyDescent="0.25">
      <c r="B7" t="s">
        <v>129</v>
      </c>
      <c r="C7" t="s">
        <v>664</v>
      </c>
    </row>
    <row r="8" spans="1:9" x14ac:dyDescent="0.25">
      <c r="B8" t="s">
        <v>104</v>
      </c>
      <c r="C8">
        <v>-6.8746470693618873</v>
      </c>
    </row>
    <row r="9" spans="1:9" x14ac:dyDescent="0.25">
      <c r="B9" t="s">
        <v>118</v>
      </c>
      <c r="C9">
        <v>-2.5607223064403013</v>
      </c>
    </row>
    <row r="10" spans="1:9" x14ac:dyDescent="0.25">
      <c r="B10" t="s">
        <v>162</v>
      </c>
      <c r="C10">
        <v>-2.4249614571642359</v>
      </c>
    </row>
    <row r="11" spans="1:9" x14ac:dyDescent="0.25">
      <c r="B11" t="s">
        <v>602</v>
      </c>
      <c r="C11">
        <v>-2.0850066814416994</v>
      </c>
    </row>
    <row r="12" spans="1:9" x14ac:dyDescent="0.25">
      <c r="B12" t="s">
        <v>161</v>
      </c>
      <c r="C12">
        <v>-1.9351677182813949</v>
      </c>
    </row>
    <row r="13" spans="1:9" x14ac:dyDescent="0.25">
      <c r="B13" t="s">
        <v>105</v>
      </c>
      <c r="C13">
        <v>-0.3438894113365415</v>
      </c>
    </row>
    <row r="14" spans="1:9" x14ac:dyDescent="0.25">
      <c r="B14" t="s">
        <v>103</v>
      </c>
      <c r="C14">
        <v>0.40216306276147595</v>
      </c>
    </row>
    <row r="15" spans="1:9" x14ac:dyDescent="0.25">
      <c r="B15" t="s">
        <v>108</v>
      </c>
      <c r="C15">
        <v>0.56348121963703712</v>
      </c>
    </row>
    <row r="16" spans="1:9" x14ac:dyDescent="0.25">
      <c r="B16" t="s">
        <v>96</v>
      </c>
      <c r="C16">
        <v>1.9688012749648642</v>
      </c>
    </row>
    <row r="17" spans="2:3" x14ac:dyDescent="0.25">
      <c r="B17" t="s">
        <v>121</v>
      </c>
      <c r="C17">
        <v>2.1210056520424594</v>
      </c>
    </row>
    <row r="18" spans="2:3" x14ac:dyDescent="0.25">
      <c r="B18" t="s">
        <v>91</v>
      </c>
      <c r="C18">
        <v>2.5117924396788291</v>
      </c>
    </row>
    <row r="19" spans="2:3" x14ac:dyDescent="0.25">
      <c r="B19" t="s">
        <v>124</v>
      </c>
      <c r="C19">
        <v>2.7069880645112945</v>
      </c>
    </row>
    <row r="20" spans="2:3" x14ac:dyDescent="0.25">
      <c r="B20" t="s">
        <v>120</v>
      </c>
      <c r="C20">
        <v>2.7162184285263855</v>
      </c>
    </row>
    <row r="21" spans="2:3" x14ac:dyDescent="0.25">
      <c r="B21" t="s">
        <v>95</v>
      </c>
      <c r="C21">
        <v>2.7335215591390338</v>
      </c>
    </row>
    <row r="22" spans="2:3" x14ac:dyDescent="0.25">
      <c r="B22" t="s">
        <v>99</v>
      </c>
      <c r="C22">
        <v>2.76488431641988</v>
      </c>
    </row>
    <row r="23" spans="2:3" x14ac:dyDescent="0.25">
      <c r="B23" t="s">
        <v>165</v>
      </c>
      <c r="C23">
        <v>2.8295564282559962</v>
      </c>
    </row>
    <row r="24" spans="2:3" x14ac:dyDescent="0.25">
      <c r="B24" t="s">
        <v>122</v>
      </c>
      <c r="C24">
        <v>2.8597417759905768</v>
      </c>
    </row>
    <row r="25" spans="2:3" x14ac:dyDescent="0.25">
      <c r="B25" t="s">
        <v>166</v>
      </c>
      <c r="C25">
        <v>2.9564559943503115</v>
      </c>
    </row>
    <row r="26" spans="2:3" x14ac:dyDescent="0.25">
      <c r="B26" t="s">
        <v>90</v>
      </c>
      <c r="C26">
        <v>3.1721143627128128</v>
      </c>
    </row>
    <row r="27" spans="2:3" x14ac:dyDescent="0.25">
      <c r="B27" t="s">
        <v>164</v>
      </c>
      <c r="C27">
        <v>3.5876162469218311</v>
      </c>
    </row>
    <row r="28" spans="2:3" x14ac:dyDescent="0.25">
      <c r="B28" t="s">
        <v>114</v>
      </c>
      <c r="C28">
        <v>4.0727969192733662</v>
      </c>
    </row>
    <row r="29" spans="2:3" x14ac:dyDescent="0.25">
      <c r="B29" t="s">
        <v>115</v>
      </c>
      <c r="C29">
        <v>4.5630851595856727</v>
      </c>
    </row>
    <row r="30" spans="2:3" x14ac:dyDescent="0.25">
      <c r="B30" t="s">
        <v>107</v>
      </c>
      <c r="C30">
        <v>4.6024103478375586</v>
      </c>
    </row>
    <row r="31" spans="2:3" x14ac:dyDescent="0.25">
      <c r="B31" t="s">
        <v>92</v>
      </c>
      <c r="C31">
        <v>5.3152427848735844</v>
      </c>
    </row>
    <row r="32" spans="2:3" x14ac:dyDescent="0.25">
      <c r="B32" t="s">
        <v>94</v>
      </c>
      <c r="C32">
        <v>5.8000668509016338</v>
      </c>
    </row>
    <row r="33" spans="2:3" x14ac:dyDescent="0.25">
      <c r="B33" t="s">
        <v>98</v>
      </c>
      <c r="C33">
        <v>5.9604610070532509</v>
      </c>
    </row>
    <row r="34" spans="2:3" x14ac:dyDescent="0.25">
      <c r="B34" t="s">
        <v>123</v>
      </c>
      <c r="C34">
        <v>6.284965472107805</v>
      </c>
    </row>
    <row r="35" spans="2:3" x14ac:dyDescent="0.25">
      <c r="B35" t="s">
        <v>112</v>
      </c>
      <c r="C35">
        <v>7.2322528409406974</v>
      </c>
    </row>
    <row r="36" spans="2:3" x14ac:dyDescent="0.25">
      <c r="B36" t="s">
        <v>89</v>
      </c>
      <c r="C36">
        <v>7.255536684282653</v>
      </c>
    </row>
    <row r="37" spans="2:3" x14ac:dyDescent="0.25">
      <c r="B37" t="s">
        <v>100</v>
      </c>
      <c r="C37">
        <v>8.2672587631279342</v>
      </c>
    </row>
    <row r="38" spans="2:3" x14ac:dyDescent="0.25">
      <c r="B38" t="s">
        <v>106</v>
      </c>
      <c r="C38">
        <v>8.4112349535324036</v>
      </c>
    </row>
    <row r="39" spans="2:3" x14ac:dyDescent="0.25">
      <c r="B39" t="s">
        <v>116</v>
      </c>
      <c r="C39">
        <v>10.851144031435609</v>
      </c>
    </row>
    <row r="40" spans="2:3" x14ac:dyDescent="0.25">
      <c r="B40" t="s">
        <v>163</v>
      </c>
      <c r="C40">
        <v>13.426023652401545</v>
      </c>
    </row>
  </sheetData>
  <mergeCells count="1">
    <mergeCell ref="H1:I1"/>
  </mergeCells>
  <hyperlinks>
    <hyperlink ref="H1:I1" location="Index!A1" display="Regresar al Índice" xr:uid="{A87A9B55-5F93-45CB-89A2-EB60BA7C898F}"/>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EA80F-76D8-4029-A083-44A4216FC90B}">
  <sheetPr codeName="Hoja104"/>
  <dimension ref="A1:I40"/>
  <sheetViews>
    <sheetView workbookViewId="0">
      <selection activeCell="F22" sqref="F22"/>
    </sheetView>
  </sheetViews>
  <sheetFormatPr baseColWidth="10" defaultColWidth="9.109375" defaultRowHeight="13.2" x14ac:dyDescent="0.25"/>
  <cols>
    <col min="2" max="2" width="17.109375" bestFit="1" customWidth="1"/>
  </cols>
  <sheetData>
    <row r="1" spans="1:9" ht="14.4" x14ac:dyDescent="0.3">
      <c r="A1" t="s">
        <v>1148</v>
      </c>
      <c r="H1" s="12" t="s">
        <v>131</v>
      </c>
      <c r="I1" s="12"/>
    </row>
    <row r="2" spans="1:9" x14ac:dyDescent="0.25">
      <c r="A2" t="s">
        <v>600</v>
      </c>
    </row>
    <row r="3" spans="1:9" x14ac:dyDescent="0.25">
      <c r="A3" t="s">
        <v>601</v>
      </c>
    </row>
    <row r="7" spans="1:9" x14ac:dyDescent="0.25">
      <c r="B7" t="s">
        <v>129</v>
      </c>
      <c r="C7" t="s">
        <v>665</v>
      </c>
    </row>
    <row r="8" spans="1:9" x14ac:dyDescent="0.25">
      <c r="B8" t="s">
        <v>165</v>
      </c>
      <c r="C8">
        <v>-3.6413011417270518</v>
      </c>
    </row>
    <row r="9" spans="1:9" x14ac:dyDescent="0.25">
      <c r="B9" t="s">
        <v>100</v>
      </c>
      <c r="C9">
        <v>-1.7831688647467856</v>
      </c>
    </row>
    <row r="10" spans="1:9" x14ac:dyDescent="0.25">
      <c r="B10" t="s">
        <v>162</v>
      </c>
      <c r="C10">
        <v>-1.7322151392124348</v>
      </c>
    </row>
    <row r="11" spans="1:9" x14ac:dyDescent="0.25">
      <c r="B11" t="s">
        <v>168</v>
      </c>
      <c r="C11">
        <v>-1.3333091349517923</v>
      </c>
    </row>
    <row r="12" spans="1:9" x14ac:dyDescent="0.25">
      <c r="B12" t="s">
        <v>104</v>
      </c>
      <c r="C12">
        <v>-1.2976538746589068</v>
      </c>
    </row>
    <row r="13" spans="1:9" x14ac:dyDescent="0.25">
      <c r="B13" t="s">
        <v>107</v>
      </c>
      <c r="C13">
        <v>-1.269577639443356</v>
      </c>
    </row>
    <row r="14" spans="1:9" x14ac:dyDescent="0.25">
      <c r="B14" t="s">
        <v>118</v>
      </c>
      <c r="C14">
        <v>-0.741534787585022</v>
      </c>
    </row>
    <row r="15" spans="1:9" x14ac:dyDescent="0.25">
      <c r="B15" t="s">
        <v>89</v>
      </c>
      <c r="C15">
        <v>-0.54624997864323444</v>
      </c>
    </row>
    <row r="16" spans="1:9" x14ac:dyDescent="0.25">
      <c r="B16" t="s">
        <v>121</v>
      </c>
      <c r="C16">
        <v>-0.3067223198279615</v>
      </c>
    </row>
    <row r="17" spans="2:3" x14ac:dyDescent="0.25">
      <c r="B17" t="s">
        <v>164</v>
      </c>
      <c r="C17">
        <v>0.26472224845595427</v>
      </c>
    </row>
    <row r="18" spans="2:3" x14ac:dyDescent="0.25">
      <c r="B18" t="s">
        <v>108</v>
      </c>
      <c r="C18">
        <v>0.54063265068845578</v>
      </c>
    </row>
    <row r="19" spans="2:3" x14ac:dyDescent="0.25">
      <c r="B19" t="s">
        <v>105</v>
      </c>
      <c r="C19">
        <v>0.82377739712318587</v>
      </c>
    </row>
    <row r="20" spans="2:3" x14ac:dyDescent="0.25">
      <c r="B20" t="s">
        <v>124</v>
      </c>
      <c r="C20">
        <v>0.87738222442373826</v>
      </c>
    </row>
    <row r="21" spans="2:3" x14ac:dyDescent="0.25">
      <c r="B21" t="s">
        <v>114</v>
      </c>
      <c r="C21">
        <v>0.99804824824956295</v>
      </c>
    </row>
    <row r="22" spans="2:3" x14ac:dyDescent="0.25">
      <c r="B22" t="s">
        <v>115</v>
      </c>
      <c r="C22">
        <v>1.0761729495604175</v>
      </c>
    </row>
    <row r="23" spans="2:3" x14ac:dyDescent="0.25">
      <c r="B23" t="s">
        <v>120</v>
      </c>
      <c r="C23">
        <v>1.0826127760884596</v>
      </c>
    </row>
    <row r="24" spans="2:3" x14ac:dyDescent="0.25">
      <c r="B24" t="s">
        <v>99</v>
      </c>
      <c r="C24">
        <v>1.1499196474345226</v>
      </c>
    </row>
    <row r="25" spans="2:3" x14ac:dyDescent="0.25">
      <c r="B25" t="s">
        <v>91</v>
      </c>
      <c r="C25">
        <v>1.1678324165403502</v>
      </c>
    </row>
    <row r="26" spans="2:3" x14ac:dyDescent="0.25">
      <c r="B26" t="s">
        <v>106</v>
      </c>
      <c r="C26">
        <v>1.593920019575108</v>
      </c>
    </row>
    <row r="27" spans="2:3" x14ac:dyDescent="0.25">
      <c r="B27" t="s">
        <v>94</v>
      </c>
      <c r="C27">
        <v>1.7744401414745075</v>
      </c>
    </row>
    <row r="28" spans="2:3" x14ac:dyDescent="0.25">
      <c r="B28" t="s">
        <v>103</v>
      </c>
      <c r="C28">
        <v>1.8902249255498029</v>
      </c>
    </row>
    <row r="29" spans="2:3" x14ac:dyDescent="0.25">
      <c r="B29" t="s">
        <v>92</v>
      </c>
      <c r="C29">
        <v>2.211542276941743</v>
      </c>
    </row>
    <row r="30" spans="2:3" x14ac:dyDescent="0.25">
      <c r="B30" t="s">
        <v>90</v>
      </c>
      <c r="C30">
        <v>2.3007148561981423</v>
      </c>
    </row>
    <row r="31" spans="2:3" x14ac:dyDescent="0.25">
      <c r="B31" t="s">
        <v>96</v>
      </c>
      <c r="C31">
        <v>2.7175112655972682</v>
      </c>
    </row>
    <row r="32" spans="2:3" x14ac:dyDescent="0.25">
      <c r="B32" t="s">
        <v>166</v>
      </c>
      <c r="C32">
        <v>2.8405700442574067</v>
      </c>
    </row>
    <row r="33" spans="2:3" x14ac:dyDescent="0.25">
      <c r="B33" t="s">
        <v>161</v>
      </c>
      <c r="C33">
        <v>2.9860785929035365</v>
      </c>
    </row>
    <row r="34" spans="2:3" x14ac:dyDescent="0.25">
      <c r="B34" t="s">
        <v>123</v>
      </c>
      <c r="C34">
        <v>3.0565498594527578</v>
      </c>
    </row>
    <row r="35" spans="2:3" x14ac:dyDescent="0.25">
      <c r="B35" t="s">
        <v>95</v>
      </c>
      <c r="C35">
        <v>3.2381293088257177</v>
      </c>
    </row>
    <row r="36" spans="2:3" x14ac:dyDescent="0.25">
      <c r="B36" t="s">
        <v>98</v>
      </c>
      <c r="C36">
        <v>3.3523850215779452</v>
      </c>
    </row>
    <row r="37" spans="2:3" x14ac:dyDescent="0.25">
      <c r="B37" t="s">
        <v>163</v>
      </c>
      <c r="C37">
        <v>3.9065818825147107</v>
      </c>
    </row>
    <row r="38" spans="2:3" x14ac:dyDescent="0.25">
      <c r="B38" t="s">
        <v>122</v>
      </c>
      <c r="C38">
        <v>4.9985343345845399</v>
      </c>
    </row>
    <row r="39" spans="2:3" x14ac:dyDescent="0.25">
      <c r="B39" t="s">
        <v>116</v>
      </c>
      <c r="C39">
        <v>5.669654003950062</v>
      </c>
    </row>
    <row r="40" spans="2:3" x14ac:dyDescent="0.25">
      <c r="B40" t="s">
        <v>112</v>
      </c>
      <c r="C40">
        <v>13.982890650665203</v>
      </c>
    </row>
  </sheetData>
  <mergeCells count="1">
    <mergeCell ref="H1:I1"/>
  </mergeCells>
  <hyperlinks>
    <hyperlink ref="H1:I1" location="Index!A1" display="Regresar al Índice" xr:uid="{C20312F5-61E3-443F-B162-FCF7E020A4E0}"/>
  </hyperlink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05"/>
  <dimension ref="A1:I51"/>
  <sheetViews>
    <sheetView zoomScaleNormal="100" workbookViewId="0">
      <selection activeCell="F22" sqref="F22"/>
    </sheetView>
  </sheetViews>
  <sheetFormatPr baseColWidth="10" defaultColWidth="11.44140625" defaultRowHeight="13.2" x14ac:dyDescent="0.25"/>
  <sheetData>
    <row r="1" spans="1:9" ht="14.4" x14ac:dyDescent="0.3">
      <c r="A1" t="s">
        <v>1149</v>
      </c>
      <c r="H1" s="12" t="s">
        <v>131</v>
      </c>
      <c r="I1" s="12"/>
    </row>
    <row r="2" spans="1:9" x14ac:dyDescent="0.25">
      <c r="A2" t="s">
        <v>359</v>
      </c>
    </row>
    <row r="5" spans="1:9" x14ac:dyDescent="0.25">
      <c r="D5" t="s">
        <v>352</v>
      </c>
      <c r="E5" t="s">
        <v>353</v>
      </c>
      <c r="F5" t="s">
        <v>354</v>
      </c>
      <c r="G5" t="s">
        <v>355</v>
      </c>
      <c r="H5" t="s">
        <v>102</v>
      </c>
      <c r="I5" t="s">
        <v>356</v>
      </c>
    </row>
    <row r="6" spans="1:9" x14ac:dyDescent="0.25">
      <c r="A6" s="11">
        <v>2016</v>
      </c>
      <c r="B6" t="s">
        <v>147</v>
      </c>
      <c r="C6" t="s">
        <v>99</v>
      </c>
      <c r="D6">
        <v>2</v>
      </c>
      <c r="E6">
        <v>0</v>
      </c>
      <c r="F6">
        <v>7</v>
      </c>
      <c r="G6">
        <v>9</v>
      </c>
      <c r="H6">
        <v>4.4400000000000004</v>
      </c>
      <c r="I6">
        <v>142</v>
      </c>
    </row>
    <row r="7" spans="1:9" x14ac:dyDescent="0.25">
      <c r="A7" s="11"/>
      <c r="B7" t="s">
        <v>148</v>
      </c>
      <c r="C7" t="s">
        <v>99</v>
      </c>
      <c r="D7">
        <v>5</v>
      </c>
      <c r="E7">
        <v>0</v>
      </c>
      <c r="F7">
        <v>6</v>
      </c>
      <c r="G7">
        <v>11</v>
      </c>
      <c r="H7">
        <v>3.78</v>
      </c>
      <c r="I7">
        <v>121</v>
      </c>
    </row>
    <row r="8" spans="1:9" x14ac:dyDescent="0.25">
      <c r="A8" s="11"/>
      <c r="B8" t="s">
        <v>149</v>
      </c>
      <c r="C8" t="s">
        <v>99</v>
      </c>
      <c r="D8">
        <v>4</v>
      </c>
      <c r="E8">
        <v>0</v>
      </c>
      <c r="F8">
        <v>30</v>
      </c>
      <c r="G8">
        <v>34</v>
      </c>
      <c r="H8">
        <v>19.78</v>
      </c>
      <c r="I8">
        <v>633</v>
      </c>
    </row>
    <row r="9" spans="1:9" x14ac:dyDescent="0.25">
      <c r="A9" s="11"/>
      <c r="B9" t="s">
        <v>150</v>
      </c>
      <c r="C9" t="s">
        <v>99</v>
      </c>
      <c r="D9">
        <v>2</v>
      </c>
      <c r="E9">
        <v>1</v>
      </c>
      <c r="F9">
        <v>30</v>
      </c>
      <c r="G9">
        <v>33</v>
      </c>
      <c r="H9">
        <v>13.53</v>
      </c>
      <c r="I9">
        <v>433</v>
      </c>
    </row>
    <row r="10" spans="1:9" x14ac:dyDescent="0.25">
      <c r="A10" s="11"/>
      <c r="B10" t="s">
        <v>151</v>
      </c>
      <c r="C10" t="s">
        <v>99</v>
      </c>
      <c r="D10">
        <v>2</v>
      </c>
      <c r="E10">
        <v>4</v>
      </c>
      <c r="F10">
        <v>56</v>
      </c>
      <c r="G10">
        <v>62</v>
      </c>
      <c r="H10">
        <v>13.63</v>
      </c>
      <c r="I10">
        <v>436</v>
      </c>
    </row>
    <row r="11" spans="1:9" x14ac:dyDescent="0.25">
      <c r="A11" s="11"/>
      <c r="B11" t="s">
        <v>152</v>
      </c>
      <c r="C11" t="s">
        <v>99</v>
      </c>
      <c r="D11">
        <v>3</v>
      </c>
      <c r="E11">
        <v>6</v>
      </c>
      <c r="F11">
        <v>128</v>
      </c>
      <c r="G11">
        <v>137</v>
      </c>
      <c r="H11">
        <v>33.53</v>
      </c>
      <c r="I11">
        <v>1073</v>
      </c>
    </row>
    <row r="12" spans="1:9" x14ac:dyDescent="0.25">
      <c r="A12" s="11"/>
      <c r="B12" t="s">
        <v>153</v>
      </c>
      <c r="C12" t="s">
        <v>99</v>
      </c>
      <c r="D12">
        <v>2</v>
      </c>
      <c r="E12">
        <v>2</v>
      </c>
      <c r="F12">
        <v>64</v>
      </c>
      <c r="G12">
        <v>68</v>
      </c>
      <c r="H12">
        <v>27.94</v>
      </c>
      <c r="I12">
        <v>894</v>
      </c>
    </row>
    <row r="13" spans="1:9" x14ac:dyDescent="0.25">
      <c r="A13" s="11"/>
      <c r="B13" t="s">
        <v>220</v>
      </c>
      <c r="C13" t="s">
        <v>99</v>
      </c>
      <c r="D13">
        <v>1</v>
      </c>
      <c r="E13">
        <v>8</v>
      </c>
      <c r="F13">
        <v>43</v>
      </c>
      <c r="G13">
        <v>52</v>
      </c>
      <c r="H13">
        <v>27.91</v>
      </c>
      <c r="I13">
        <v>893</v>
      </c>
    </row>
    <row r="14" spans="1:9" x14ac:dyDescent="0.25">
      <c r="A14" s="11"/>
      <c r="B14" t="s">
        <v>221</v>
      </c>
      <c r="C14" t="s">
        <v>99</v>
      </c>
      <c r="D14">
        <v>1</v>
      </c>
      <c r="E14">
        <v>9</v>
      </c>
      <c r="F14">
        <v>28</v>
      </c>
      <c r="G14">
        <v>38</v>
      </c>
      <c r="H14">
        <v>27.34</v>
      </c>
      <c r="I14">
        <v>875</v>
      </c>
    </row>
    <row r="15" spans="1:9" x14ac:dyDescent="0.25">
      <c r="A15" s="11"/>
      <c r="B15" t="s">
        <v>357</v>
      </c>
      <c r="C15" t="s">
        <v>99</v>
      </c>
      <c r="D15">
        <v>20</v>
      </c>
      <c r="E15">
        <v>5</v>
      </c>
      <c r="F15">
        <v>28</v>
      </c>
      <c r="G15">
        <v>53</v>
      </c>
      <c r="H15">
        <v>22.88</v>
      </c>
      <c r="I15">
        <v>732</v>
      </c>
    </row>
    <row r="16" spans="1:9" x14ac:dyDescent="0.25">
      <c r="A16" s="11"/>
      <c r="B16" t="s">
        <v>358</v>
      </c>
      <c r="C16" t="s">
        <v>99</v>
      </c>
      <c r="D16">
        <v>8</v>
      </c>
      <c r="E16">
        <v>6</v>
      </c>
      <c r="F16">
        <v>51</v>
      </c>
      <c r="G16">
        <v>65</v>
      </c>
      <c r="H16">
        <v>29</v>
      </c>
      <c r="I16">
        <v>928</v>
      </c>
    </row>
    <row r="17" spans="1:9" x14ac:dyDescent="0.25">
      <c r="A17" s="11"/>
      <c r="B17" t="s">
        <v>231</v>
      </c>
      <c r="C17" t="s">
        <v>99</v>
      </c>
      <c r="D17">
        <v>1</v>
      </c>
      <c r="E17">
        <v>10</v>
      </c>
      <c r="F17">
        <v>51</v>
      </c>
      <c r="G17">
        <v>62</v>
      </c>
      <c r="H17">
        <v>34.53</v>
      </c>
      <c r="I17">
        <v>1105</v>
      </c>
    </row>
    <row r="18" spans="1:9" x14ac:dyDescent="0.25">
      <c r="A18" s="11">
        <v>2017</v>
      </c>
      <c r="B18" t="s">
        <v>147</v>
      </c>
      <c r="C18" t="s">
        <v>99</v>
      </c>
      <c r="D18">
        <v>15</v>
      </c>
      <c r="E18">
        <v>6</v>
      </c>
      <c r="F18">
        <v>21</v>
      </c>
      <c r="G18">
        <v>42</v>
      </c>
      <c r="H18">
        <v>18.66</v>
      </c>
      <c r="I18">
        <v>597</v>
      </c>
    </row>
    <row r="19" spans="1:9" x14ac:dyDescent="0.25">
      <c r="A19" s="11"/>
      <c r="B19" t="s">
        <v>148</v>
      </c>
      <c r="C19" t="s">
        <v>99</v>
      </c>
      <c r="D19">
        <v>3</v>
      </c>
      <c r="E19">
        <v>4</v>
      </c>
      <c r="F19">
        <v>29</v>
      </c>
      <c r="G19">
        <v>36</v>
      </c>
      <c r="H19">
        <v>23.44</v>
      </c>
      <c r="I19">
        <v>750</v>
      </c>
    </row>
    <row r="20" spans="1:9" x14ac:dyDescent="0.25">
      <c r="A20" s="11"/>
      <c r="B20" t="s">
        <v>149</v>
      </c>
      <c r="C20" t="s">
        <v>99</v>
      </c>
      <c r="D20">
        <v>1</v>
      </c>
      <c r="E20">
        <v>7</v>
      </c>
      <c r="F20">
        <v>61</v>
      </c>
      <c r="G20">
        <v>69</v>
      </c>
      <c r="H20">
        <v>35.630000000000003</v>
      </c>
      <c r="I20">
        <v>1140</v>
      </c>
    </row>
    <row r="21" spans="1:9" x14ac:dyDescent="0.25">
      <c r="A21" s="11"/>
      <c r="B21" t="s">
        <v>150</v>
      </c>
      <c r="C21" t="s">
        <v>99</v>
      </c>
      <c r="D21">
        <v>1</v>
      </c>
      <c r="E21">
        <v>1</v>
      </c>
      <c r="F21">
        <v>57</v>
      </c>
      <c r="G21">
        <v>59</v>
      </c>
      <c r="H21">
        <v>28.63</v>
      </c>
      <c r="I21">
        <v>916</v>
      </c>
    </row>
    <row r="22" spans="1:9" x14ac:dyDescent="0.25">
      <c r="A22" s="11"/>
      <c r="B22" t="s">
        <v>151</v>
      </c>
      <c r="C22" t="s">
        <v>99</v>
      </c>
      <c r="D22">
        <v>0</v>
      </c>
      <c r="E22">
        <v>4</v>
      </c>
      <c r="F22">
        <v>107</v>
      </c>
      <c r="G22">
        <v>111</v>
      </c>
      <c r="H22">
        <v>26.41</v>
      </c>
      <c r="I22">
        <v>845</v>
      </c>
    </row>
    <row r="23" spans="1:9" x14ac:dyDescent="0.25">
      <c r="A23" s="11"/>
      <c r="B23" t="s">
        <v>152</v>
      </c>
      <c r="C23" t="s">
        <v>99</v>
      </c>
      <c r="D23">
        <v>0</v>
      </c>
      <c r="E23">
        <v>6</v>
      </c>
      <c r="F23">
        <v>41</v>
      </c>
      <c r="G23">
        <v>47</v>
      </c>
      <c r="H23">
        <v>24.72</v>
      </c>
      <c r="I23">
        <v>791</v>
      </c>
    </row>
    <row r="24" spans="1:9" x14ac:dyDescent="0.25">
      <c r="A24" s="11"/>
      <c r="B24" t="s">
        <v>153</v>
      </c>
      <c r="C24" t="s">
        <v>99</v>
      </c>
      <c r="D24">
        <v>1</v>
      </c>
      <c r="E24">
        <v>3</v>
      </c>
      <c r="F24">
        <v>45</v>
      </c>
      <c r="G24">
        <v>49</v>
      </c>
      <c r="H24">
        <v>21.03</v>
      </c>
      <c r="I24">
        <v>673</v>
      </c>
    </row>
    <row r="25" spans="1:9" x14ac:dyDescent="0.25">
      <c r="A25" s="11"/>
      <c r="B25" t="s">
        <v>220</v>
      </c>
      <c r="C25" t="s">
        <v>99</v>
      </c>
      <c r="D25">
        <v>3</v>
      </c>
      <c r="E25">
        <v>5</v>
      </c>
      <c r="F25">
        <v>37</v>
      </c>
      <c r="G25">
        <v>45</v>
      </c>
      <c r="H25">
        <v>24.03</v>
      </c>
      <c r="I25">
        <v>769</v>
      </c>
    </row>
    <row r="26" spans="1:9" x14ac:dyDescent="0.25">
      <c r="A26" s="11"/>
      <c r="B26" t="s">
        <v>221</v>
      </c>
      <c r="C26" t="s">
        <v>99</v>
      </c>
      <c r="D26">
        <v>2</v>
      </c>
      <c r="E26">
        <v>7</v>
      </c>
      <c r="F26">
        <v>49</v>
      </c>
      <c r="G26">
        <v>58</v>
      </c>
      <c r="H26">
        <v>25.5</v>
      </c>
      <c r="I26">
        <v>816</v>
      </c>
    </row>
    <row r="27" spans="1:9" x14ac:dyDescent="0.25">
      <c r="A27" s="11"/>
      <c r="B27" t="s">
        <v>357</v>
      </c>
      <c r="C27" t="s">
        <v>99</v>
      </c>
      <c r="D27">
        <v>0</v>
      </c>
      <c r="E27">
        <v>5</v>
      </c>
      <c r="F27">
        <v>77</v>
      </c>
      <c r="G27">
        <v>82</v>
      </c>
      <c r="H27">
        <v>30.97</v>
      </c>
      <c r="I27">
        <v>991</v>
      </c>
    </row>
    <row r="28" spans="1:9" x14ac:dyDescent="0.25">
      <c r="A28" s="11"/>
      <c r="B28" t="s">
        <v>358</v>
      </c>
      <c r="C28" t="s">
        <v>99</v>
      </c>
      <c r="D28">
        <v>1</v>
      </c>
      <c r="E28">
        <v>6</v>
      </c>
      <c r="F28">
        <v>55</v>
      </c>
      <c r="G28">
        <v>62</v>
      </c>
      <c r="H28">
        <v>28.59</v>
      </c>
      <c r="I28">
        <v>915</v>
      </c>
    </row>
    <row r="29" spans="1:9" x14ac:dyDescent="0.25">
      <c r="A29" s="11"/>
      <c r="B29" t="s">
        <v>231</v>
      </c>
      <c r="C29" t="s">
        <v>99</v>
      </c>
      <c r="D29">
        <v>3</v>
      </c>
      <c r="E29">
        <v>7</v>
      </c>
      <c r="F29">
        <v>130</v>
      </c>
      <c r="G29">
        <v>140</v>
      </c>
      <c r="H29">
        <v>42.22</v>
      </c>
      <c r="I29">
        <v>1351</v>
      </c>
    </row>
    <row r="30" spans="1:9" x14ac:dyDescent="0.25">
      <c r="A30" s="11">
        <v>2018</v>
      </c>
      <c r="B30" t="s">
        <v>147</v>
      </c>
      <c r="C30" t="s">
        <v>99</v>
      </c>
      <c r="D30">
        <v>1</v>
      </c>
      <c r="E30">
        <v>8</v>
      </c>
      <c r="F30">
        <v>70</v>
      </c>
      <c r="G30">
        <v>79</v>
      </c>
      <c r="H30">
        <v>31.28</v>
      </c>
      <c r="I30">
        <v>1001</v>
      </c>
    </row>
    <row r="31" spans="1:9" x14ac:dyDescent="0.25">
      <c r="A31" s="11"/>
      <c r="B31" t="s">
        <v>148</v>
      </c>
      <c r="C31" t="s">
        <v>99</v>
      </c>
      <c r="D31">
        <v>0</v>
      </c>
      <c r="E31">
        <v>8</v>
      </c>
      <c r="F31">
        <v>93</v>
      </c>
      <c r="G31">
        <v>101</v>
      </c>
      <c r="H31">
        <v>40.909999999999997</v>
      </c>
      <c r="I31">
        <v>1309</v>
      </c>
    </row>
    <row r="32" spans="1:9" x14ac:dyDescent="0.25">
      <c r="A32" s="11"/>
      <c r="B32" t="s">
        <v>149</v>
      </c>
      <c r="C32" t="s">
        <v>99</v>
      </c>
      <c r="D32">
        <v>4</v>
      </c>
      <c r="E32">
        <v>22</v>
      </c>
      <c r="F32">
        <v>100</v>
      </c>
      <c r="G32">
        <v>126</v>
      </c>
      <c r="H32">
        <v>40.94</v>
      </c>
      <c r="I32">
        <v>1310</v>
      </c>
    </row>
    <row r="33" spans="1:9" x14ac:dyDescent="0.25">
      <c r="A33" s="11"/>
      <c r="B33" t="s">
        <v>150</v>
      </c>
      <c r="C33" t="s">
        <v>99</v>
      </c>
      <c r="D33">
        <v>0</v>
      </c>
      <c r="E33">
        <v>19</v>
      </c>
      <c r="F33">
        <v>91</v>
      </c>
      <c r="G33">
        <v>110</v>
      </c>
      <c r="H33">
        <v>43.22</v>
      </c>
      <c r="I33">
        <v>1383</v>
      </c>
    </row>
    <row r="34" spans="1:9" x14ac:dyDescent="0.25">
      <c r="A34" s="11"/>
      <c r="B34" t="s">
        <v>151</v>
      </c>
      <c r="C34" t="s">
        <v>99</v>
      </c>
      <c r="D34">
        <v>0</v>
      </c>
      <c r="E34">
        <v>21</v>
      </c>
      <c r="F34">
        <v>125</v>
      </c>
      <c r="G34">
        <v>146</v>
      </c>
      <c r="H34">
        <v>46.5</v>
      </c>
      <c r="I34">
        <v>1488</v>
      </c>
    </row>
    <row r="35" spans="1:9" x14ac:dyDescent="0.25">
      <c r="A35" s="11"/>
      <c r="B35" t="s">
        <v>152</v>
      </c>
      <c r="C35" t="s">
        <v>99</v>
      </c>
      <c r="D35">
        <v>0</v>
      </c>
      <c r="E35">
        <v>26</v>
      </c>
      <c r="F35">
        <v>96</v>
      </c>
      <c r="G35">
        <v>122</v>
      </c>
      <c r="H35">
        <v>49.72</v>
      </c>
      <c r="I35">
        <v>1591</v>
      </c>
    </row>
    <row r="36" spans="1:9" x14ac:dyDescent="0.25">
      <c r="A36" s="11"/>
      <c r="B36" t="s">
        <v>153</v>
      </c>
      <c r="C36" t="s">
        <v>99</v>
      </c>
      <c r="D36">
        <v>1</v>
      </c>
      <c r="E36">
        <v>7</v>
      </c>
      <c r="F36">
        <v>74</v>
      </c>
      <c r="G36">
        <v>82</v>
      </c>
      <c r="H36">
        <v>38.72</v>
      </c>
      <c r="I36">
        <v>1239</v>
      </c>
    </row>
    <row r="37" spans="1:9" x14ac:dyDescent="0.25">
      <c r="A37" s="11"/>
      <c r="B37" t="s">
        <v>220</v>
      </c>
      <c r="C37" t="s">
        <v>99</v>
      </c>
      <c r="D37">
        <v>1</v>
      </c>
      <c r="E37">
        <v>2</v>
      </c>
      <c r="F37">
        <v>91</v>
      </c>
      <c r="G37">
        <v>94</v>
      </c>
      <c r="H37">
        <v>39.909999999999997</v>
      </c>
      <c r="I37">
        <v>1277</v>
      </c>
    </row>
    <row r="38" spans="1:9" x14ac:dyDescent="0.25">
      <c r="A38" s="11"/>
      <c r="B38" t="s">
        <v>221</v>
      </c>
      <c r="C38" t="s">
        <v>99</v>
      </c>
      <c r="D38">
        <v>1</v>
      </c>
      <c r="E38">
        <v>11</v>
      </c>
      <c r="F38">
        <v>141</v>
      </c>
      <c r="G38">
        <v>153</v>
      </c>
      <c r="H38">
        <v>51.84</v>
      </c>
      <c r="I38">
        <v>1659</v>
      </c>
    </row>
    <row r="39" spans="1:9" x14ac:dyDescent="0.25">
      <c r="A39" s="11"/>
      <c r="B39" t="s">
        <v>357</v>
      </c>
      <c r="C39" t="s">
        <v>99</v>
      </c>
      <c r="D39">
        <v>3</v>
      </c>
      <c r="E39">
        <v>8</v>
      </c>
      <c r="F39">
        <v>156</v>
      </c>
      <c r="G39">
        <v>167</v>
      </c>
      <c r="H39">
        <v>50.44</v>
      </c>
      <c r="I39">
        <v>1614</v>
      </c>
    </row>
    <row r="40" spans="1:9" x14ac:dyDescent="0.25">
      <c r="A40" s="11"/>
      <c r="B40" t="s">
        <v>358</v>
      </c>
      <c r="C40" t="s">
        <v>99</v>
      </c>
      <c r="D40">
        <v>3</v>
      </c>
      <c r="E40">
        <v>9</v>
      </c>
      <c r="F40">
        <v>151</v>
      </c>
      <c r="G40">
        <v>163</v>
      </c>
      <c r="H40">
        <v>55.72</v>
      </c>
      <c r="I40">
        <v>1783</v>
      </c>
    </row>
    <row r="41" spans="1:9" x14ac:dyDescent="0.25">
      <c r="A41" s="11"/>
      <c r="B41" t="s">
        <v>231</v>
      </c>
      <c r="C41" t="s">
        <v>99</v>
      </c>
      <c r="D41">
        <v>5</v>
      </c>
      <c r="E41">
        <v>11</v>
      </c>
      <c r="F41">
        <v>218</v>
      </c>
      <c r="G41">
        <v>234</v>
      </c>
      <c r="H41">
        <v>67.28</v>
      </c>
      <c r="I41">
        <v>2153</v>
      </c>
    </row>
    <row r="42" spans="1:9" x14ac:dyDescent="0.25">
      <c r="A42" s="11">
        <v>2019</v>
      </c>
      <c r="B42" t="s">
        <v>147</v>
      </c>
      <c r="C42" t="s">
        <v>99</v>
      </c>
      <c r="D42">
        <v>16</v>
      </c>
      <c r="E42">
        <v>13</v>
      </c>
      <c r="F42">
        <v>148</v>
      </c>
      <c r="G42">
        <v>177</v>
      </c>
      <c r="H42">
        <v>57.78</v>
      </c>
      <c r="I42">
        <v>1849</v>
      </c>
    </row>
    <row r="43" spans="1:9" x14ac:dyDescent="0.25">
      <c r="A43" s="11"/>
      <c r="B43" t="s">
        <v>148</v>
      </c>
      <c r="C43" t="s">
        <v>99</v>
      </c>
      <c r="D43">
        <v>5</v>
      </c>
      <c r="E43">
        <v>16</v>
      </c>
      <c r="F43">
        <v>107</v>
      </c>
      <c r="G43">
        <v>128</v>
      </c>
      <c r="H43">
        <v>45.47</v>
      </c>
      <c r="I43">
        <v>1455</v>
      </c>
    </row>
    <row r="44" spans="1:9" x14ac:dyDescent="0.25">
      <c r="A44" s="11"/>
      <c r="B44" t="s">
        <v>149</v>
      </c>
      <c r="C44" t="s">
        <v>99</v>
      </c>
      <c r="D44">
        <v>2</v>
      </c>
      <c r="E44">
        <v>10</v>
      </c>
      <c r="F44">
        <v>159</v>
      </c>
      <c r="G44">
        <v>171</v>
      </c>
      <c r="H44">
        <v>67.5</v>
      </c>
      <c r="I44">
        <v>2160</v>
      </c>
    </row>
    <row r="45" spans="1:9" x14ac:dyDescent="0.25">
      <c r="A45" s="11"/>
      <c r="B45" t="s">
        <v>150</v>
      </c>
      <c r="C45" t="s">
        <v>99</v>
      </c>
      <c r="D45">
        <v>5</v>
      </c>
      <c r="E45">
        <v>3</v>
      </c>
      <c r="F45">
        <v>98</v>
      </c>
      <c r="G45">
        <v>106</v>
      </c>
      <c r="H45">
        <v>39.06</v>
      </c>
      <c r="I45">
        <v>1250</v>
      </c>
    </row>
    <row r="46" spans="1:9" x14ac:dyDescent="0.25">
      <c r="A46" s="11"/>
      <c r="B46" t="s">
        <v>151</v>
      </c>
      <c r="C46" t="s">
        <v>99</v>
      </c>
      <c r="D46">
        <v>4</v>
      </c>
      <c r="E46">
        <v>1</v>
      </c>
      <c r="F46">
        <v>97</v>
      </c>
      <c r="G46">
        <v>102</v>
      </c>
      <c r="H46">
        <v>35.47</v>
      </c>
      <c r="I46">
        <v>1135</v>
      </c>
    </row>
    <row r="47" spans="1:9" x14ac:dyDescent="0.25">
      <c r="A47" s="11"/>
      <c r="B47" t="s">
        <v>152</v>
      </c>
      <c r="C47" t="s">
        <v>99</v>
      </c>
      <c r="D47">
        <v>2</v>
      </c>
      <c r="E47">
        <v>2</v>
      </c>
      <c r="F47">
        <v>217</v>
      </c>
      <c r="G47">
        <v>221</v>
      </c>
      <c r="H47">
        <v>77.84</v>
      </c>
      <c r="I47">
        <v>2491</v>
      </c>
    </row>
    <row r="48" spans="1:9" x14ac:dyDescent="0.25">
      <c r="A48" s="11"/>
      <c r="B48" t="s">
        <v>153</v>
      </c>
      <c r="C48" t="s">
        <v>99</v>
      </c>
      <c r="D48">
        <v>1</v>
      </c>
      <c r="E48">
        <v>8</v>
      </c>
      <c r="F48">
        <v>176</v>
      </c>
      <c r="G48">
        <v>185</v>
      </c>
      <c r="H48">
        <v>64.63</v>
      </c>
      <c r="I48">
        <v>2068</v>
      </c>
    </row>
    <row r="49" spans="1:9" x14ac:dyDescent="0.25">
      <c r="A49" s="11"/>
      <c r="B49" t="s">
        <v>220</v>
      </c>
      <c r="C49" t="s">
        <v>99</v>
      </c>
      <c r="D49">
        <v>1</v>
      </c>
      <c r="E49">
        <v>4</v>
      </c>
      <c r="F49">
        <v>156</v>
      </c>
      <c r="G49">
        <v>161</v>
      </c>
      <c r="H49">
        <v>57.09</v>
      </c>
      <c r="I49">
        <v>1827</v>
      </c>
    </row>
    <row r="50" spans="1:9" x14ac:dyDescent="0.25">
      <c r="A50" s="11"/>
      <c r="B50" t="s">
        <v>221</v>
      </c>
      <c r="C50" t="s">
        <v>99</v>
      </c>
      <c r="D50">
        <v>2</v>
      </c>
      <c r="E50">
        <v>6</v>
      </c>
      <c r="F50">
        <v>238</v>
      </c>
      <c r="G50">
        <v>246</v>
      </c>
      <c r="H50">
        <v>77.06</v>
      </c>
      <c r="I50">
        <v>2466</v>
      </c>
    </row>
    <row r="51" spans="1:9" x14ac:dyDescent="0.25">
      <c r="A51" s="11"/>
      <c r="B51" t="s">
        <v>357</v>
      </c>
      <c r="C51" t="s">
        <v>99</v>
      </c>
      <c r="D51">
        <v>0</v>
      </c>
      <c r="E51">
        <v>15</v>
      </c>
      <c r="F51">
        <v>244</v>
      </c>
      <c r="G51">
        <v>259</v>
      </c>
      <c r="H51">
        <v>90.44</v>
      </c>
      <c r="I51">
        <v>2894</v>
      </c>
    </row>
  </sheetData>
  <mergeCells count="5">
    <mergeCell ref="A6:A17"/>
    <mergeCell ref="A18:A29"/>
    <mergeCell ref="A30:A41"/>
    <mergeCell ref="A42:A51"/>
    <mergeCell ref="H1:I1"/>
  </mergeCells>
  <hyperlinks>
    <hyperlink ref="H1:I1" location="Index!A1" display="Regresar al Índice" xr:uid="{F1C733A1-057C-4C6A-AFF4-43C832BD5004}"/>
  </hyperlinks>
  <pageMargins left="0.7" right="0.7" top="0.75" bottom="0.75" header="0.3" footer="0.3"/>
  <pageSetup orientation="portrait" horizontalDpi="300" verticalDpi="300"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06"/>
  <dimension ref="A1:I39"/>
  <sheetViews>
    <sheetView workbookViewId="0">
      <selection activeCell="F22" sqref="F22"/>
    </sheetView>
  </sheetViews>
  <sheetFormatPr baseColWidth="10" defaultColWidth="11.44140625" defaultRowHeight="13.2" x14ac:dyDescent="0.25"/>
  <cols>
    <col min="2" max="2" width="22.88671875" customWidth="1"/>
    <col min="3" max="3" width="30.44140625" customWidth="1"/>
    <col min="5" max="5" width="33.33203125" customWidth="1"/>
  </cols>
  <sheetData>
    <row r="1" spans="1:9" ht="14.4" x14ac:dyDescent="0.3">
      <c r="A1" t="s">
        <v>1150</v>
      </c>
      <c r="H1" s="12" t="s">
        <v>131</v>
      </c>
      <c r="I1" s="12"/>
    </row>
    <row r="2" spans="1:9" x14ac:dyDescent="0.25">
      <c r="A2" t="s">
        <v>359</v>
      </c>
    </row>
    <row r="6" spans="1:9" x14ac:dyDescent="0.25">
      <c r="B6" t="s">
        <v>666</v>
      </c>
      <c r="C6" t="s">
        <v>352</v>
      </c>
      <c r="D6" t="s">
        <v>353</v>
      </c>
      <c r="E6" t="s">
        <v>354</v>
      </c>
    </row>
    <row r="7" spans="1:9" x14ac:dyDescent="0.25">
      <c r="A7" t="s">
        <v>95</v>
      </c>
      <c r="B7">
        <v>25</v>
      </c>
      <c r="C7">
        <v>0</v>
      </c>
      <c r="D7">
        <v>1</v>
      </c>
      <c r="E7">
        <v>24</v>
      </c>
    </row>
    <row r="8" spans="1:9" x14ac:dyDescent="0.25">
      <c r="A8" t="s">
        <v>113</v>
      </c>
      <c r="B8">
        <v>51</v>
      </c>
      <c r="C8">
        <v>0</v>
      </c>
      <c r="D8">
        <v>0</v>
      </c>
      <c r="E8">
        <v>51</v>
      </c>
    </row>
    <row r="9" spans="1:9" x14ac:dyDescent="0.25">
      <c r="A9" t="s">
        <v>111</v>
      </c>
      <c r="B9">
        <v>16</v>
      </c>
      <c r="C9">
        <v>0</v>
      </c>
      <c r="D9">
        <v>1</v>
      </c>
      <c r="E9">
        <v>15</v>
      </c>
    </row>
    <row r="10" spans="1:9" x14ac:dyDescent="0.25">
      <c r="A10" t="s">
        <v>92</v>
      </c>
      <c r="B10">
        <v>3</v>
      </c>
      <c r="C10">
        <v>0</v>
      </c>
      <c r="D10">
        <v>0</v>
      </c>
      <c r="E10">
        <v>3</v>
      </c>
    </row>
    <row r="11" spans="1:9" x14ac:dyDescent="0.25">
      <c r="A11" t="s">
        <v>123</v>
      </c>
      <c r="B11">
        <v>40</v>
      </c>
      <c r="C11">
        <v>0</v>
      </c>
      <c r="D11">
        <v>1</v>
      </c>
      <c r="E11">
        <v>39</v>
      </c>
    </row>
    <row r="12" spans="1:9" x14ac:dyDescent="0.25">
      <c r="A12" t="s">
        <v>115</v>
      </c>
      <c r="B12">
        <v>16</v>
      </c>
      <c r="C12">
        <v>0</v>
      </c>
      <c r="D12">
        <v>0</v>
      </c>
      <c r="E12">
        <v>16</v>
      </c>
    </row>
    <row r="13" spans="1:9" x14ac:dyDescent="0.25">
      <c r="A13" t="s">
        <v>91</v>
      </c>
      <c r="B13">
        <v>9</v>
      </c>
      <c r="C13">
        <v>0</v>
      </c>
      <c r="D13">
        <v>0</v>
      </c>
      <c r="E13">
        <v>9</v>
      </c>
    </row>
    <row r="14" spans="1:9" x14ac:dyDescent="0.25">
      <c r="A14" t="s">
        <v>114</v>
      </c>
      <c r="B14">
        <v>28</v>
      </c>
      <c r="C14">
        <v>0</v>
      </c>
      <c r="D14">
        <v>1</v>
      </c>
      <c r="E14">
        <v>27</v>
      </c>
    </row>
    <row r="15" spans="1:9" x14ac:dyDescent="0.25">
      <c r="A15" t="s">
        <v>101</v>
      </c>
      <c r="B15">
        <v>1014</v>
      </c>
      <c r="C15">
        <v>15</v>
      </c>
      <c r="D15">
        <v>66</v>
      </c>
      <c r="E15">
        <v>933</v>
      </c>
    </row>
    <row r="16" spans="1:9" x14ac:dyDescent="0.25">
      <c r="A16" t="s">
        <v>108</v>
      </c>
      <c r="B16">
        <v>8</v>
      </c>
      <c r="C16">
        <v>0</v>
      </c>
      <c r="D16">
        <v>0</v>
      </c>
      <c r="E16">
        <v>8</v>
      </c>
    </row>
    <row r="17" spans="1:5" x14ac:dyDescent="0.25">
      <c r="A17" t="s">
        <v>96</v>
      </c>
      <c r="B17">
        <v>86</v>
      </c>
      <c r="C17">
        <v>1</v>
      </c>
      <c r="D17">
        <v>4</v>
      </c>
      <c r="E17">
        <v>81</v>
      </c>
    </row>
    <row r="18" spans="1:5" x14ac:dyDescent="0.25">
      <c r="A18" t="s">
        <v>104</v>
      </c>
      <c r="B18">
        <v>15</v>
      </c>
      <c r="C18">
        <v>0</v>
      </c>
      <c r="D18">
        <v>0</v>
      </c>
      <c r="E18">
        <v>15</v>
      </c>
    </row>
    <row r="19" spans="1:5" x14ac:dyDescent="0.25">
      <c r="A19" t="s">
        <v>100</v>
      </c>
      <c r="B19">
        <v>41</v>
      </c>
      <c r="C19">
        <v>0</v>
      </c>
      <c r="D19">
        <v>2</v>
      </c>
      <c r="E19">
        <v>39</v>
      </c>
    </row>
    <row r="20" spans="1:5" x14ac:dyDescent="0.25">
      <c r="A20" t="s">
        <v>99</v>
      </c>
      <c r="B20">
        <v>259</v>
      </c>
      <c r="C20">
        <v>0</v>
      </c>
      <c r="D20">
        <v>15</v>
      </c>
      <c r="E20">
        <v>244</v>
      </c>
    </row>
    <row r="21" spans="1:5" x14ac:dyDescent="0.25">
      <c r="A21" t="s">
        <v>93</v>
      </c>
      <c r="B21">
        <v>500</v>
      </c>
      <c r="C21">
        <v>1</v>
      </c>
      <c r="D21">
        <v>14</v>
      </c>
      <c r="E21">
        <v>485</v>
      </c>
    </row>
    <row r="22" spans="1:5" x14ac:dyDescent="0.25">
      <c r="A22" t="s">
        <v>120</v>
      </c>
      <c r="B22">
        <v>89</v>
      </c>
      <c r="C22">
        <v>0</v>
      </c>
      <c r="D22">
        <v>2</v>
      </c>
      <c r="E22">
        <v>87</v>
      </c>
    </row>
    <row r="23" spans="1:5" x14ac:dyDescent="0.25">
      <c r="A23" t="s">
        <v>103</v>
      </c>
      <c r="B23">
        <v>54</v>
      </c>
      <c r="C23">
        <v>0</v>
      </c>
      <c r="D23">
        <v>6</v>
      </c>
      <c r="E23">
        <v>48</v>
      </c>
    </row>
    <row r="24" spans="1:5" x14ac:dyDescent="0.25">
      <c r="A24" t="s">
        <v>106</v>
      </c>
      <c r="B24">
        <v>1</v>
      </c>
      <c r="C24">
        <v>0</v>
      </c>
      <c r="D24">
        <v>0</v>
      </c>
      <c r="E24">
        <v>1</v>
      </c>
    </row>
    <row r="25" spans="1:5" x14ac:dyDescent="0.25">
      <c r="A25" t="s">
        <v>117</v>
      </c>
      <c r="B25">
        <v>133</v>
      </c>
      <c r="C25">
        <v>3</v>
      </c>
      <c r="D25">
        <v>15</v>
      </c>
      <c r="E25">
        <v>115</v>
      </c>
    </row>
    <row r="26" spans="1:5" x14ac:dyDescent="0.25">
      <c r="A26" t="s">
        <v>94</v>
      </c>
      <c r="B26">
        <v>70</v>
      </c>
      <c r="C26">
        <v>0</v>
      </c>
      <c r="D26">
        <v>0</v>
      </c>
      <c r="E26">
        <v>70</v>
      </c>
    </row>
    <row r="27" spans="1:5" x14ac:dyDescent="0.25">
      <c r="A27" t="s">
        <v>105</v>
      </c>
      <c r="B27">
        <v>69</v>
      </c>
      <c r="C27">
        <v>0</v>
      </c>
      <c r="D27">
        <v>1</v>
      </c>
      <c r="E27">
        <v>68</v>
      </c>
    </row>
    <row r="28" spans="1:5" x14ac:dyDescent="0.25">
      <c r="A28" t="s">
        <v>122</v>
      </c>
      <c r="B28">
        <v>87</v>
      </c>
      <c r="C28">
        <v>0</v>
      </c>
      <c r="D28">
        <v>12</v>
      </c>
      <c r="E28">
        <v>75</v>
      </c>
    </row>
    <row r="29" spans="1:5" x14ac:dyDescent="0.25">
      <c r="A29" t="s">
        <v>109</v>
      </c>
      <c r="B29">
        <v>22</v>
      </c>
      <c r="C29">
        <v>0</v>
      </c>
      <c r="D29">
        <v>1</v>
      </c>
      <c r="E29">
        <v>21</v>
      </c>
    </row>
    <row r="30" spans="1:5" x14ac:dyDescent="0.25">
      <c r="A30" t="s">
        <v>97</v>
      </c>
      <c r="B30">
        <v>43</v>
      </c>
      <c r="C30">
        <v>0</v>
      </c>
      <c r="D30">
        <v>3</v>
      </c>
      <c r="E30">
        <v>40</v>
      </c>
    </row>
    <row r="31" spans="1:5" x14ac:dyDescent="0.25">
      <c r="A31" t="s">
        <v>118</v>
      </c>
      <c r="B31">
        <v>56</v>
      </c>
      <c r="C31">
        <v>0</v>
      </c>
      <c r="D31">
        <v>3</v>
      </c>
      <c r="E31">
        <v>53</v>
      </c>
    </row>
    <row r="32" spans="1:5" x14ac:dyDescent="0.25">
      <c r="A32" t="s">
        <v>98</v>
      </c>
      <c r="B32">
        <v>28</v>
      </c>
      <c r="C32">
        <v>0</v>
      </c>
      <c r="D32">
        <v>1</v>
      </c>
      <c r="E32">
        <v>27</v>
      </c>
    </row>
    <row r="33" spans="1:5" x14ac:dyDescent="0.25">
      <c r="A33" t="s">
        <v>89</v>
      </c>
      <c r="B33">
        <v>7</v>
      </c>
      <c r="C33">
        <v>0</v>
      </c>
      <c r="D33">
        <v>1</v>
      </c>
      <c r="E33">
        <v>6</v>
      </c>
    </row>
    <row r="34" spans="1:5" x14ac:dyDescent="0.25">
      <c r="A34" t="s">
        <v>107</v>
      </c>
      <c r="B34">
        <v>20</v>
      </c>
      <c r="C34">
        <v>0</v>
      </c>
      <c r="D34">
        <v>0</v>
      </c>
      <c r="E34">
        <v>20</v>
      </c>
    </row>
    <row r="35" spans="1:5" x14ac:dyDescent="0.25">
      <c r="A35" t="s">
        <v>112</v>
      </c>
      <c r="B35">
        <v>8</v>
      </c>
      <c r="C35">
        <v>0</v>
      </c>
      <c r="D35">
        <v>0</v>
      </c>
      <c r="E35">
        <v>8</v>
      </c>
    </row>
    <row r="36" spans="1:5" x14ac:dyDescent="0.25">
      <c r="A36" t="s">
        <v>124</v>
      </c>
      <c r="B36">
        <v>49</v>
      </c>
      <c r="C36">
        <v>0</v>
      </c>
      <c r="D36">
        <v>4</v>
      </c>
      <c r="E36">
        <v>45</v>
      </c>
    </row>
    <row r="37" spans="1:5" x14ac:dyDescent="0.25">
      <c r="A37" t="s">
        <v>116</v>
      </c>
      <c r="B37">
        <v>37</v>
      </c>
      <c r="C37">
        <v>1</v>
      </c>
      <c r="D37">
        <v>6</v>
      </c>
      <c r="E37">
        <v>30</v>
      </c>
    </row>
    <row r="38" spans="1:5" x14ac:dyDescent="0.25">
      <c r="A38" t="s">
        <v>90</v>
      </c>
      <c r="B38">
        <v>10</v>
      </c>
      <c r="C38">
        <v>0</v>
      </c>
      <c r="D38">
        <v>0</v>
      </c>
      <c r="E38">
        <v>10</v>
      </c>
    </row>
    <row r="39" spans="1:5" x14ac:dyDescent="0.25">
      <c r="A39" t="s">
        <v>121</v>
      </c>
      <c r="B39">
        <v>2894</v>
      </c>
      <c r="C39">
        <v>21</v>
      </c>
      <c r="D39">
        <v>160</v>
      </c>
      <c r="E39">
        <v>2713</v>
      </c>
    </row>
  </sheetData>
  <mergeCells count="1">
    <mergeCell ref="H1:I1"/>
  </mergeCells>
  <hyperlinks>
    <hyperlink ref="H1:I1" location="Index!A1" display="Regresar al Índice" xr:uid="{8AAFFE1F-B287-4023-A771-9A53430C6A75}"/>
  </hyperlinks>
  <pageMargins left="0.7" right="0.7" top="0.75" bottom="0.75" header="0.3" footer="0.3"/>
  <pageSetup orientation="portrait" horizontalDpi="300" verticalDpi="300"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07"/>
  <dimension ref="A1:I39"/>
  <sheetViews>
    <sheetView workbookViewId="0">
      <selection activeCell="F22" sqref="F22"/>
    </sheetView>
  </sheetViews>
  <sheetFormatPr baseColWidth="10" defaultColWidth="11.44140625" defaultRowHeight="13.2" x14ac:dyDescent="0.25"/>
  <sheetData>
    <row r="1" spans="1:9" ht="14.4" x14ac:dyDescent="0.3">
      <c r="A1" t="s">
        <v>1151</v>
      </c>
      <c r="H1" s="12" t="s">
        <v>131</v>
      </c>
      <c r="I1" s="12"/>
    </row>
    <row r="2" spans="1:9" x14ac:dyDescent="0.25">
      <c r="A2" t="s">
        <v>359</v>
      </c>
    </row>
    <row r="6" spans="1:9" x14ac:dyDescent="0.25">
      <c r="B6" t="s">
        <v>666</v>
      </c>
      <c r="C6" t="s">
        <v>352</v>
      </c>
      <c r="D6" t="s">
        <v>353</v>
      </c>
      <c r="E6" t="s">
        <v>354</v>
      </c>
    </row>
    <row r="7" spans="1:9" x14ac:dyDescent="0.25">
      <c r="A7" t="s">
        <v>106</v>
      </c>
      <c r="B7">
        <v>1</v>
      </c>
      <c r="C7">
        <v>0</v>
      </c>
      <c r="D7">
        <v>0</v>
      </c>
      <c r="E7">
        <v>1</v>
      </c>
    </row>
    <row r="8" spans="1:9" x14ac:dyDescent="0.25">
      <c r="A8" t="s">
        <v>92</v>
      </c>
      <c r="B8">
        <v>3</v>
      </c>
      <c r="C8">
        <v>0</v>
      </c>
      <c r="D8">
        <v>0</v>
      </c>
      <c r="E8">
        <v>3</v>
      </c>
    </row>
    <row r="9" spans="1:9" x14ac:dyDescent="0.25">
      <c r="A9" t="s">
        <v>89</v>
      </c>
      <c r="B9">
        <v>7</v>
      </c>
      <c r="C9">
        <v>0</v>
      </c>
      <c r="D9">
        <v>1</v>
      </c>
      <c r="E9">
        <v>6</v>
      </c>
    </row>
    <row r="10" spans="1:9" x14ac:dyDescent="0.25">
      <c r="A10" t="s">
        <v>108</v>
      </c>
      <c r="B10">
        <v>8</v>
      </c>
      <c r="C10">
        <v>0</v>
      </c>
      <c r="D10">
        <v>0</v>
      </c>
      <c r="E10">
        <v>8</v>
      </c>
    </row>
    <row r="11" spans="1:9" x14ac:dyDescent="0.25">
      <c r="A11" t="s">
        <v>112</v>
      </c>
      <c r="B11">
        <v>8</v>
      </c>
      <c r="C11">
        <v>0</v>
      </c>
      <c r="D11">
        <v>0</v>
      </c>
      <c r="E11">
        <v>8</v>
      </c>
    </row>
    <row r="12" spans="1:9" x14ac:dyDescent="0.25">
      <c r="A12" t="s">
        <v>91</v>
      </c>
      <c r="B12">
        <v>9</v>
      </c>
      <c r="C12">
        <v>0</v>
      </c>
      <c r="D12">
        <v>0</v>
      </c>
      <c r="E12">
        <v>9</v>
      </c>
    </row>
    <row r="13" spans="1:9" x14ac:dyDescent="0.25">
      <c r="A13" t="s">
        <v>90</v>
      </c>
      <c r="B13">
        <v>10</v>
      </c>
      <c r="C13">
        <v>0</v>
      </c>
      <c r="D13">
        <v>0</v>
      </c>
      <c r="E13">
        <v>10</v>
      </c>
    </row>
    <row r="14" spans="1:9" x14ac:dyDescent="0.25">
      <c r="A14" t="s">
        <v>104</v>
      </c>
      <c r="B14">
        <v>15</v>
      </c>
      <c r="C14">
        <v>0</v>
      </c>
      <c r="D14">
        <v>0</v>
      </c>
      <c r="E14">
        <v>15</v>
      </c>
    </row>
    <row r="15" spans="1:9" x14ac:dyDescent="0.25">
      <c r="A15" t="s">
        <v>111</v>
      </c>
      <c r="B15">
        <v>16</v>
      </c>
      <c r="C15">
        <v>0</v>
      </c>
      <c r="D15">
        <v>1</v>
      </c>
      <c r="E15">
        <v>15</v>
      </c>
    </row>
    <row r="16" spans="1:9" x14ac:dyDescent="0.25">
      <c r="A16" t="s">
        <v>115</v>
      </c>
      <c r="B16">
        <v>16</v>
      </c>
      <c r="C16">
        <v>0</v>
      </c>
      <c r="D16">
        <v>0</v>
      </c>
      <c r="E16">
        <v>16</v>
      </c>
    </row>
    <row r="17" spans="1:5" x14ac:dyDescent="0.25">
      <c r="A17" t="s">
        <v>107</v>
      </c>
      <c r="B17">
        <v>20</v>
      </c>
      <c r="C17">
        <v>0</v>
      </c>
      <c r="D17">
        <v>0</v>
      </c>
      <c r="E17">
        <v>20</v>
      </c>
    </row>
    <row r="18" spans="1:5" x14ac:dyDescent="0.25">
      <c r="A18" t="s">
        <v>109</v>
      </c>
      <c r="B18">
        <v>22</v>
      </c>
      <c r="C18">
        <v>0</v>
      </c>
      <c r="D18">
        <v>1</v>
      </c>
      <c r="E18">
        <v>21</v>
      </c>
    </row>
    <row r="19" spans="1:5" x14ac:dyDescent="0.25">
      <c r="A19" t="s">
        <v>95</v>
      </c>
      <c r="B19">
        <v>25</v>
      </c>
      <c r="C19">
        <v>0</v>
      </c>
      <c r="D19">
        <v>1</v>
      </c>
      <c r="E19">
        <v>24</v>
      </c>
    </row>
    <row r="20" spans="1:5" x14ac:dyDescent="0.25">
      <c r="A20" t="s">
        <v>114</v>
      </c>
      <c r="B20">
        <v>28</v>
      </c>
      <c r="C20">
        <v>0</v>
      </c>
      <c r="D20">
        <v>1</v>
      </c>
      <c r="E20">
        <v>27</v>
      </c>
    </row>
    <row r="21" spans="1:5" x14ac:dyDescent="0.25">
      <c r="A21" t="s">
        <v>98</v>
      </c>
      <c r="B21">
        <v>28</v>
      </c>
      <c r="C21">
        <v>0</v>
      </c>
      <c r="D21">
        <v>1</v>
      </c>
      <c r="E21">
        <v>27</v>
      </c>
    </row>
    <row r="22" spans="1:5" x14ac:dyDescent="0.25">
      <c r="A22" t="s">
        <v>116</v>
      </c>
      <c r="B22">
        <v>37</v>
      </c>
      <c r="C22">
        <v>1</v>
      </c>
      <c r="D22">
        <v>6</v>
      </c>
      <c r="E22">
        <v>30</v>
      </c>
    </row>
    <row r="23" spans="1:5" x14ac:dyDescent="0.25">
      <c r="A23" t="s">
        <v>123</v>
      </c>
      <c r="B23">
        <v>40</v>
      </c>
      <c r="C23">
        <v>0</v>
      </c>
      <c r="D23">
        <v>1</v>
      </c>
      <c r="E23">
        <v>39</v>
      </c>
    </row>
    <row r="24" spans="1:5" x14ac:dyDescent="0.25">
      <c r="A24" t="s">
        <v>100</v>
      </c>
      <c r="B24">
        <v>41</v>
      </c>
      <c r="C24">
        <v>0</v>
      </c>
      <c r="D24">
        <v>2</v>
      </c>
      <c r="E24">
        <v>39</v>
      </c>
    </row>
    <row r="25" spans="1:5" x14ac:dyDescent="0.25">
      <c r="A25" t="s">
        <v>97</v>
      </c>
      <c r="B25">
        <v>43</v>
      </c>
      <c r="C25">
        <v>0</v>
      </c>
      <c r="D25">
        <v>3</v>
      </c>
      <c r="E25">
        <v>40</v>
      </c>
    </row>
    <row r="26" spans="1:5" x14ac:dyDescent="0.25">
      <c r="A26" t="s">
        <v>124</v>
      </c>
      <c r="B26">
        <v>49</v>
      </c>
      <c r="C26">
        <v>0</v>
      </c>
      <c r="D26">
        <v>4</v>
      </c>
      <c r="E26">
        <v>45</v>
      </c>
    </row>
    <row r="27" spans="1:5" x14ac:dyDescent="0.25">
      <c r="A27" t="s">
        <v>113</v>
      </c>
      <c r="B27">
        <v>51</v>
      </c>
      <c r="C27">
        <v>0</v>
      </c>
      <c r="D27">
        <v>0</v>
      </c>
      <c r="E27">
        <v>51</v>
      </c>
    </row>
    <row r="28" spans="1:5" x14ac:dyDescent="0.25">
      <c r="A28" t="s">
        <v>103</v>
      </c>
      <c r="B28">
        <v>54</v>
      </c>
      <c r="C28">
        <v>0</v>
      </c>
      <c r="D28">
        <v>6</v>
      </c>
      <c r="E28">
        <v>48</v>
      </c>
    </row>
    <row r="29" spans="1:5" x14ac:dyDescent="0.25">
      <c r="A29" t="s">
        <v>118</v>
      </c>
      <c r="B29">
        <v>56</v>
      </c>
      <c r="C29">
        <v>0</v>
      </c>
      <c r="D29">
        <v>3</v>
      </c>
      <c r="E29">
        <v>53</v>
      </c>
    </row>
    <row r="30" spans="1:5" x14ac:dyDescent="0.25">
      <c r="A30" t="s">
        <v>105</v>
      </c>
      <c r="B30">
        <v>69</v>
      </c>
      <c r="C30">
        <v>0</v>
      </c>
      <c r="D30">
        <v>1</v>
      </c>
      <c r="E30">
        <v>68</v>
      </c>
    </row>
    <row r="31" spans="1:5" x14ac:dyDescent="0.25">
      <c r="A31" t="s">
        <v>94</v>
      </c>
      <c r="B31">
        <v>70</v>
      </c>
      <c r="C31">
        <v>0</v>
      </c>
      <c r="D31">
        <v>0</v>
      </c>
      <c r="E31">
        <v>70</v>
      </c>
    </row>
    <row r="32" spans="1:5" x14ac:dyDescent="0.25">
      <c r="A32" t="s">
        <v>96</v>
      </c>
      <c r="B32">
        <v>86</v>
      </c>
      <c r="C32">
        <v>1</v>
      </c>
      <c r="D32">
        <v>4</v>
      </c>
      <c r="E32">
        <v>81</v>
      </c>
    </row>
    <row r="33" spans="1:5" x14ac:dyDescent="0.25">
      <c r="A33" t="s">
        <v>122</v>
      </c>
      <c r="B33">
        <v>87</v>
      </c>
      <c r="C33">
        <v>0</v>
      </c>
      <c r="D33">
        <v>12</v>
      </c>
      <c r="E33">
        <v>75</v>
      </c>
    </row>
    <row r="34" spans="1:5" x14ac:dyDescent="0.25">
      <c r="A34" t="s">
        <v>120</v>
      </c>
      <c r="B34">
        <v>89</v>
      </c>
      <c r="C34">
        <v>0</v>
      </c>
      <c r="D34">
        <v>2</v>
      </c>
      <c r="E34">
        <v>87</v>
      </c>
    </row>
    <row r="35" spans="1:5" x14ac:dyDescent="0.25">
      <c r="A35" t="s">
        <v>117</v>
      </c>
      <c r="B35">
        <v>133</v>
      </c>
      <c r="C35">
        <v>3</v>
      </c>
      <c r="D35">
        <v>15</v>
      </c>
      <c r="E35">
        <v>115</v>
      </c>
    </row>
    <row r="36" spans="1:5" x14ac:dyDescent="0.25">
      <c r="A36" t="s">
        <v>99</v>
      </c>
      <c r="B36">
        <v>259</v>
      </c>
      <c r="C36">
        <v>0</v>
      </c>
      <c r="D36">
        <v>15</v>
      </c>
      <c r="E36">
        <v>244</v>
      </c>
    </row>
    <row r="37" spans="1:5" x14ac:dyDescent="0.25">
      <c r="A37" t="s">
        <v>93</v>
      </c>
      <c r="B37">
        <v>500</v>
      </c>
      <c r="C37">
        <v>1</v>
      </c>
      <c r="D37">
        <v>14</v>
      </c>
      <c r="E37">
        <v>485</v>
      </c>
    </row>
    <row r="38" spans="1:5" x14ac:dyDescent="0.25">
      <c r="A38" t="s">
        <v>101</v>
      </c>
      <c r="B38">
        <v>1014</v>
      </c>
      <c r="C38">
        <v>15</v>
      </c>
      <c r="D38">
        <v>66</v>
      </c>
      <c r="E38">
        <v>933</v>
      </c>
    </row>
    <row r="39" spans="1:5" x14ac:dyDescent="0.25">
      <c r="A39" t="s">
        <v>121</v>
      </c>
      <c r="B39">
        <v>2894</v>
      </c>
      <c r="C39">
        <v>21</v>
      </c>
      <c r="D39">
        <v>160</v>
      </c>
      <c r="E39">
        <v>2713</v>
      </c>
    </row>
  </sheetData>
  <mergeCells count="1">
    <mergeCell ref="H1:I1"/>
  </mergeCells>
  <hyperlinks>
    <hyperlink ref="H1:I1" location="Index!A1" display="Regresar al Índice" xr:uid="{152127AB-DDB8-4A7F-91DC-B3542AA71914}"/>
  </hyperlink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108"/>
  <dimension ref="A1:I39"/>
  <sheetViews>
    <sheetView workbookViewId="0">
      <selection activeCell="F22" sqref="F22"/>
    </sheetView>
  </sheetViews>
  <sheetFormatPr baseColWidth="10" defaultColWidth="11.44140625" defaultRowHeight="13.2" x14ac:dyDescent="0.25"/>
  <cols>
    <col min="5" max="5" width="17.33203125" bestFit="1" customWidth="1"/>
    <col min="6" max="6" width="11.88671875" bestFit="1" customWidth="1"/>
  </cols>
  <sheetData>
    <row r="1" spans="1:9" ht="14.4" x14ac:dyDescent="0.3">
      <c r="A1" t="s">
        <v>1152</v>
      </c>
      <c r="H1" s="12" t="s">
        <v>131</v>
      </c>
      <c r="I1" s="12"/>
    </row>
    <row r="2" spans="1:9" x14ac:dyDescent="0.25">
      <c r="A2" t="s">
        <v>667</v>
      </c>
    </row>
    <row r="6" spans="1:9" x14ac:dyDescent="0.25">
      <c r="B6" t="s">
        <v>668</v>
      </c>
      <c r="C6" t="s">
        <v>666</v>
      </c>
      <c r="D6" t="s">
        <v>669</v>
      </c>
    </row>
    <row r="7" spans="1:9" x14ac:dyDescent="0.25">
      <c r="A7" t="s">
        <v>106</v>
      </c>
      <c r="B7">
        <v>1270646</v>
      </c>
      <c r="C7">
        <v>1</v>
      </c>
      <c r="D7">
        <v>0.78700125762800965</v>
      </c>
      <c r="E7">
        <f>C7/(B7/1000000)</f>
        <v>0.78700125762800976</v>
      </c>
    </row>
    <row r="8" spans="1:9" x14ac:dyDescent="0.25">
      <c r="A8" t="s">
        <v>91</v>
      </c>
      <c r="B8">
        <v>5647532</v>
      </c>
      <c r="C8">
        <v>9</v>
      </c>
      <c r="D8">
        <v>1.5936164682201004</v>
      </c>
      <c r="E8">
        <f t="shared" ref="E8:E39" si="0">C8/(B8/1000000)</f>
        <v>1.5936164682201004</v>
      </c>
    </row>
    <row r="9" spans="1:9" x14ac:dyDescent="0.25">
      <c r="A9" t="s">
        <v>89</v>
      </c>
      <c r="B9">
        <v>2544372</v>
      </c>
      <c r="C9">
        <v>7</v>
      </c>
      <c r="D9">
        <v>2.7511700333127389</v>
      </c>
      <c r="E9">
        <f t="shared" si="0"/>
        <v>2.7511700333127389</v>
      </c>
    </row>
    <row r="10" spans="1:9" x14ac:dyDescent="0.25">
      <c r="A10" t="s">
        <v>92</v>
      </c>
      <c r="B10">
        <v>984046</v>
      </c>
      <c r="C10">
        <v>3</v>
      </c>
      <c r="D10">
        <v>3.0486379701761912</v>
      </c>
      <c r="E10">
        <f t="shared" si="0"/>
        <v>3.0486379701761912</v>
      </c>
    </row>
    <row r="11" spans="1:9" x14ac:dyDescent="0.25">
      <c r="A11" t="s">
        <v>104</v>
      </c>
      <c r="B11">
        <v>3643974</v>
      </c>
      <c r="C11">
        <v>15</v>
      </c>
      <c r="D11">
        <v>4.1163850236033515</v>
      </c>
      <c r="E11">
        <f t="shared" si="0"/>
        <v>4.1163850236033515</v>
      </c>
    </row>
    <row r="12" spans="1:9" x14ac:dyDescent="0.25">
      <c r="A12" t="s">
        <v>108</v>
      </c>
      <c r="B12">
        <v>1852952</v>
      </c>
      <c r="C12">
        <v>8</v>
      </c>
      <c r="D12">
        <v>4.3174350981568868</v>
      </c>
      <c r="E12">
        <f t="shared" si="0"/>
        <v>4.3174350981568868</v>
      </c>
    </row>
    <row r="13" spans="1:9" x14ac:dyDescent="0.25">
      <c r="A13" t="s">
        <v>107</v>
      </c>
      <c r="B13">
        <v>3620910</v>
      </c>
      <c r="C13">
        <v>20</v>
      </c>
      <c r="D13">
        <v>5.5234733810009082</v>
      </c>
      <c r="E13">
        <f t="shared" si="0"/>
        <v>5.5234733810009091</v>
      </c>
    </row>
    <row r="14" spans="1:9" x14ac:dyDescent="0.25">
      <c r="A14" t="s">
        <v>124</v>
      </c>
      <c r="B14">
        <v>8488447</v>
      </c>
      <c r="C14">
        <v>49</v>
      </c>
      <c r="D14">
        <v>5.7725517989333035</v>
      </c>
      <c r="E14">
        <f t="shared" si="0"/>
        <v>5.7725517989333026</v>
      </c>
    </row>
    <row r="15" spans="1:9" x14ac:dyDescent="0.25">
      <c r="A15" t="s">
        <v>112</v>
      </c>
      <c r="B15">
        <v>1364147</v>
      </c>
      <c r="C15">
        <v>8</v>
      </c>
      <c r="D15">
        <v>5.864470617902616</v>
      </c>
      <c r="E15">
        <f t="shared" si="0"/>
        <v>5.864470617902616</v>
      </c>
    </row>
    <row r="16" spans="1:9" x14ac:dyDescent="0.25">
      <c r="A16" t="s">
        <v>90</v>
      </c>
      <c r="B16">
        <v>1654593</v>
      </c>
      <c r="C16">
        <v>10</v>
      </c>
      <c r="D16">
        <v>6.0437823682319456</v>
      </c>
      <c r="E16">
        <f t="shared" si="0"/>
        <v>6.0437823682319456</v>
      </c>
    </row>
    <row r="17" spans="1:5" x14ac:dyDescent="0.25">
      <c r="A17" t="s">
        <v>114</v>
      </c>
      <c r="B17">
        <v>3765325</v>
      </c>
      <c r="C17">
        <v>28</v>
      </c>
      <c r="D17">
        <v>7.4362770809956649</v>
      </c>
      <c r="E17">
        <f t="shared" si="0"/>
        <v>7.4362770809956649</v>
      </c>
    </row>
    <row r="18" spans="1:5" x14ac:dyDescent="0.25">
      <c r="A18" t="s">
        <v>98</v>
      </c>
      <c r="B18">
        <v>3037752</v>
      </c>
      <c r="C18">
        <v>28</v>
      </c>
      <c r="D18">
        <v>9.2173422978570994</v>
      </c>
      <c r="E18">
        <f t="shared" si="0"/>
        <v>9.2173422978571011</v>
      </c>
    </row>
    <row r="19" spans="1:5" x14ac:dyDescent="0.25">
      <c r="A19" t="s">
        <v>105</v>
      </c>
      <c r="B19">
        <v>6542484</v>
      </c>
      <c r="C19">
        <v>69</v>
      </c>
      <c r="D19">
        <v>10.546452998585858</v>
      </c>
      <c r="E19">
        <f t="shared" si="0"/>
        <v>10.546452998585858</v>
      </c>
    </row>
    <row r="20" spans="1:5" x14ac:dyDescent="0.25">
      <c r="A20" t="s">
        <v>123</v>
      </c>
      <c r="B20">
        <v>3175643</v>
      </c>
      <c r="C20">
        <v>40</v>
      </c>
      <c r="D20">
        <v>12.59587428435753</v>
      </c>
      <c r="E20">
        <f t="shared" si="0"/>
        <v>12.59587428435753</v>
      </c>
    </row>
    <row r="21" spans="1:5" x14ac:dyDescent="0.25">
      <c r="A21" t="s">
        <v>109</v>
      </c>
      <c r="B21">
        <v>1684541</v>
      </c>
      <c r="C21">
        <v>22</v>
      </c>
      <c r="D21">
        <v>13.059937395409195</v>
      </c>
      <c r="E21">
        <f t="shared" si="0"/>
        <v>13.059937395409195</v>
      </c>
    </row>
    <row r="22" spans="1:5" x14ac:dyDescent="0.25">
      <c r="A22" t="s">
        <v>100</v>
      </c>
      <c r="B22">
        <v>3050720</v>
      </c>
      <c r="C22">
        <v>41</v>
      </c>
      <c r="D22">
        <v>13.439450359259453</v>
      </c>
      <c r="E22">
        <f t="shared" si="0"/>
        <v>13.439450359259453</v>
      </c>
    </row>
    <row r="23" spans="1:5" x14ac:dyDescent="0.25">
      <c r="A23" t="s">
        <v>96</v>
      </c>
      <c r="B23">
        <v>6173718</v>
      </c>
      <c r="C23">
        <v>86</v>
      </c>
      <c r="D23">
        <v>13.930017535624399</v>
      </c>
      <c r="E23">
        <f t="shared" si="0"/>
        <v>13.930017535624399</v>
      </c>
    </row>
    <row r="24" spans="1:5" x14ac:dyDescent="0.25">
      <c r="A24" t="s">
        <v>113</v>
      </c>
      <c r="B24">
        <v>3578561</v>
      </c>
      <c r="C24">
        <v>51</v>
      </c>
      <c r="D24">
        <v>14.251538537417693</v>
      </c>
      <c r="E24">
        <f t="shared" si="0"/>
        <v>14.251538537417693</v>
      </c>
    </row>
    <row r="25" spans="1:5" x14ac:dyDescent="0.25">
      <c r="A25" t="s">
        <v>97</v>
      </c>
      <c r="B25">
        <v>2845959</v>
      </c>
      <c r="C25">
        <v>43</v>
      </c>
      <c r="D25">
        <v>15.109142471834625</v>
      </c>
      <c r="E25">
        <f t="shared" si="0"/>
        <v>15.109142471834625</v>
      </c>
    </row>
    <row r="26" spans="1:5" x14ac:dyDescent="0.25">
      <c r="A26" t="s">
        <v>116</v>
      </c>
      <c r="B26">
        <v>2233866</v>
      </c>
      <c r="C26">
        <v>37</v>
      </c>
      <c r="D26">
        <v>16.563213729024032</v>
      </c>
      <c r="E26">
        <f t="shared" si="0"/>
        <v>16.563213729024035</v>
      </c>
    </row>
    <row r="27" spans="1:5" x14ac:dyDescent="0.25">
      <c r="A27" t="s">
        <v>94</v>
      </c>
      <c r="B27">
        <v>4120741</v>
      </c>
      <c r="C27">
        <v>70</v>
      </c>
      <c r="D27">
        <v>16.987236033519217</v>
      </c>
      <c r="E27">
        <f t="shared" si="0"/>
        <v>16.987236033519213</v>
      </c>
    </row>
    <row r="28" spans="1:5" x14ac:dyDescent="0.25">
      <c r="A28" t="s">
        <v>95</v>
      </c>
      <c r="B28">
        <v>1415421</v>
      </c>
      <c r="C28">
        <v>25</v>
      </c>
      <c r="D28">
        <v>17.662589434521603</v>
      </c>
      <c r="E28">
        <f t="shared" si="0"/>
        <v>17.6625894345216</v>
      </c>
    </row>
    <row r="29" spans="1:5" x14ac:dyDescent="0.25">
      <c r="A29" t="s">
        <v>118</v>
      </c>
      <c r="B29">
        <v>3131012</v>
      </c>
      <c r="C29">
        <v>56</v>
      </c>
      <c r="D29">
        <v>17.88559098464011</v>
      </c>
      <c r="E29">
        <f t="shared" si="0"/>
        <v>17.88559098464011</v>
      </c>
    </row>
    <row r="30" spans="1:5" x14ac:dyDescent="0.25">
      <c r="A30" t="s">
        <v>120</v>
      </c>
      <c r="B30">
        <v>4791977</v>
      </c>
      <c r="C30">
        <v>89</v>
      </c>
      <c r="D30">
        <v>18.572710177866046</v>
      </c>
      <c r="E30">
        <f t="shared" si="0"/>
        <v>18.572710177866046</v>
      </c>
    </row>
    <row r="31" spans="1:5" x14ac:dyDescent="0.25">
      <c r="A31" t="s">
        <v>111</v>
      </c>
      <c r="B31">
        <v>788119</v>
      </c>
      <c r="C31">
        <v>16</v>
      </c>
      <c r="D31">
        <v>20.30150269185237</v>
      </c>
      <c r="E31">
        <f t="shared" si="0"/>
        <v>20.301502691852374</v>
      </c>
    </row>
    <row r="32" spans="1:5" x14ac:dyDescent="0.25">
      <c r="A32" t="s">
        <v>115</v>
      </c>
      <c r="B32">
        <v>772842</v>
      </c>
      <c r="C32">
        <v>16</v>
      </c>
      <c r="D32">
        <v>20.702808594770985</v>
      </c>
      <c r="E32">
        <f t="shared" si="0"/>
        <v>20.702808594770989</v>
      </c>
    </row>
    <row r="33" spans="1:5" x14ac:dyDescent="0.25">
      <c r="A33" t="s">
        <v>117</v>
      </c>
      <c r="B33">
        <v>5533147</v>
      </c>
      <c r="C33">
        <v>133</v>
      </c>
      <c r="D33">
        <v>24.036954015499678</v>
      </c>
      <c r="E33">
        <f t="shared" si="0"/>
        <v>24.036954015499681</v>
      </c>
    </row>
    <row r="34" spans="1:5" x14ac:dyDescent="0.25">
      <c r="A34" t="s">
        <v>103</v>
      </c>
      <c r="B34">
        <v>2022568</v>
      </c>
      <c r="C34">
        <v>54</v>
      </c>
      <c r="D34">
        <v>26.698731513600531</v>
      </c>
      <c r="E34">
        <f t="shared" si="0"/>
        <v>26.698731513600531</v>
      </c>
    </row>
    <row r="35" spans="1:5" x14ac:dyDescent="0.25">
      <c r="A35" t="s">
        <v>93</v>
      </c>
      <c r="B35">
        <v>17245551</v>
      </c>
      <c r="C35">
        <v>500</v>
      </c>
      <c r="D35">
        <v>28.992984915355848</v>
      </c>
      <c r="E35">
        <f t="shared" si="0"/>
        <v>28.992984915355851</v>
      </c>
    </row>
    <row r="36" spans="1:5" x14ac:dyDescent="0.25">
      <c r="A36" t="s">
        <v>99</v>
      </c>
      <c r="B36">
        <v>8325800</v>
      </c>
      <c r="C36">
        <v>259</v>
      </c>
      <c r="D36">
        <v>31.10812174205482</v>
      </c>
      <c r="E36">
        <f t="shared" si="0"/>
        <v>31.10812174205482</v>
      </c>
    </row>
    <row r="37" spans="1:5" x14ac:dyDescent="0.25">
      <c r="A37" t="s">
        <v>122</v>
      </c>
      <c r="B37">
        <v>2239112</v>
      </c>
      <c r="C37">
        <v>87</v>
      </c>
      <c r="D37">
        <v>38.854688823069147</v>
      </c>
      <c r="E37">
        <f t="shared" si="0"/>
        <v>38.854688823069147</v>
      </c>
    </row>
    <row r="38" spans="1:5" x14ac:dyDescent="0.25">
      <c r="A38" t="s">
        <v>101</v>
      </c>
      <c r="B38">
        <v>9031213</v>
      </c>
      <c r="C38">
        <v>1014</v>
      </c>
      <c r="D38">
        <v>112.27727659617817</v>
      </c>
      <c r="E38">
        <f t="shared" si="0"/>
        <v>112.27727659617817</v>
      </c>
    </row>
    <row r="39" spans="1:5" x14ac:dyDescent="0.25">
      <c r="A39" t="s">
        <v>121</v>
      </c>
      <c r="B39">
        <v>126577691</v>
      </c>
      <c r="C39">
        <v>2894</v>
      </c>
      <c r="D39">
        <v>22.863428595802084</v>
      </c>
      <c r="E39">
        <f t="shared" si="0"/>
        <v>22.863428595802084</v>
      </c>
    </row>
  </sheetData>
  <mergeCells count="1">
    <mergeCell ref="H1:I1"/>
  </mergeCells>
  <hyperlinks>
    <hyperlink ref="H1:I1" location="Index!A1" display="Regresar al Índice" xr:uid="{EFED6179-F928-4268-BBFD-8235CB80E1C6}"/>
  </hyperlink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347DA-1032-4F5D-A04F-952A4B21DFAF}">
  <sheetPr codeName="Hoja109"/>
  <dimension ref="A1:I21"/>
  <sheetViews>
    <sheetView workbookViewId="0">
      <selection activeCell="F22" sqref="F22"/>
    </sheetView>
  </sheetViews>
  <sheetFormatPr baseColWidth="10" defaultColWidth="11.44140625" defaultRowHeight="13.2" x14ac:dyDescent="0.25"/>
  <sheetData>
    <row r="1" spans="1:9" ht="14.4" x14ac:dyDescent="0.3">
      <c r="A1" t="s">
        <v>1178</v>
      </c>
      <c r="H1" s="12" t="s">
        <v>131</v>
      </c>
      <c r="I1" s="12"/>
    </row>
    <row r="2" spans="1:9" x14ac:dyDescent="0.25">
      <c r="A2" t="s">
        <v>603</v>
      </c>
    </row>
    <row r="4" spans="1:9" x14ac:dyDescent="0.25">
      <c r="A4" t="s">
        <v>604</v>
      </c>
    </row>
    <row r="5" spans="1:9" x14ac:dyDescent="0.25">
      <c r="A5" t="s">
        <v>126</v>
      </c>
      <c r="B5" t="s">
        <v>708</v>
      </c>
      <c r="C5">
        <v>112920</v>
      </c>
    </row>
    <row r="6" spans="1:9" x14ac:dyDescent="0.25">
      <c r="A6" t="s">
        <v>126</v>
      </c>
      <c r="B6" t="s">
        <v>709</v>
      </c>
      <c r="C6">
        <v>108872</v>
      </c>
    </row>
    <row r="7" spans="1:9" x14ac:dyDescent="0.25">
      <c r="A7" t="s">
        <v>126</v>
      </c>
      <c r="B7" t="s">
        <v>710</v>
      </c>
      <c r="C7">
        <v>113977</v>
      </c>
    </row>
    <row r="8" spans="1:9" x14ac:dyDescent="0.25">
      <c r="A8" t="s">
        <v>126</v>
      </c>
      <c r="B8" t="s">
        <v>711</v>
      </c>
      <c r="C8">
        <v>118809</v>
      </c>
    </row>
    <row r="9" spans="1:9" x14ac:dyDescent="0.25">
      <c r="A9" t="s">
        <v>126</v>
      </c>
      <c r="B9" t="s">
        <v>712</v>
      </c>
      <c r="C9">
        <v>116964</v>
      </c>
    </row>
    <row r="10" spans="1:9" x14ac:dyDescent="0.25">
      <c r="A10" t="s">
        <v>126</v>
      </c>
      <c r="B10" t="s">
        <v>713</v>
      </c>
      <c r="C10">
        <v>104542</v>
      </c>
    </row>
    <row r="11" spans="1:9" x14ac:dyDescent="0.25">
      <c r="A11" t="s">
        <v>126</v>
      </c>
      <c r="B11" t="s">
        <v>714</v>
      </c>
      <c r="C11">
        <v>88524</v>
      </c>
    </row>
    <row r="12" spans="1:9" x14ac:dyDescent="0.25">
      <c r="A12" t="s">
        <v>126</v>
      </c>
      <c r="B12" t="s">
        <v>715</v>
      </c>
      <c r="C12">
        <v>88609</v>
      </c>
    </row>
    <row r="13" spans="1:9" x14ac:dyDescent="0.25">
      <c r="A13" t="s">
        <v>126</v>
      </c>
      <c r="B13" t="s">
        <v>716</v>
      </c>
      <c r="C13">
        <v>98171</v>
      </c>
    </row>
    <row r="14" spans="1:9" x14ac:dyDescent="0.25">
      <c r="A14" t="s">
        <v>126</v>
      </c>
      <c r="B14" t="s">
        <v>717</v>
      </c>
      <c r="C14">
        <v>103638</v>
      </c>
    </row>
    <row r="15" spans="1:9" x14ac:dyDescent="0.25">
      <c r="A15" t="s">
        <v>126</v>
      </c>
      <c r="B15" t="s">
        <v>718</v>
      </c>
      <c r="C15">
        <v>109088</v>
      </c>
    </row>
    <row r="16" spans="1:9" x14ac:dyDescent="0.25">
      <c r="A16" t="s">
        <v>126</v>
      </c>
      <c r="B16" t="s">
        <v>719</v>
      </c>
      <c r="C16">
        <v>114962</v>
      </c>
    </row>
    <row r="17" spans="1:5" x14ac:dyDescent="0.25">
      <c r="E17" t="s">
        <v>603</v>
      </c>
    </row>
    <row r="18" spans="1:5" x14ac:dyDescent="0.25">
      <c r="A18">
        <v>43435</v>
      </c>
      <c r="B18">
        <v>131313</v>
      </c>
      <c r="E18" t="s">
        <v>1153</v>
      </c>
    </row>
    <row r="19" spans="1:5" x14ac:dyDescent="0.25">
      <c r="C19">
        <f>C16-B18</f>
        <v>-16351</v>
      </c>
    </row>
    <row r="20" spans="1:5" x14ac:dyDescent="0.25">
      <c r="C20">
        <f>C16/C15-1</f>
        <v>5.3846435904957524E-2</v>
      </c>
    </row>
    <row r="21" spans="1:5" x14ac:dyDescent="0.25">
      <c r="A21" t="s">
        <v>1154</v>
      </c>
    </row>
  </sheetData>
  <mergeCells count="1">
    <mergeCell ref="H1:I1"/>
  </mergeCells>
  <hyperlinks>
    <hyperlink ref="A21" r:id="rId1" location="Datos_abiertos" xr:uid="{1C2B9B5F-DF90-48D3-8FDD-08B001A23655}"/>
    <hyperlink ref="H1:I1" location="Index!A1" display="Regresar al Índice" xr:uid="{B47E481A-96D3-4520-8060-5BA375CB2133}"/>
  </hyperlinks>
  <pageMargins left="0.7" right="0.7" top="0.75" bottom="0.75" header="0.3" footer="0.3"/>
  <pageSetup paperSize="9" orientation="portrait" horizontalDpi="300" verticalDpi="0" copies="0" r:id="rId2"/>
  <drawing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EB91A-1590-4DC8-90B0-AD619632D618}">
  <sheetPr codeName="Hoja110"/>
  <dimension ref="A1:M26"/>
  <sheetViews>
    <sheetView workbookViewId="0">
      <selection activeCell="F22" sqref="F22"/>
    </sheetView>
  </sheetViews>
  <sheetFormatPr baseColWidth="10" defaultColWidth="11.44140625" defaultRowHeight="13.2" x14ac:dyDescent="0.25"/>
  <sheetData>
    <row r="1" spans="1:9" ht="14.4" x14ac:dyDescent="0.3">
      <c r="A1" t="s">
        <v>1179</v>
      </c>
      <c r="H1" s="12" t="s">
        <v>131</v>
      </c>
      <c r="I1" s="12"/>
    </row>
    <row r="2" spans="1:9" x14ac:dyDescent="0.25">
      <c r="A2" t="s">
        <v>603</v>
      </c>
    </row>
    <row r="4" spans="1:9" x14ac:dyDescent="0.25">
      <c r="E4" t="s">
        <v>1155</v>
      </c>
    </row>
    <row r="5" spans="1:9" x14ac:dyDescent="0.25">
      <c r="A5" t="s">
        <v>605</v>
      </c>
    </row>
    <row r="6" spans="1:9" x14ac:dyDescent="0.25">
      <c r="A6" t="s">
        <v>126</v>
      </c>
      <c r="B6" t="s">
        <v>708</v>
      </c>
      <c r="C6">
        <v>13975</v>
      </c>
    </row>
    <row r="7" spans="1:9" x14ac:dyDescent="0.25">
      <c r="A7" t="s">
        <v>126</v>
      </c>
      <c r="B7" t="s">
        <v>709</v>
      </c>
      <c r="C7">
        <v>14033</v>
      </c>
    </row>
    <row r="8" spans="1:9" x14ac:dyDescent="0.25">
      <c r="A8" t="s">
        <v>126</v>
      </c>
      <c r="B8" t="s">
        <v>710</v>
      </c>
      <c r="C8">
        <v>15612</v>
      </c>
    </row>
    <row r="9" spans="1:9" x14ac:dyDescent="0.25">
      <c r="A9" t="s">
        <v>126</v>
      </c>
      <c r="B9" t="s">
        <v>711</v>
      </c>
      <c r="C9">
        <v>16191</v>
      </c>
    </row>
    <row r="10" spans="1:9" x14ac:dyDescent="0.25">
      <c r="A10" t="s">
        <v>126</v>
      </c>
      <c r="B10" t="s">
        <v>712</v>
      </c>
      <c r="C10">
        <v>15296</v>
      </c>
    </row>
    <row r="11" spans="1:9" x14ac:dyDescent="0.25">
      <c r="A11" t="s">
        <v>126</v>
      </c>
      <c r="B11" t="s">
        <v>713</v>
      </c>
      <c r="C11">
        <v>13530</v>
      </c>
    </row>
    <row r="12" spans="1:9" x14ac:dyDescent="0.25">
      <c r="A12" t="s">
        <v>126</v>
      </c>
      <c r="B12" t="s">
        <v>714</v>
      </c>
      <c r="C12">
        <v>11070</v>
      </c>
    </row>
    <row r="13" spans="1:9" x14ac:dyDescent="0.25">
      <c r="A13" t="s">
        <v>126</v>
      </c>
      <c r="B13" t="s">
        <v>715</v>
      </c>
      <c r="C13">
        <v>11075</v>
      </c>
    </row>
    <row r="14" spans="1:9" x14ac:dyDescent="0.25">
      <c r="A14" t="s">
        <v>126</v>
      </c>
      <c r="B14" t="s">
        <v>716</v>
      </c>
      <c r="C14">
        <v>12316</v>
      </c>
    </row>
    <row r="15" spans="1:9" x14ac:dyDescent="0.25">
      <c r="A15" t="s">
        <v>126</v>
      </c>
      <c r="B15" t="s">
        <v>717</v>
      </c>
      <c r="C15">
        <v>12738</v>
      </c>
    </row>
    <row r="16" spans="1:9" x14ac:dyDescent="0.25">
      <c r="A16" t="s">
        <v>126</v>
      </c>
      <c r="B16" t="s">
        <v>718</v>
      </c>
      <c r="C16">
        <v>13636</v>
      </c>
    </row>
    <row r="17" spans="1:13" x14ac:dyDescent="0.25">
      <c r="A17" t="s">
        <v>126</v>
      </c>
      <c r="B17" t="s">
        <v>719</v>
      </c>
      <c r="C17">
        <v>14851</v>
      </c>
      <c r="D17">
        <f>C17/C16-1</f>
        <v>8.9102376063361799E-2</v>
      </c>
    </row>
    <row r="19" spans="1:13" x14ac:dyDescent="0.25">
      <c r="A19">
        <v>43435</v>
      </c>
      <c r="B19">
        <v>16769</v>
      </c>
    </row>
    <row r="20" spans="1:13" x14ac:dyDescent="0.25">
      <c r="C20">
        <f>C17-B19</f>
        <v>-1918</v>
      </c>
    </row>
    <row r="25" spans="1:13" x14ac:dyDescent="0.25">
      <c r="E25" t="s">
        <v>603</v>
      </c>
    </row>
    <row r="26" spans="1:13" ht="38.25" customHeight="1" x14ac:dyDescent="0.25">
      <c r="E26" s="11" t="s">
        <v>1189</v>
      </c>
      <c r="F26" s="11"/>
      <c r="G26" s="11"/>
      <c r="H26" s="11"/>
      <c r="I26" s="11"/>
      <c r="J26" s="11"/>
      <c r="K26" s="11"/>
      <c r="L26" s="11"/>
      <c r="M26" s="11"/>
    </row>
  </sheetData>
  <mergeCells count="2">
    <mergeCell ref="E26:M26"/>
    <mergeCell ref="H1:I1"/>
  </mergeCells>
  <hyperlinks>
    <hyperlink ref="H1:I1" location="Index!A1" display="Regresar al Índice" xr:uid="{02156F64-912F-4BFF-B840-91DEDF5E569C}"/>
  </hyperlinks>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CD7E3-328E-4740-96B4-0A54238C3E6B}">
  <sheetPr codeName="Hoja111"/>
  <dimension ref="A1:I25"/>
  <sheetViews>
    <sheetView workbookViewId="0">
      <selection activeCell="F22" sqref="F22"/>
    </sheetView>
  </sheetViews>
  <sheetFormatPr baseColWidth="10" defaultColWidth="11.44140625" defaultRowHeight="13.2" x14ac:dyDescent="0.25"/>
  <sheetData>
    <row r="1" spans="1:9" ht="14.4" x14ac:dyDescent="0.3">
      <c r="A1" t="s">
        <v>1180</v>
      </c>
      <c r="H1" s="12" t="s">
        <v>131</v>
      </c>
      <c r="I1" s="12"/>
    </row>
    <row r="2" spans="1:9" x14ac:dyDescent="0.25">
      <c r="A2" t="s">
        <v>603</v>
      </c>
    </row>
    <row r="4" spans="1:9" x14ac:dyDescent="0.25">
      <c r="A4" t="s">
        <v>604</v>
      </c>
    </row>
    <row r="5" spans="1:9" x14ac:dyDescent="0.25">
      <c r="A5" t="s">
        <v>126</v>
      </c>
      <c r="B5" t="s">
        <v>1156</v>
      </c>
      <c r="C5">
        <v>1275456</v>
      </c>
    </row>
    <row r="6" spans="1:9" x14ac:dyDescent="0.25">
      <c r="A6" t="s">
        <v>126</v>
      </c>
      <c r="B6" t="s">
        <v>1157</v>
      </c>
      <c r="C6">
        <v>1191811</v>
      </c>
    </row>
    <row r="7" spans="1:9" x14ac:dyDescent="0.25">
      <c r="A7" t="s">
        <v>126</v>
      </c>
      <c r="B7" t="s">
        <v>1158</v>
      </c>
      <c r="C7">
        <v>1214726</v>
      </c>
    </row>
    <row r="8" spans="1:9" x14ac:dyDescent="0.25">
      <c r="A8" t="s">
        <v>126</v>
      </c>
      <c r="B8" t="s">
        <v>1159</v>
      </c>
      <c r="C8">
        <v>1249740</v>
      </c>
    </row>
    <row r="9" spans="1:9" x14ac:dyDescent="0.25">
      <c r="A9" t="s">
        <v>126</v>
      </c>
      <c r="B9" t="s">
        <v>1160</v>
      </c>
      <c r="C9">
        <v>1243996</v>
      </c>
    </row>
    <row r="10" spans="1:9" x14ac:dyDescent="0.25">
      <c r="A10" t="s">
        <v>126</v>
      </c>
      <c r="B10" t="s">
        <v>1161</v>
      </c>
      <c r="C10">
        <v>1154589</v>
      </c>
    </row>
    <row r="11" spans="1:9" x14ac:dyDescent="0.25">
      <c r="A11" t="s">
        <v>126</v>
      </c>
      <c r="B11" t="s">
        <v>1162</v>
      </c>
      <c r="C11">
        <v>996199</v>
      </c>
    </row>
    <row r="12" spans="1:9" x14ac:dyDescent="0.25">
      <c r="A12" t="s">
        <v>126</v>
      </c>
      <c r="B12" t="s">
        <v>1163</v>
      </c>
      <c r="C12">
        <v>950782</v>
      </c>
    </row>
    <row r="13" spans="1:9" x14ac:dyDescent="0.25">
      <c r="A13" t="s">
        <v>126</v>
      </c>
      <c r="B13" t="s">
        <v>1164</v>
      </c>
      <c r="C13">
        <v>1012260</v>
      </c>
    </row>
    <row r="14" spans="1:9" x14ac:dyDescent="0.25">
      <c r="A14" t="s">
        <v>126</v>
      </c>
      <c r="B14" t="s">
        <v>1165</v>
      </c>
      <c r="C14">
        <v>1029831</v>
      </c>
    </row>
    <row r="15" spans="1:9" x14ac:dyDescent="0.25">
      <c r="A15" t="s">
        <v>126</v>
      </c>
      <c r="B15" t="s">
        <v>1166</v>
      </c>
      <c r="C15">
        <v>1120660</v>
      </c>
    </row>
    <row r="16" spans="1:9" x14ac:dyDescent="0.25">
      <c r="A16" t="s">
        <v>126</v>
      </c>
      <c r="B16" t="s">
        <v>1167</v>
      </c>
      <c r="C16">
        <v>1187269</v>
      </c>
      <c r="D16">
        <f>C16/C15-1</f>
        <v>5.943729587921398E-2</v>
      </c>
    </row>
    <row r="24" spans="5:5" x14ac:dyDescent="0.25">
      <c r="E24" t="s">
        <v>603</v>
      </c>
    </row>
    <row r="25" spans="5:5" x14ac:dyDescent="0.25">
      <c r="E25" t="s">
        <v>892</v>
      </c>
    </row>
  </sheetData>
  <mergeCells count="1">
    <mergeCell ref="H1:I1"/>
  </mergeCells>
  <hyperlinks>
    <hyperlink ref="H1:I1" location="Index!A1" display="Regresar al Índice" xr:uid="{55DC5AA3-DCFC-4133-9071-C85A45BE8222}"/>
  </hyperlinks>
  <pageMargins left="0.7" right="0.7" top="0.75" bottom="0.75" header="0.3" footer="0.3"/>
  <pageSetup paperSize="9" orientation="portrait" horizontalDpi="300" verticalDpi="0" copies="0"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5AE98-5BC7-40ED-8ACE-47731B100E2B}">
  <sheetPr codeName="Hoja113"/>
  <dimension ref="A1:M26"/>
  <sheetViews>
    <sheetView workbookViewId="0">
      <selection activeCell="F22" sqref="F22"/>
    </sheetView>
  </sheetViews>
  <sheetFormatPr baseColWidth="10" defaultColWidth="11.44140625" defaultRowHeight="13.2" x14ac:dyDescent="0.25"/>
  <sheetData>
    <row r="1" spans="1:9" ht="14.4" x14ac:dyDescent="0.3">
      <c r="A1" t="s">
        <v>1181</v>
      </c>
      <c r="H1" s="12" t="s">
        <v>131</v>
      </c>
      <c r="I1" s="12"/>
    </row>
    <row r="2" spans="1:9" x14ac:dyDescent="0.25">
      <c r="A2" t="s">
        <v>603</v>
      </c>
    </row>
    <row r="4" spans="1:9" x14ac:dyDescent="0.25">
      <c r="E4" t="s">
        <v>1168</v>
      </c>
    </row>
    <row r="5" spans="1:9" x14ac:dyDescent="0.25">
      <c r="A5" t="s">
        <v>605</v>
      </c>
    </row>
    <row r="6" spans="1:9" x14ac:dyDescent="0.25">
      <c r="A6" t="s">
        <v>126</v>
      </c>
      <c r="B6" t="s">
        <v>1156</v>
      </c>
      <c r="C6">
        <v>156047</v>
      </c>
    </row>
    <row r="7" spans="1:9" x14ac:dyDescent="0.25">
      <c r="A7" t="s">
        <v>126</v>
      </c>
      <c r="B7" t="s">
        <v>1157</v>
      </c>
      <c r="C7">
        <v>155301</v>
      </c>
    </row>
    <row r="8" spans="1:9" x14ac:dyDescent="0.25">
      <c r="A8" t="s">
        <v>126</v>
      </c>
      <c r="B8" t="s">
        <v>1158</v>
      </c>
      <c r="C8">
        <v>165601</v>
      </c>
    </row>
    <row r="9" spans="1:9" x14ac:dyDescent="0.25">
      <c r="A9" t="s">
        <v>126</v>
      </c>
      <c r="B9" t="s">
        <v>1159</v>
      </c>
      <c r="C9">
        <v>170292</v>
      </c>
    </row>
    <row r="10" spans="1:9" x14ac:dyDescent="0.25">
      <c r="A10" t="s">
        <v>126</v>
      </c>
      <c r="B10" t="s">
        <v>1160</v>
      </c>
      <c r="C10">
        <v>168967</v>
      </c>
    </row>
    <row r="11" spans="1:9" x14ac:dyDescent="0.25">
      <c r="A11" t="s">
        <v>126</v>
      </c>
      <c r="B11" t="s">
        <v>1161</v>
      </c>
      <c r="C11">
        <v>150464</v>
      </c>
    </row>
    <row r="12" spans="1:9" x14ac:dyDescent="0.25">
      <c r="A12" t="s">
        <v>126</v>
      </c>
      <c r="B12" t="s">
        <v>1162</v>
      </c>
      <c r="C12">
        <v>127499</v>
      </c>
    </row>
    <row r="13" spans="1:9" x14ac:dyDescent="0.25">
      <c r="A13" t="s">
        <v>126</v>
      </c>
      <c r="B13" t="s">
        <v>1163</v>
      </c>
      <c r="C13">
        <v>120361</v>
      </c>
    </row>
    <row r="14" spans="1:9" x14ac:dyDescent="0.25">
      <c r="A14" t="s">
        <v>126</v>
      </c>
      <c r="B14" t="s">
        <v>1164</v>
      </c>
      <c r="C14">
        <v>125136</v>
      </c>
    </row>
    <row r="15" spans="1:9" x14ac:dyDescent="0.25">
      <c r="A15" t="s">
        <v>126</v>
      </c>
      <c r="B15" t="s">
        <v>1165</v>
      </c>
      <c r="C15">
        <v>127502</v>
      </c>
    </row>
    <row r="16" spans="1:9" x14ac:dyDescent="0.25">
      <c r="A16" t="s">
        <v>126</v>
      </c>
      <c r="B16" t="s">
        <v>1166</v>
      </c>
      <c r="C16">
        <v>141127</v>
      </c>
    </row>
    <row r="17" spans="1:13" x14ac:dyDescent="0.25">
      <c r="A17" t="s">
        <v>126</v>
      </c>
      <c r="B17" t="s">
        <v>1167</v>
      </c>
      <c r="C17">
        <v>154720</v>
      </c>
      <c r="D17">
        <f>C17/C16-1</f>
        <v>9.6317501257732419E-2</v>
      </c>
    </row>
    <row r="25" spans="1:13" x14ac:dyDescent="0.25">
      <c r="E25" t="s">
        <v>603</v>
      </c>
    </row>
    <row r="26" spans="1:13" ht="38.25" customHeight="1" x14ac:dyDescent="0.25">
      <c r="E26" s="11" t="s">
        <v>1190</v>
      </c>
      <c r="F26" s="11"/>
      <c r="G26" s="11"/>
      <c r="H26" s="11"/>
      <c r="I26" s="11"/>
      <c r="J26" s="11"/>
      <c r="K26" s="11"/>
      <c r="L26" s="11"/>
      <c r="M26" s="11"/>
    </row>
  </sheetData>
  <mergeCells count="2">
    <mergeCell ref="E26:M26"/>
    <mergeCell ref="H1:I1"/>
  </mergeCells>
  <hyperlinks>
    <hyperlink ref="H1:I1" location="Index!A1" display="Regresar al Índice" xr:uid="{665C988C-1430-4895-8A98-47DB05E0B554}"/>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dimension ref="A1:I27"/>
  <sheetViews>
    <sheetView workbookViewId="0">
      <selection activeCell="A2" sqref="A2"/>
    </sheetView>
  </sheetViews>
  <sheetFormatPr baseColWidth="10" defaultColWidth="11.44140625" defaultRowHeight="13.2" x14ac:dyDescent="0.25"/>
  <cols>
    <col min="1" max="1" width="32.6640625" customWidth="1"/>
  </cols>
  <sheetData>
    <row r="1" spans="1:9" ht="14.4" x14ac:dyDescent="0.3">
      <c r="A1" t="s">
        <v>1273</v>
      </c>
      <c r="H1" s="12" t="s">
        <v>131</v>
      </c>
      <c r="I1" s="12"/>
    </row>
    <row r="2" spans="1:9" x14ac:dyDescent="0.25">
      <c r="A2" t="s">
        <v>877</v>
      </c>
    </row>
    <row r="3" spans="1:9" x14ac:dyDescent="0.25">
      <c r="A3" t="s">
        <v>878</v>
      </c>
    </row>
    <row r="6" spans="1:9" x14ac:dyDescent="0.25">
      <c r="A6" s="93" t="s">
        <v>863</v>
      </c>
      <c r="B6" s="84" t="s">
        <v>864</v>
      </c>
      <c r="C6" s="93" t="s">
        <v>865</v>
      </c>
      <c r="D6" s="93"/>
      <c r="E6" s="93"/>
      <c r="F6" s="93" t="s">
        <v>170</v>
      </c>
    </row>
    <row r="7" spans="1:9" x14ac:dyDescent="0.25">
      <c r="A7" s="93"/>
      <c r="B7" s="84" t="s">
        <v>186</v>
      </c>
      <c r="C7" s="84" t="s">
        <v>186</v>
      </c>
      <c r="D7" s="84" t="s">
        <v>187</v>
      </c>
      <c r="E7" s="84" t="s">
        <v>188</v>
      </c>
      <c r="F7" s="93"/>
    </row>
    <row r="8" spans="1:9" x14ac:dyDescent="0.25">
      <c r="A8" s="85" t="s">
        <v>724</v>
      </c>
      <c r="B8" s="86">
        <v>2.6</v>
      </c>
      <c r="C8" s="86">
        <v>5.83</v>
      </c>
      <c r="D8" s="86">
        <v>2.6</v>
      </c>
      <c r="E8" s="86">
        <v>9.6999999999999993</v>
      </c>
      <c r="F8" s="87">
        <v>1.21</v>
      </c>
    </row>
    <row r="9" spans="1:9" x14ac:dyDescent="0.25">
      <c r="A9" s="88" t="s">
        <v>721</v>
      </c>
      <c r="B9" s="89">
        <v>8</v>
      </c>
      <c r="C9" s="90">
        <v>13.5</v>
      </c>
      <c r="D9" s="89">
        <v>8</v>
      </c>
      <c r="E9" s="89">
        <v>13</v>
      </c>
      <c r="F9" s="91">
        <v>0.69</v>
      </c>
    </row>
    <row r="10" spans="1:9" x14ac:dyDescent="0.25">
      <c r="A10" s="85" t="s">
        <v>866</v>
      </c>
      <c r="B10" s="86">
        <v>7.9</v>
      </c>
      <c r="C10" s="86">
        <v>11.6</v>
      </c>
      <c r="D10" s="86">
        <v>7.9</v>
      </c>
      <c r="E10" s="86">
        <v>11.7</v>
      </c>
      <c r="F10" s="87">
        <v>0.47</v>
      </c>
    </row>
    <row r="11" spans="1:9" x14ac:dyDescent="0.25">
      <c r="A11" s="88" t="s">
        <v>674</v>
      </c>
      <c r="B11" s="89">
        <v>15</v>
      </c>
      <c r="C11" s="89">
        <v>20</v>
      </c>
      <c r="D11" s="89">
        <v>14</v>
      </c>
      <c r="E11" s="89">
        <v>20</v>
      </c>
      <c r="F11" s="91">
        <v>0.33</v>
      </c>
    </row>
    <row r="12" spans="1:9" x14ac:dyDescent="0.25">
      <c r="A12" s="85" t="s">
        <v>867</v>
      </c>
      <c r="B12" s="86">
        <v>48.7</v>
      </c>
      <c r="C12" s="92">
        <v>65</v>
      </c>
      <c r="D12" s="86">
        <v>48.7</v>
      </c>
      <c r="E12" s="86">
        <v>62.5</v>
      </c>
      <c r="F12" s="87">
        <v>0.33</v>
      </c>
    </row>
    <row r="13" spans="1:9" x14ac:dyDescent="0.25">
      <c r="A13" s="88" t="s">
        <v>868</v>
      </c>
      <c r="B13" s="89">
        <v>19</v>
      </c>
      <c r="C13" s="89">
        <v>25</v>
      </c>
      <c r="D13" s="89">
        <v>19</v>
      </c>
      <c r="E13" s="89">
        <v>19</v>
      </c>
      <c r="F13" s="91">
        <v>0.32</v>
      </c>
    </row>
    <row r="14" spans="1:9" x14ac:dyDescent="0.25">
      <c r="A14" s="85" t="s">
        <v>723</v>
      </c>
      <c r="B14" s="86">
        <v>35.299999999999997</v>
      </c>
      <c r="C14" s="86">
        <v>46.1</v>
      </c>
      <c r="D14" s="86">
        <v>35.299999999999997</v>
      </c>
      <c r="E14" s="86">
        <v>46.2</v>
      </c>
      <c r="F14" s="87">
        <v>0.31</v>
      </c>
    </row>
    <row r="15" spans="1:9" x14ac:dyDescent="0.25">
      <c r="A15" s="88" t="s">
        <v>869</v>
      </c>
      <c r="B15" s="89">
        <v>50</v>
      </c>
      <c r="C15" s="89">
        <v>65</v>
      </c>
      <c r="D15" s="89">
        <v>50</v>
      </c>
      <c r="E15" s="89">
        <v>65</v>
      </c>
      <c r="F15" s="91">
        <v>0.3</v>
      </c>
    </row>
    <row r="16" spans="1:9" x14ac:dyDescent="0.25">
      <c r="A16" s="85" t="s">
        <v>722</v>
      </c>
      <c r="B16" s="92">
        <v>6</v>
      </c>
      <c r="C16" s="86">
        <v>7.5</v>
      </c>
      <c r="D16" s="92">
        <v>6</v>
      </c>
      <c r="E16" s="92">
        <v>10</v>
      </c>
      <c r="F16" s="87">
        <v>0.25</v>
      </c>
    </row>
    <row r="17" spans="1:6" x14ac:dyDescent="0.25">
      <c r="A17" s="88" t="s">
        <v>870</v>
      </c>
      <c r="B17" s="90">
        <v>44.4</v>
      </c>
      <c r="C17" s="90">
        <v>52.2</v>
      </c>
      <c r="D17" s="90">
        <v>44.4</v>
      </c>
      <c r="E17" s="90">
        <v>52.2</v>
      </c>
      <c r="F17" s="91">
        <v>0.18</v>
      </c>
    </row>
    <row r="18" spans="1:6" x14ac:dyDescent="0.25">
      <c r="A18" s="85" t="s">
        <v>871</v>
      </c>
      <c r="B18" s="92">
        <v>10</v>
      </c>
      <c r="C18" s="92">
        <v>8</v>
      </c>
      <c r="D18" s="92">
        <v>7</v>
      </c>
      <c r="E18" s="92">
        <v>10</v>
      </c>
      <c r="F18" s="87">
        <v>-0.2</v>
      </c>
    </row>
    <row r="19" spans="1:6" x14ac:dyDescent="0.25">
      <c r="A19" s="88" t="s">
        <v>720</v>
      </c>
      <c r="B19" s="89">
        <v>14</v>
      </c>
      <c r="C19" s="89">
        <v>11</v>
      </c>
      <c r="D19" s="89">
        <v>11</v>
      </c>
      <c r="E19" s="89">
        <v>14</v>
      </c>
      <c r="F19" s="91">
        <v>-0.21</v>
      </c>
    </row>
    <row r="20" spans="1:6" x14ac:dyDescent="0.25">
      <c r="A20" s="85" t="s">
        <v>872</v>
      </c>
      <c r="B20" s="92">
        <v>20</v>
      </c>
      <c r="C20" s="92">
        <v>15</v>
      </c>
      <c r="D20" s="92">
        <v>13</v>
      </c>
      <c r="E20" s="92">
        <v>20</v>
      </c>
      <c r="F20" s="87">
        <v>-0.25</v>
      </c>
    </row>
    <row r="21" spans="1:6" x14ac:dyDescent="0.25">
      <c r="A21" s="88" t="s">
        <v>873</v>
      </c>
      <c r="B21" s="90">
        <v>5.2</v>
      </c>
      <c r="C21" s="90">
        <v>3.9</v>
      </c>
      <c r="D21" s="90">
        <v>3.9</v>
      </c>
      <c r="E21" s="90">
        <v>5.22</v>
      </c>
      <c r="F21" s="91">
        <v>-0.25</v>
      </c>
    </row>
    <row r="22" spans="1:6" x14ac:dyDescent="0.25">
      <c r="A22" s="85" t="s">
        <v>874</v>
      </c>
      <c r="B22" s="92">
        <v>150</v>
      </c>
      <c r="C22" s="86">
        <v>102.5</v>
      </c>
      <c r="D22" s="86">
        <v>102.5</v>
      </c>
      <c r="E22" s="92">
        <v>150</v>
      </c>
      <c r="F22" s="87">
        <v>-0.32</v>
      </c>
    </row>
    <row r="23" spans="1:6" x14ac:dyDescent="0.25">
      <c r="A23" s="88" t="s">
        <v>875</v>
      </c>
      <c r="B23" s="89">
        <v>44</v>
      </c>
      <c r="C23" s="89">
        <v>30</v>
      </c>
      <c r="D23" s="89">
        <v>30</v>
      </c>
      <c r="E23" s="89">
        <v>44</v>
      </c>
      <c r="F23" s="91">
        <v>-0.32</v>
      </c>
    </row>
    <row r="24" spans="1:6" x14ac:dyDescent="0.25">
      <c r="A24" s="85" t="s">
        <v>675</v>
      </c>
      <c r="B24" s="92">
        <v>25</v>
      </c>
      <c r="C24" s="92">
        <v>16</v>
      </c>
      <c r="D24" s="92">
        <v>14</v>
      </c>
      <c r="E24" s="92">
        <v>25</v>
      </c>
      <c r="F24" s="87">
        <v>-0.36</v>
      </c>
    </row>
    <row r="25" spans="1:6" x14ac:dyDescent="0.25">
      <c r="A25" s="88" t="s">
        <v>676</v>
      </c>
      <c r="B25" s="90">
        <v>4.3</v>
      </c>
      <c r="C25" s="90">
        <v>2.6</v>
      </c>
      <c r="D25" s="90">
        <v>2.6</v>
      </c>
      <c r="E25" s="90">
        <v>4.3499999999999996</v>
      </c>
      <c r="F25" s="91">
        <v>-0.4</v>
      </c>
    </row>
    <row r="26" spans="1:6" x14ac:dyDescent="0.25">
      <c r="A26" s="85" t="s">
        <v>677</v>
      </c>
      <c r="B26" s="92">
        <v>28</v>
      </c>
      <c r="C26" s="92">
        <v>15</v>
      </c>
      <c r="D26" s="92">
        <v>12</v>
      </c>
      <c r="E26" s="92">
        <v>28</v>
      </c>
      <c r="F26" s="87">
        <v>-0.46</v>
      </c>
    </row>
    <row r="27" spans="1:6" x14ac:dyDescent="0.25">
      <c r="A27" s="88" t="s">
        <v>876</v>
      </c>
      <c r="B27" s="89">
        <v>25</v>
      </c>
      <c r="C27" s="90">
        <v>9.5</v>
      </c>
      <c r="D27" s="90">
        <v>9.5</v>
      </c>
      <c r="E27" s="89">
        <v>25</v>
      </c>
      <c r="F27" s="91">
        <v>-0.62</v>
      </c>
    </row>
  </sheetData>
  <mergeCells count="4">
    <mergeCell ref="C6:E6"/>
    <mergeCell ref="F6:F7"/>
    <mergeCell ref="H1:I1"/>
    <mergeCell ref="A6:A7"/>
  </mergeCells>
  <hyperlinks>
    <hyperlink ref="H1:I1" location="Index!A1" display="Regresar al Índice" xr:uid="{00000000-0004-0000-0700-000000000000}"/>
  </hyperlinks>
  <pageMargins left="0.7" right="0.7" top="0.75" bottom="0.75" header="0.3" footer="0.3"/>
  <pageSetup orientation="portrait" horizontalDpi="4294967295" verticalDpi="4294967295"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882A4-F194-478C-AAE0-2565683AC3C1}">
  <sheetPr codeName="Hoja114"/>
  <dimension ref="A1:I44"/>
  <sheetViews>
    <sheetView workbookViewId="0">
      <selection activeCell="F22" sqref="F22"/>
    </sheetView>
  </sheetViews>
  <sheetFormatPr baseColWidth="10" defaultColWidth="11.44140625" defaultRowHeight="13.2" x14ac:dyDescent="0.25"/>
  <cols>
    <col min="1" max="1" width="25" customWidth="1"/>
  </cols>
  <sheetData>
    <row r="1" spans="1:9" ht="14.4" x14ac:dyDescent="0.3">
      <c r="A1" t="s">
        <v>1182</v>
      </c>
      <c r="H1" s="12" t="s">
        <v>131</v>
      </c>
      <c r="I1" s="12"/>
    </row>
    <row r="2" spans="1:9" x14ac:dyDescent="0.25">
      <c r="A2" t="s">
        <v>603</v>
      </c>
    </row>
    <row r="4" spans="1:9" x14ac:dyDescent="0.25">
      <c r="A4" t="s">
        <v>606</v>
      </c>
      <c r="E4" t="s">
        <v>1169</v>
      </c>
    </row>
    <row r="5" spans="1:9" x14ac:dyDescent="0.25">
      <c r="A5" t="s">
        <v>607</v>
      </c>
    </row>
    <row r="6" spans="1:9" x14ac:dyDescent="0.25">
      <c r="A6" t="s">
        <v>1170</v>
      </c>
    </row>
    <row r="8" spans="1:9" x14ac:dyDescent="0.25">
      <c r="A8" t="s">
        <v>167</v>
      </c>
      <c r="B8" t="s">
        <v>608</v>
      </c>
      <c r="C8" t="s">
        <v>609</v>
      </c>
      <c r="D8" t="s">
        <v>1171</v>
      </c>
    </row>
    <row r="9" spans="1:9" x14ac:dyDescent="0.25">
      <c r="A9" t="s">
        <v>113</v>
      </c>
      <c r="B9">
        <v>102</v>
      </c>
      <c r="C9">
        <f t="shared" ref="C9:C39" si="0">B9/B$40</f>
        <v>2.4784954074938037E-3</v>
      </c>
      <c r="D9">
        <f t="shared" ref="D9:D39" si="1">RANK(B9,B$9:B$39)</f>
        <v>31</v>
      </c>
    </row>
    <row r="10" spans="1:9" x14ac:dyDescent="0.25">
      <c r="A10" t="s">
        <v>112</v>
      </c>
      <c r="B10">
        <v>140</v>
      </c>
      <c r="C10">
        <f t="shared" si="0"/>
        <v>3.4018564416581618E-3</v>
      </c>
      <c r="D10">
        <f t="shared" si="1"/>
        <v>30</v>
      </c>
    </row>
    <row r="11" spans="1:9" x14ac:dyDescent="0.25">
      <c r="A11" t="s">
        <v>109</v>
      </c>
      <c r="B11">
        <v>175</v>
      </c>
      <c r="C11">
        <f t="shared" si="0"/>
        <v>4.2523205520727022E-3</v>
      </c>
      <c r="D11">
        <f t="shared" si="1"/>
        <v>29</v>
      </c>
    </row>
    <row r="12" spans="1:9" x14ac:dyDescent="0.25">
      <c r="A12" t="s">
        <v>92</v>
      </c>
      <c r="B12">
        <v>229</v>
      </c>
      <c r="C12">
        <f t="shared" si="0"/>
        <v>5.564465179569422E-3</v>
      </c>
      <c r="D12">
        <f t="shared" si="1"/>
        <v>28</v>
      </c>
    </row>
    <row r="13" spans="1:9" x14ac:dyDescent="0.25">
      <c r="A13" t="s">
        <v>103</v>
      </c>
      <c r="B13">
        <v>235</v>
      </c>
      <c r="C13">
        <f t="shared" si="0"/>
        <v>5.7102590270690576E-3</v>
      </c>
      <c r="D13">
        <f t="shared" si="1"/>
        <v>27</v>
      </c>
    </row>
    <row r="14" spans="1:9" x14ac:dyDescent="0.25">
      <c r="A14" t="s">
        <v>117</v>
      </c>
      <c r="B14">
        <v>238</v>
      </c>
      <c r="C14">
        <f t="shared" si="0"/>
        <v>5.7831559508188758E-3</v>
      </c>
      <c r="D14">
        <f t="shared" si="1"/>
        <v>26</v>
      </c>
    </row>
    <row r="15" spans="1:9" x14ac:dyDescent="0.25">
      <c r="A15" t="s">
        <v>111</v>
      </c>
      <c r="B15">
        <v>242</v>
      </c>
      <c r="C15">
        <f t="shared" si="0"/>
        <v>5.8803518491519656E-3</v>
      </c>
      <c r="D15">
        <f t="shared" si="1"/>
        <v>25</v>
      </c>
    </row>
    <row r="16" spans="1:9" x14ac:dyDescent="0.25">
      <c r="A16" t="s">
        <v>116</v>
      </c>
      <c r="B16">
        <v>296</v>
      </c>
      <c r="C16">
        <f t="shared" si="0"/>
        <v>7.1924964766486854E-3</v>
      </c>
      <c r="D16">
        <f t="shared" si="1"/>
        <v>24</v>
      </c>
    </row>
    <row r="17" spans="1:4" x14ac:dyDescent="0.25">
      <c r="A17" t="s">
        <v>115</v>
      </c>
      <c r="B17">
        <v>309</v>
      </c>
      <c r="C17">
        <f t="shared" si="0"/>
        <v>7.5083831462312289E-3</v>
      </c>
      <c r="D17">
        <f t="shared" si="1"/>
        <v>23</v>
      </c>
    </row>
    <row r="18" spans="1:4" x14ac:dyDescent="0.25">
      <c r="A18" t="s">
        <v>98</v>
      </c>
      <c r="B18">
        <v>446</v>
      </c>
      <c r="C18">
        <f t="shared" si="0"/>
        <v>1.0837342664139573E-2</v>
      </c>
      <c r="D18">
        <f t="shared" si="1"/>
        <v>22</v>
      </c>
    </row>
    <row r="19" spans="1:4" x14ac:dyDescent="0.25">
      <c r="A19" t="s">
        <v>106</v>
      </c>
      <c r="B19">
        <v>549</v>
      </c>
      <c r="C19">
        <f t="shared" si="0"/>
        <v>1.334013704621665E-2</v>
      </c>
      <c r="D19">
        <f t="shared" si="1"/>
        <v>21</v>
      </c>
    </row>
    <row r="20" spans="1:4" x14ac:dyDescent="0.25">
      <c r="A20" t="s">
        <v>94</v>
      </c>
      <c r="B20">
        <v>657</v>
      </c>
      <c r="C20">
        <f t="shared" si="0"/>
        <v>1.5964426301210088E-2</v>
      </c>
      <c r="D20">
        <f t="shared" si="1"/>
        <v>20</v>
      </c>
    </row>
    <row r="21" spans="1:4" x14ac:dyDescent="0.25">
      <c r="A21" t="s">
        <v>107</v>
      </c>
      <c r="B21">
        <v>692</v>
      </c>
      <c r="C21">
        <f t="shared" si="0"/>
        <v>1.6814890411624629E-2</v>
      </c>
      <c r="D21">
        <f t="shared" si="1"/>
        <v>19</v>
      </c>
    </row>
    <row r="22" spans="1:4" x14ac:dyDescent="0.25">
      <c r="A22" t="s">
        <v>118</v>
      </c>
      <c r="B22">
        <v>712</v>
      </c>
      <c r="C22">
        <f t="shared" si="0"/>
        <v>1.7300869903290082E-2</v>
      </c>
      <c r="D22">
        <f t="shared" si="1"/>
        <v>18</v>
      </c>
    </row>
    <row r="23" spans="1:4" x14ac:dyDescent="0.25">
      <c r="A23" t="s">
        <v>89</v>
      </c>
      <c r="B23">
        <v>733</v>
      </c>
      <c r="C23">
        <f t="shared" si="0"/>
        <v>1.7811148369538805E-2</v>
      </c>
      <c r="D23">
        <f t="shared" si="1"/>
        <v>17</v>
      </c>
    </row>
    <row r="24" spans="1:4" x14ac:dyDescent="0.25">
      <c r="A24" t="s">
        <v>105</v>
      </c>
      <c r="B24">
        <v>784</v>
      </c>
      <c r="C24">
        <f t="shared" si="0"/>
        <v>1.9050396073285708E-2</v>
      </c>
      <c r="D24">
        <f t="shared" si="1"/>
        <v>16</v>
      </c>
    </row>
    <row r="25" spans="1:4" x14ac:dyDescent="0.25">
      <c r="A25" t="s">
        <v>95</v>
      </c>
      <c r="B25">
        <v>873</v>
      </c>
      <c r="C25">
        <f t="shared" si="0"/>
        <v>2.1213004811196968E-2</v>
      </c>
      <c r="D25">
        <f t="shared" si="1"/>
        <v>15</v>
      </c>
    </row>
    <row r="26" spans="1:4" x14ac:dyDescent="0.25">
      <c r="A26" t="s">
        <v>90</v>
      </c>
      <c r="B26">
        <v>919</v>
      </c>
      <c r="C26">
        <f t="shared" si="0"/>
        <v>2.2330757642027507E-2</v>
      </c>
      <c r="D26">
        <f t="shared" si="1"/>
        <v>14</v>
      </c>
    </row>
    <row r="27" spans="1:4" x14ac:dyDescent="0.25">
      <c r="A27" t="s">
        <v>122</v>
      </c>
      <c r="B27">
        <v>1055</v>
      </c>
      <c r="C27">
        <f t="shared" si="0"/>
        <v>2.5635418185352577E-2</v>
      </c>
      <c r="D27">
        <f t="shared" si="1"/>
        <v>13</v>
      </c>
    </row>
    <row r="28" spans="1:4" x14ac:dyDescent="0.25">
      <c r="A28" t="s">
        <v>108</v>
      </c>
      <c r="B28">
        <v>1100</v>
      </c>
      <c r="C28">
        <f t="shared" si="0"/>
        <v>2.6728872041599846E-2</v>
      </c>
      <c r="D28">
        <f t="shared" si="1"/>
        <v>12</v>
      </c>
    </row>
    <row r="29" spans="1:4" x14ac:dyDescent="0.25">
      <c r="A29" t="s">
        <v>100</v>
      </c>
      <c r="B29">
        <v>1108</v>
      </c>
      <c r="C29">
        <f t="shared" si="0"/>
        <v>2.6923263838266025E-2</v>
      </c>
      <c r="D29">
        <f t="shared" si="1"/>
        <v>11</v>
      </c>
    </row>
    <row r="30" spans="1:4" x14ac:dyDescent="0.25">
      <c r="A30" t="s">
        <v>104</v>
      </c>
      <c r="B30">
        <v>1110</v>
      </c>
      <c r="C30">
        <f t="shared" si="0"/>
        <v>2.697186178743257E-2</v>
      </c>
      <c r="D30">
        <f t="shared" si="1"/>
        <v>10</v>
      </c>
    </row>
    <row r="31" spans="1:4" x14ac:dyDescent="0.25">
      <c r="A31" t="s">
        <v>97</v>
      </c>
      <c r="B31">
        <v>1231</v>
      </c>
      <c r="C31">
        <f t="shared" si="0"/>
        <v>2.9912037712008552E-2</v>
      </c>
      <c r="D31">
        <f t="shared" si="1"/>
        <v>9</v>
      </c>
    </row>
    <row r="32" spans="1:4" x14ac:dyDescent="0.25">
      <c r="A32" t="s">
        <v>114</v>
      </c>
      <c r="B32">
        <v>1409</v>
      </c>
      <c r="C32">
        <f t="shared" si="0"/>
        <v>3.4237255187831071E-2</v>
      </c>
      <c r="D32">
        <f t="shared" si="1"/>
        <v>8</v>
      </c>
    </row>
    <row r="33" spans="1:8" x14ac:dyDescent="0.25">
      <c r="A33" t="s">
        <v>91</v>
      </c>
      <c r="B33">
        <v>1426</v>
      </c>
      <c r="C33">
        <f t="shared" si="0"/>
        <v>3.4650337755746705E-2</v>
      </c>
      <c r="D33">
        <f t="shared" si="1"/>
        <v>7</v>
      </c>
    </row>
    <row r="34" spans="1:8" x14ac:dyDescent="0.25">
      <c r="A34" t="s">
        <v>124</v>
      </c>
      <c r="B34">
        <v>1956</v>
      </c>
      <c r="C34">
        <f t="shared" si="0"/>
        <v>4.752879428488118E-2</v>
      </c>
      <c r="D34">
        <f t="shared" si="1"/>
        <v>6</v>
      </c>
    </row>
    <row r="35" spans="1:8" x14ac:dyDescent="0.25">
      <c r="A35" t="s">
        <v>123</v>
      </c>
      <c r="B35">
        <v>2063</v>
      </c>
      <c r="C35">
        <f t="shared" si="0"/>
        <v>5.0128784565291344E-2</v>
      </c>
      <c r="D35">
        <f t="shared" si="1"/>
        <v>5</v>
      </c>
    </row>
    <row r="36" spans="1:8" x14ac:dyDescent="0.25">
      <c r="A36" t="s">
        <v>93</v>
      </c>
      <c r="B36">
        <v>3294</v>
      </c>
      <c r="C36">
        <f t="shared" si="0"/>
        <v>8.0040822277299903E-2</v>
      </c>
      <c r="D36">
        <f t="shared" si="1"/>
        <v>4</v>
      </c>
    </row>
    <row r="37" spans="1:8" x14ac:dyDescent="0.25">
      <c r="A37" t="s">
        <v>96</v>
      </c>
      <c r="B37">
        <v>3341</v>
      </c>
      <c r="C37">
        <f t="shared" si="0"/>
        <v>8.1182874082713713E-2</v>
      </c>
      <c r="D37">
        <f t="shared" si="1"/>
        <v>3</v>
      </c>
    </row>
    <row r="38" spans="1:8" x14ac:dyDescent="0.25">
      <c r="A38" t="s">
        <v>120</v>
      </c>
      <c r="B38">
        <v>4847</v>
      </c>
      <c r="C38">
        <f t="shared" si="0"/>
        <v>0.11777712980512223</v>
      </c>
      <c r="D38">
        <f t="shared" si="1"/>
        <v>2</v>
      </c>
    </row>
    <row r="39" spans="1:8" x14ac:dyDescent="0.25">
      <c r="A39" t="s">
        <v>99</v>
      </c>
      <c r="B39">
        <v>8883</v>
      </c>
      <c r="C39">
        <f t="shared" si="0"/>
        <v>0.21584779122321038</v>
      </c>
      <c r="D39">
        <f t="shared" si="1"/>
        <v>1</v>
      </c>
    </row>
    <row r="40" spans="1:8" x14ac:dyDescent="0.25">
      <c r="A40" t="s">
        <v>610</v>
      </c>
      <c r="B40">
        <f>SUM(B9:B39)</f>
        <v>41154</v>
      </c>
      <c r="C40">
        <f>SUM(C9:C39)</f>
        <v>1</v>
      </c>
    </row>
    <row r="42" spans="1:8" x14ac:dyDescent="0.25">
      <c r="A42" t="s">
        <v>603</v>
      </c>
    </row>
    <row r="43" spans="1:8" ht="33" customHeight="1" x14ac:dyDescent="0.25">
      <c r="A43" s="11" t="s">
        <v>611</v>
      </c>
      <c r="B43" s="11"/>
      <c r="C43" s="11"/>
      <c r="D43" s="11"/>
      <c r="E43" s="11"/>
      <c r="F43" s="11"/>
      <c r="G43" s="11"/>
      <c r="H43" s="11"/>
    </row>
    <row r="44" spans="1:8" x14ac:dyDescent="0.25">
      <c r="A44" t="s">
        <v>1172</v>
      </c>
    </row>
  </sheetData>
  <mergeCells count="2">
    <mergeCell ref="A43:H43"/>
    <mergeCell ref="H1:I1"/>
  </mergeCells>
  <hyperlinks>
    <hyperlink ref="H1:I1" location="Index!A1" display="Regresar al Índice" xr:uid="{D81CC6AD-D638-4FD0-967A-E0C61153D688}"/>
  </hyperlinks>
  <pageMargins left="0.7" right="0.7" top="0.75" bottom="0.75" header="0.3" footer="0.3"/>
  <pageSetup paperSize="9" orientation="portrait" horizontalDpi="300"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378FC-5846-48FA-8A54-95857390BF61}">
  <sheetPr codeName="Hoja115"/>
  <dimension ref="A1:I45"/>
  <sheetViews>
    <sheetView workbookViewId="0">
      <selection activeCell="F22" sqref="F22"/>
    </sheetView>
  </sheetViews>
  <sheetFormatPr baseColWidth="10" defaultColWidth="11.44140625" defaultRowHeight="13.2" x14ac:dyDescent="0.25"/>
  <cols>
    <col min="1" max="1" width="25" customWidth="1"/>
  </cols>
  <sheetData>
    <row r="1" spans="1:9" ht="14.4" x14ac:dyDescent="0.3">
      <c r="A1" t="s">
        <v>1183</v>
      </c>
      <c r="H1" s="12" t="s">
        <v>131</v>
      </c>
      <c r="I1" s="12"/>
    </row>
    <row r="2" spans="1:9" x14ac:dyDescent="0.25">
      <c r="A2" t="s">
        <v>603</v>
      </c>
    </row>
    <row r="5" spans="1:9" x14ac:dyDescent="0.25">
      <c r="A5" t="s">
        <v>612</v>
      </c>
      <c r="E5" t="s">
        <v>1173</v>
      </c>
    </row>
    <row r="6" spans="1:9" x14ac:dyDescent="0.25">
      <c r="A6" t="s">
        <v>607</v>
      </c>
    </row>
    <row r="7" spans="1:9" x14ac:dyDescent="0.25">
      <c r="A7" t="s">
        <v>1170</v>
      </c>
      <c r="C7" t="s">
        <v>704</v>
      </c>
    </row>
    <row r="9" spans="1:9" x14ac:dyDescent="0.25">
      <c r="A9" t="s">
        <v>167</v>
      </c>
      <c r="B9" t="s">
        <v>608</v>
      </c>
      <c r="C9" t="s">
        <v>609</v>
      </c>
      <c r="D9" t="s">
        <v>1171</v>
      </c>
    </row>
    <row r="10" spans="1:9" x14ac:dyDescent="0.25">
      <c r="A10" t="s">
        <v>113</v>
      </c>
      <c r="B10">
        <v>25</v>
      </c>
      <c r="C10">
        <f t="shared" ref="C10:C40" si="0">B10/B$41</f>
        <v>7.9849244626145838E-4</v>
      </c>
      <c r="D10">
        <f t="shared" ref="D10:D40" si="1">RANK(B10,B$10:B$40)</f>
        <v>31</v>
      </c>
    </row>
    <row r="11" spans="1:9" x14ac:dyDescent="0.25">
      <c r="A11" t="s">
        <v>108</v>
      </c>
      <c r="B11">
        <v>27</v>
      </c>
      <c r="C11">
        <f t="shared" si="0"/>
        <v>8.6237184196237505E-4</v>
      </c>
      <c r="D11">
        <f t="shared" si="1"/>
        <v>30</v>
      </c>
    </row>
    <row r="12" spans="1:9" x14ac:dyDescent="0.25">
      <c r="A12" t="s">
        <v>117</v>
      </c>
      <c r="B12">
        <v>30</v>
      </c>
      <c r="C12">
        <f t="shared" si="0"/>
        <v>9.5819093551375006E-4</v>
      </c>
      <c r="D12">
        <f t="shared" si="1"/>
        <v>29</v>
      </c>
    </row>
    <row r="13" spans="1:9" x14ac:dyDescent="0.25">
      <c r="A13" t="s">
        <v>111</v>
      </c>
      <c r="B13">
        <v>33</v>
      </c>
      <c r="C13">
        <f t="shared" si="0"/>
        <v>1.0540100290651251E-3</v>
      </c>
      <c r="D13">
        <f t="shared" si="1"/>
        <v>27</v>
      </c>
    </row>
    <row r="14" spans="1:9" x14ac:dyDescent="0.25">
      <c r="A14" t="s">
        <v>89</v>
      </c>
      <c r="B14">
        <v>33</v>
      </c>
      <c r="C14">
        <f t="shared" si="0"/>
        <v>1.0540100290651251E-3</v>
      </c>
      <c r="D14">
        <f t="shared" si="1"/>
        <v>27</v>
      </c>
    </row>
    <row r="15" spans="1:9" x14ac:dyDescent="0.25">
      <c r="A15" t="s">
        <v>91</v>
      </c>
      <c r="B15">
        <v>62</v>
      </c>
      <c r="C15">
        <f t="shared" si="0"/>
        <v>1.9802612667284168E-3</v>
      </c>
      <c r="D15">
        <f t="shared" si="1"/>
        <v>26</v>
      </c>
    </row>
    <row r="16" spans="1:9" x14ac:dyDescent="0.25">
      <c r="A16" t="s">
        <v>107</v>
      </c>
      <c r="B16">
        <v>86</v>
      </c>
      <c r="C16">
        <f t="shared" si="0"/>
        <v>2.7468140151394168E-3</v>
      </c>
      <c r="D16">
        <f t="shared" si="1"/>
        <v>25</v>
      </c>
    </row>
    <row r="17" spans="1:4" x14ac:dyDescent="0.25">
      <c r="A17" t="s">
        <v>114</v>
      </c>
      <c r="B17">
        <v>180</v>
      </c>
      <c r="C17">
        <f t="shared" si="0"/>
        <v>5.7491456130825003E-3</v>
      </c>
      <c r="D17">
        <f t="shared" si="1"/>
        <v>24</v>
      </c>
    </row>
    <row r="18" spans="1:4" x14ac:dyDescent="0.25">
      <c r="A18" t="s">
        <v>112</v>
      </c>
      <c r="B18">
        <v>215</v>
      </c>
      <c r="C18">
        <f t="shared" si="0"/>
        <v>6.8670350378485416E-3</v>
      </c>
      <c r="D18">
        <f t="shared" si="1"/>
        <v>23</v>
      </c>
    </row>
    <row r="19" spans="1:4" x14ac:dyDescent="0.25">
      <c r="A19" t="s">
        <v>92</v>
      </c>
      <c r="B19">
        <v>254</v>
      </c>
      <c r="C19">
        <f t="shared" si="0"/>
        <v>8.1126832540164163E-3</v>
      </c>
      <c r="D19">
        <f t="shared" si="1"/>
        <v>22</v>
      </c>
    </row>
    <row r="20" spans="1:4" x14ac:dyDescent="0.25">
      <c r="A20" t="s">
        <v>94</v>
      </c>
      <c r="B20">
        <v>329</v>
      </c>
      <c r="C20">
        <f t="shared" si="0"/>
        <v>1.0508160592800792E-2</v>
      </c>
      <c r="D20">
        <f t="shared" si="1"/>
        <v>21</v>
      </c>
    </row>
    <row r="21" spans="1:4" x14ac:dyDescent="0.25">
      <c r="A21" t="s">
        <v>118</v>
      </c>
      <c r="B21">
        <v>371</v>
      </c>
      <c r="C21">
        <f t="shared" si="0"/>
        <v>1.1849627902520043E-2</v>
      </c>
      <c r="D21">
        <f t="shared" si="1"/>
        <v>20</v>
      </c>
    </row>
    <row r="22" spans="1:4" x14ac:dyDescent="0.25">
      <c r="A22" t="s">
        <v>109</v>
      </c>
      <c r="B22">
        <v>404</v>
      </c>
      <c r="C22">
        <f t="shared" si="0"/>
        <v>1.2903637931585167E-2</v>
      </c>
      <c r="D22">
        <f t="shared" si="1"/>
        <v>19</v>
      </c>
    </row>
    <row r="23" spans="1:4" x14ac:dyDescent="0.25">
      <c r="A23" t="s">
        <v>106</v>
      </c>
      <c r="B23">
        <v>405</v>
      </c>
      <c r="C23">
        <f t="shared" si="0"/>
        <v>1.2935577629435625E-2</v>
      </c>
      <c r="D23">
        <f t="shared" si="1"/>
        <v>18</v>
      </c>
    </row>
    <row r="24" spans="1:4" x14ac:dyDescent="0.25">
      <c r="A24" t="s">
        <v>98</v>
      </c>
      <c r="B24">
        <v>421</v>
      </c>
      <c r="C24">
        <f t="shared" si="0"/>
        <v>1.3446612795042959E-2</v>
      </c>
      <c r="D24">
        <f t="shared" si="1"/>
        <v>17</v>
      </c>
    </row>
    <row r="25" spans="1:4" x14ac:dyDescent="0.25">
      <c r="A25" t="s">
        <v>90</v>
      </c>
      <c r="B25">
        <v>474</v>
      </c>
      <c r="C25">
        <f t="shared" si="0"/>
        <v>1.513941678111725E-2</v>
      </c>
      <c r="D25">
        <f t="shared" si="1"/>
        <v>16</v>
      </c>
    </row>
    <row r="26" spans="1:4" x14ac:dyDescent="0.25">
      <c r="A26" t="s">
        <v>123</v>
      </c>
      <c r="B26">
        <v>511</v>
      </c>
      <c r="C26">
        <f t="shared" si="0"/>
        <v>1.6321185601584208E-2</v>
      </c>
      <c r="D26">
        <f t="shared" si="1"/>
        <v>15</v>
      </c>
    </row>
    <row r="27" spans="1:4" x14ac:dyDescent="0.25">
      <c r="A27" t="s">
        <v>115</v>
      </c>
      <c r="B27">
        <v>566</v>
      </c>
      <c r="C27">
        <f t="shared" si="0"/>
        <v>1.8077868983359419E-2</v>
      </c>
      <c r="D27">
        <f t="shared" si="1"/>
        <v>14</v>
      </c>
    </row>
    <row r="28" spans="1:4" x14ac:dyDescent="0.25">
      <c r="A28" t="s">
        <v>97</v>
      </c>
      <c r="B28">
        <v>680</v>
      </c>
      <c r="C28">
        <f t="shared" si="0"/>
        <v>2.1718994538311668E-2</v>
      </c>
      <c r="D28">
        <f t="shared" si="1"/>
        <v>13</v>
      </c>
    </row>
    <row r="29" spans="1:4" x14ac:dyDescent="0.25">
      <c r="A29" t="s">
        <v>100</v>
      </c>
      <c r="B29">
        <v>925</v>
      </c>
      <c r="C29">
        <f t="shared" si="0"/>
        <v>2.954422051167396E-2</v>
      </c>
      <c r="D29">
        <f t="shared" si="1"/>
        <v>12</v>
      </c>
    </row>
    <row r="30" spans="1:4" x14ac:dyDescent="0.25">
      <c r="A30" t="s">
        <v>104</v>
      </c>
      <c r="B30">
        <v>993</v>
      </c>
      <c r="C30">
        <f t="shared" si="0"/>
        <v>3.1716119965505128E-2</v>
      </c>
      <c r="D30">
        <f t="shared" si="1"/>
        <v>11</v>
      </c>
    </row>
    <row r="31" spans="1:4" x14ac:dyDescent="0.25">
      <c r="A31" t="s">
        <v>103</v>
      </c>
      <c r="B31">
        <v>1037</v>
      </c>
      <c r="C31">
        <f t="shared" si="0"/>
        <v>3.312146667092529E-2</v>
      </c>
      <c r="D31">
        <f t="shared" si="1"/>
        <v>10</v>
      </c>
    </row>
    <row r="32" spans="1:4" x14ac:dyDescent="0.25">
      <c r="A32" t="s">
        <v>95</v>
      </c>
      <c r="B32">
        <v>1057</v>
      </c>
      <c r="C32">
        <f t="shared" si="0"/>
        <v>3.3760260627934462E-2</v>
      </c>
      <c r="D32">
        <f t="shared" si="1"/>
        <v>9</v>
      </c>
    </row>
    <row r="33" spans="1:8" x14ac:dyDescent="0.25">
      <c r="A33" t="s">
        <v>122</v>
      </c>
      <c r="B33">
        <v>1387</v>
      </c>
      <c r="C33">
        <f t="shared" si="0"/>
        <v>4.4300360918585711E-2</v>
      </c>
      <c r="D33">
        <f t="shared" si="1"/>
        <v>8</v>
      </c>
    </row>
    <row r="34" spans="1:8" x14ac:dyDescent="0.25">
      <c r="A34" t="s">
        <v>124</v>
      </c>
      <c r="B34">
        <v>1665</v>
      </c>
      <c r="C34">
        <f t="shared" si="0"/>
        <v>5.3179596921013129E-2</v>
      </c>
      <c r="D34">
        <f t="shared" si="1"/>
        <v>7</v>
      </c>
    </row>
    <row r="35" spans="1:8" x14ac:dyDescent="0.25">
      <c r="A35" t="s">
        <v>116</v>
      </c>
      <c r="B35">
        <v>1720</v>
      </c>
      <c r="C35">
        <f t="shared" si="0"/>
        <v>5.4936280302788333E-2</v>
      </c>
      <c r="D35">
        <f t="shared" si="1"/>
        <v>6</v>
      </c>
    </row>
    <row r="36" spans="1:8" x14ac:dyDescent="0.25">
      <c r="A36" t="s">
        <v>120</v>
      </c>
      <c r="B36">
        <v>1914</v>
      </c>
      <c r="C36">
        <f t="shared" si="0"/>
        <v>6.1132581685777253E-2</v>
      </c>
      <c r="D36">
        <f t="shared" si="1"/>
        <v>5</v>
      </c>
    </row>
    <row r="37" spans="1:8" x14ac:dyDescent="0.25">
      <c r="A37" t="s">
        <v>96</v>
      </c>
      <c r="B37">
        <v>2289</v>
      </c>
      <c r="C37">
        <f t="shared" si="0"/>
        <v>7.3109968379699131E-2</v>
      </c>
      <c r="D37">
        <f t="shared" si="1"/>
        <v>4</v>
      </c>
    </row>
    <row r="38" spans="1:8" x14ac:dyDescent="0.25">
      <c r="A38" t="s">
        <v>105</v>
      </c>
      <c r="B38">
        <v>2292</v>
      </c>
      <c r="C38">
        <f t="shared" si="0"/>
        <v>7.3205787473250503E-2</v>
      </c>
      <c r="D38">
        <f t="shared" si="1"/>
        <v>3</v>
      </c>
    </row>
    <row r="39" spans="1:8" x14ac:dyDescent="0.25">
      <c r="A39" t="s">
        <v>93</v>
      </c>
      <c r="B39">
        <v>4990</v>
      </c>
      <c r="C39">
        <f t="shared" si="0"/>
        <v>0.15937909227378708</v>
      </c>
      <c r="D39">
        <f t="shared" si="1"/>
        <v>2</v>
      </c>
    </row>
    <row r="40" spans="1:8" x14ac:dyDescent="0.25">
      <c r="A40" t="s">
        <v>99</v>
      </c>
      <c r="B40">
        <v>5934</v>
      </c>
      <c r="C40">
        <f t="shared" si="0"/>
        <v>0.18953016704461975</v>
      </c>
      <c r="D40">
        <f t="shared" si="1"/>
        <v>1</v>
      </c>
    </row>
    <row r="41" spans="1:8" x14ac:dyDescent="0.25">
      <c r="A41" t="s">
        <v>610</v>
      </c>
      <c r="B41">
        <f>SUM(B10:B40)</f>
        <v>31309</v>
      </c>
      <c r="C41">
        <f>SUM(C10:C40)</f>
        <v>1</v>
      </c>
    </row>
    <row r="43" spans="1:8" x14ac:dyDescent="0.25">
      <c r="A43" t="s">
        <v>603</v>
      </c>
    </row>
    <row r="44" spans="1:8" x14ac:dyDescent="0.25">
      <c r="A44" s="11" t="s">
        <v>611</v>
      </c>
      <c r="B44" s="11"/>
      <c r="C44" s="11"/>
      <c r="D44" s="11"/>
      <c r="E44" s="11"/>
      <c r="F44" s="11"/>
      <c r="G44" s="11"/>
      <c r="H44" s="11"/>
    </row>
    <row r="45" spans="1:8" x14ac:dyDescent="0.25">
      <c r="A45" t="s">
        <v>1172</v>
      </c>
    </row>
  </sheetData>
  <mergeCells count="2">
    <mergeCell ref="A44:H44"/>
    <mergeCell ref="H1:I1"/>
  </mergeCells>
  <hyperlinks>
    <hyperlink ref="H1:I1" location="Index!A1" display="Regresar al Índice" xr:uid="{652D5797-581B-4635-B187-59AA98790127}"/>
  </hyperlink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AAEF6-556A-4070-BFA0-1479470EC81B}">
  <sheetPr codeName="Hoja116"/>
  <dimension ref="A1:I45"/>
  <sheetViews>
    <sheetView workbookViewId="0">
      <selection activeCell="F22" sqref="F22"/>
    </sheetView>
  </sheetViews>
  <sheetFormatPr baseColWidth="10" defaultColWidth="11.44140625" defaultRowHeight="13.2" x14ac:dyDescent="0.25"/>
  <cols>
    <col min="1" max="1" width="25" customWidth="1"/>
  </cols>
  <sheetData>
    <row r="1" spans="1:9" ht="14.4" x14ac:dyDescent="0.3">
      <c r="A1" t="s">
        <v>1184</v>
      </c>
      <c r="H1" s="12" t="s">
        <v>131</v>
      </c>
      <c r="I1" s="12"/>
    </row>
    <row r="2" spans="1:9" x14ac:dyDescent="0.25">
      <c r="A2" t="s">
        <v>603</v>
      </c>
    </row>
    <row r="5" spans="1:9" x14ac:dyDescent="0.25">
      <c r="A5" t="s">
        <v>613</v>
      </c>
      <c r="F5" t="s">
        <v>1174</v>
      </c>
    </row>
    <row r="6" spans="1:9" x14ac:dyDescent="0.25">
      <c r="A6" t="s">
        <v>607</v>
      </c>
    </row>
    <row r="7" spans="1:9" x14ac:dyDescent="0.25">
      <c r="A7" t="s">
        <v>1170</v>
      </c>
    </row>
    <row r="9" spans="1:9" x14ac:dyDescent="0.25">
      <c r="A9" t="s">
        <v>167</v>
      </c>
      <c r="B9" t="s">
        <v>608</v>
      </c>
      <c r="C9" t="s">
        <v>609</v>
      </c>
      <c r="D9" t="s">
        <v>1171</v>
      </c>
    </row>
    <row r="10" spans="1:9" x14ac:dyDescent="0.25">
      <c r="A10" t="s">
        <v>113</v>
      </c>
      <c r="B10">
        <v>0</v>
      </c>
      <c r="C10">
        <f t="shared" ref="C10:C40" si="0">B10/B$41</f>
        <v>0</v>
      </c>
      <c r="D10">
        <f t="shared" ref="D10:D40" si="1">RANK(B10,B$10:B$40)</f>
        <v>22</v>
      </c>
    </row>
    <row r="11" spans="1:9" x14ac:dyDescent="0.25">
      <c r="A11" t="s">
        <v>111</v>
      </c>
      <c r="B11">
        <v>0</v>
      </c>
      <c r="C11">
        <f t="shared" si="0"/>
        <v>0</v>
      </c>
      <c r="D11">
        <f t="shared" si="1"/>
        <v>22</v>
      </c>
    </row>
    <row r="12" spans="1:9" x14ac:dyDescent="0.25">
      <c r="A12" t="s">
        <v>92</v>
      </c>
      <c r="B12">
        <v>0</v>
      </c>
      <c r="C12">
        <f t="shared" si="0"/>
        <v>0</v>
      </c>
      <c r="D12">
        <f t="shared" si="1"/>
        <v>22</v>
      </c>
    </row>
    <row r="13" spans="1:9" x14ac:dyDescent="0.25">
      <c r="A13" t="s">
        <v>91</v>
      </c>
      <c r="B13">
        <v>0</v>
      </c>
      <c r="C13">
        <f t="shared" si="0"/>
        <v>0</v>
      </c>
      <c r="D13">
        <f t="shared" si="1"/>
        <v>22</v>
      </c>
    </row>
    <row r="14" spans="1:9" x14ac:dyDescent="0.25">
      <c r="A14" t="s">
        <v>108</v>
      </c>
      <c r="B14">
        <v>0</v>
      </c>
      <c r="C14">
        <f t="shared" si="0"/>
        <v>0</v>
      </c>
      <c r="D14">
        <f t="shared" si="1"/>
        <v>22</v>
      </c>
    </row>
    <row r="15" spans="1:9" x14ac:dyDescent="0.25">
      <c r="A15" t="s">
        <v>104</v>
      </c>
      <c r="B15">
        <v>0</v>
      </c>
      <c r="C15">
        <f t="shared" si="0"/>
        <v>0</v>
      </c>
      <c r="D15">
        <f t="shared" si="1"/>
        <v>22</v>
      </c>
    </row>
    <row r="16" spans="1:9" x14ac:dyDescent="0.25">
      <c r="A16" t="s">
        <v>103</v>
      </c>
      <c r="B16">
        <v>0</v>
      </c>
      <c r="C16">
        <f t="shared" si="0"/>
        <v>0</v>
      </c>
      <c r="D16">
        <f t="shared" si="1"/>
        <v>22</v>
      </c>
    </row>
    <row r="17" spans="1:4" x14ac:dyDescent="0.25">
      <c r="A17" t="s">
        <v>106</v>
      </c>
      <c r="B17">
        <v>0</v>
      </c>
      <c r="C17">
        <f t="shared" si="0"/>
        <v>0</v>
      </c>
      <c r="D17">
        <f t="shared" si="1"/>
        <v>22</v>
      </c>
    </row>
    <row r="18" spans="1:4" x14ac:dyDescent="0.25">
      <c r="A18" t="s">
        <v>89</v>
      </c>
      <c r="B18">
        <v>0</v>
      </c>
      <c r="C18">
        <f t="shared" si="0"/>
        <v>0</v>
      </c>
      <c r="D18">
        <f t="shared" si="1"/>
        <v>22</v>
      </c>
    </row>
    <row r="19" spans="1:4" x14ac:dyDescent="0.25">
      <c r="A19" t="s">
        <v>124</v>
      </c>
      <c r="B19">
        <v>0</v>
      </c>
      <c r="C19">
        <f t="shared" si="0"/>
        <v>0</v>
      </c>
      <c r="D19">
        <f t="shared" si="1"/>
        <v>22</v>
      </c>
    </row>
    <row r="20" spans="1:4" x14ac:dyDescent="0.25">
      <c r="A20" t="s">
        <v>123</v>
      </c>
      <c r="B20">
        <v>1</v>
      </c>
      <c r="C20">
        <f t="shared" si="0"/>
        <v>3.9215686274509803E-3</v>
      </c>
      <c r="D20">
        <f t="shared" si="1"/>
        <v>17</v>
      </c>
    </row>
    <row r="21" spans="1:4" x14ac:dyDescent="0.25">
      <c r="A21" t="s">
        <v>117</v>
      </c>
      <c r="B21">
        <v>1</v>
      </c>
      <c r="C21">
        <f t="shared" si="0"/>
        <v>3.9215686274509803E-3</v>
      </c>
      <c r="D21">
        <f t="shared" si="1"/>
        <v>17</v>
      </c>
    </row>
    <row r="22" spans="1:4" x14ac:dyDescent="0.25">
      <c r="A22" t="s">
        <v>98</v>
      </c>
      <c r="B22">
        <v>1</v>
      </c>
      <c r="C22">
        <f t="shared" si="0"/>
        <v>3.9215686274509803E-3</v>
      </c>
      <c r="D22">
        <f t="shared" si="1"/>
        <v>17</v>
      </c>
    </row>
    <row r="23" spans="1:4" x14ac:dyDescent="0.25">
      <c r="A23" t="s">
        <v>107</v>
      </c>
      <c r="B23">
        <v>1</v>
      </c>
      <c r="C23">
        <f t="shared" si="0"/>
        <v>3.9215686274509803E-3</v>
      </c>
      <c r="D23">
        <f t="shared" si="1"/>
        <v>17</v>
      </c>
    </row>
    <row r="24" spans="1:4" x14ac:dyDescent="0.25">
      <c r="A24" t="s">
        <v>112</v>
      </c>
      <c r="B24">
        <v>1</v>
      </c>
      <c r="C24">
        <f t="shared" si="0"/>
        <v>3.9215686274509803E-3</v>
      </c>
      <c r="D24">
        <f t="shared" si="1"/>
        <v>17</v>
      </c>
    </row>
    <row r="25" spans="1:4" x14ac:dyDescent="0.25">
      <c r="A25" t="s">
        <v>115</v>
      </c>
      <c r="B25">
        <v>2</v>
      </c>
      <c r="C25">
        <f t="shared" si="0"/>
        <v>7.8431372549019607E-3</v>
      </c>
      <c r="D25">
        <f t="shared" si="1"/>
        <v>13</v>
      </c>
    </row>
    <row r="26" spans="1:4" x14ac:dyDescent="0.25">
      <c r="A26" t="s">
        <v>114</v>
      </c>
      <c r="B26">
        <v>2</v>
      </c>
      <c r="C26">
        <f t="shared" si="0"/>
        <v>7.8431372549019607E-3</v>
      </c>
      <c r="D26">
        <f t="shared" si="1"/>
        <v>13</v>
      </c>
    </row>
    <row r="27" spans="1:4" x14ac:dyDescent="0.25">
      <c r="A27" t="s">
        <v>105</v>
      </c>
      <c r="B27">
        <v>2</v>
      </c>
      <c r="C27">
        <f t="shared" si="0"/>
        <v>7.8431372549019607E-3</v>
      </c>
      <c r="D27">
        <f t="shared" si="1"/>
        <v>13</v>
      </c>
    </row>
    <row r="28" spans="1:4" x14ac:dyDescent="0.25">
      <c r="A28" t="s">
        <v>109</v>
      </c>
      <c r="B28">
        <v>2</v>
      </c>
      <c r="C28">
        <f t="shared" si="0"/>
        <v>7.8431372549019607E-3</v>
      </c>
      <c r="D28">
        <f t="shared" si="1"/>
        <v>13</v>
      </c>
    </row>
    <row r="29" spans="1:4" x14ac:dyDescent="0.25">
      <c r="A29" t="s">
        <v>94</v>
      </c>
      <c r="B29">
        <v>3</v>
      </c>
      <c r="C29">
        <f t="shared" si="0"/>
        <v>1.1764705882352941E-2</v>
      </c>
      <c r="D29">
        <f t="shared" si="1"/>
        <v>12</v>
      </c>
    </row>
    <row r="30" spans="1:4" x14ac:dyDescent="0.25">
      <c r="A30" t="s">
        <v>97</v>
      </c>
      <c r="B30">
        <v>4</v>
      </c>
      <c r="C30">
        <f t="shared" si="0"/>
        <v>1.5686274509803921E-2</v>
      </c>
      <c r="D30">
        <f t="shared" si="1"/>
        <v>11</v>
      </c>
    </row>
    <row r="31" spans="1:4" x14ac:dyDescent="0.25">
      <c r="A31" t="s">
        <v>118</v>
      </c>
      <c r="B31">
        <v>5</v>
      </c>
      <c r="C31">
        <f t="shared" si="0"/>
        <v>1.9607843137254902E-2</v>
      </c>
      <c r="D31">
        <f t="shared" si="1"/>
        <v>9</v>
      </c>
    </row>
    <row r="32" spans="1:4" x14ac:dyDescent="0.25">
      <c r="A32" t="s">
        <v>116</v>
      </c>
      <c r="B32">
        <v>5</v>
      </c>
      <c r="C32">
        <f t="shared" si="0"/>
        <v>1.9607843137254902E-2</v>
      </c>
      <c r="D32">
        <f t="shared" si="1"/>
        <v>9</v>
      </c>
    </row>
    <row r="33" spans="1:8" x14ac:dyDescent="0.25">
      <c r="A33" t="s">
        <v>100</v>
      </c>
      <c r="B33">
        <v>6</v>
      </c>
      <c r="C33">
        <f t="shared" si="0"/>
        <v>2.3529411764705882E-2</v>
      </c>
      <c r="D33">
        <f t="shared" si="1"/>
        <v>8</v>
      </c>
    </row>
    <row r="34" spans="1:8" x14ac:dyDescent="0.25">
      <c r="A34" t="s">
        <v>90</v>
      </c>
      <c r="B34">
        <v>7</v>
      </c>
      <c r="C34">
        <f t="shared" si="0"/>
        <v>2.7450980392156862E-2</v>
      </c>
      <c r="D34">
        <f t="shared" si="1"/>
        <v>7</v>
      </c>
    </row>
    <row r="35" spans="1:8" x14ac:dyDescent="0.25">
      <c r="A35" t="s">
        <v>120</v>
      </c>
      <c r="B35">
        <v>11</v>
      </c>
      <c r="C35">
        <f t="shared" si="0"/>
        <v>4.3137254901960784E-2</v>
      </c>
      <c r="D35">
        <f t="shared" si="1"/>
        <v>6</v>
      </c>
    </row>
    <row r="36" spans="1:8" x14ac:dyDescent="0.25">
      <c r="A36" t="s">
        <v>96</v>
      </c>
      <c r="B36">
        <v>14</v>
      </c>
      <c r="C36">
        <f t="shared" si="0"/>
        <v>5.4901960784313725E-2</v>
      </c>
      <c r="D36">
        <f t="shared" si="1"/>
        <v>5</v>
      </c>
    </row>
    <row r="37" spans="1:8" x14ac:dyDescent="0.25">
      <c r="A37" t="s">
        <v>122</v>
      </c>
      <c r="B37">
        <v>16</v>
      </c>
      <c r="C37">
        <f t="shared" si="0"/>
        <v>6.2745098039215685E-2</v>
      </c>
      <c r="D37">
        <f t="shared" si="1"/>
        <v>4</v>
      </c>
    </row>
    <row r="38" spans="1:8" x14ac:dyDescent="0.25">
      <c r="A38" t="s">
        <v>99</v>
      </c>
      <c r="B38">
        <v>27</v>
      </c>
      <c r="C38">
        <f t="shared" si="0"/>
        <v>0.10588235294117647</v>
      </c>
      <c r="D38">
        <f t="shared" si="1"/>
        <v>3</v>
      </c>
    </row>
    <row r="39" spans="1:8" x14ac:dyDescent="0.25">
      <c r="A39" t="s">
        <v>95</v>
      </c>
      <c r="B39">
        <v>72</v>
      </c>
      <c r="C39">
        <f t="shared" si="0"/>
        <v>0.28235294117647058</v>
      </c>
      <c r="D39">
        <f t="shared" si="1"/>
        <v>1</v>
      </c>
    </row>
    <row r="40" spans="1:8" x14ac:dyDescent="0.25">
      <c r="A40" t="s">
        <v>93</v>
      </c>
      <c r="B40">
        <v>72</v>
      </c>
      <c r="C40">
        <f t="shared" si="0"/>
        <v>0.28235294117647058</v>
      </c>
      <c r="D40">
        <f t="shared" si="1"/>
        <v>1</v>
      </c>
    </row>
    <row r="41" spans="1:8" x14ac:dyDescent="0.25">
      <c r="A41" t="s">
        <v>610</v>
      </c>
      <c r="B41">
        <f>SUM(B10:B40)</f>
        <v>255</v>
      </c>
      <c r="C41">
        <f>SUM(C10:C40)</f>
        <v>1</v>
      </c>
    </row>
    <row r="43" spans="1:8" x14ac:dyDescent="0.25">
      <c r="A43" t="s">
        <v>603</v>
      </c>
    </row>
    <row r="44" spans="1:8" x14ac:dyDescent="0.25">
      <c r="A44" s="11" t="s">
        <v>611</v>
      </c>
      <c r="B44" s="11"/>
      <c r="C44" s="11"/>
      <c r="D44" s="11"/>
      <c r="E44" s="11"/>
      <c r="F44" s="11"/>
      <c r="G44" s="11"/>
      <c r="H44" s="11"/>
    </row>
    <row r="45" spans="1:8" x14ac:dyDescent="0.25">
      <c r="A45" t="s">
        <v>1172</v>
      </c>
    </row>
  </sheetData>
  <mergeCells count="2">
    <mergeCell ref="A44:H44"/>
    <mergeCell ref="H1:I1"/>
  </mergeCells>
  <hyperlinks>
    <hyperlink ref="H1:I1" location="Index!A1" display="Regresar al Índice" xr:uid="{ADBC1373-1702-4C96-8C3E-3416A4353B22}"/>
  </hyperlinks>
  <pageMargins left="0.7" right="0.7" top="0.75" bottom="0.75" header="0.3" footer="0.3"/>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F7680-0143-44FC-8617-6F689B35BBFF}">
  <sheetPr codeName="Hoja117"/>
  <dimension ref="A1:I45"/>
  <sheetViews>
    <sheetView workbookViewId="0">
      <selection activeCell="F22" sqref="F22"/>
    </sheetView>
  </sheetViews>
  <sheetFormatPr baseColWidth="10" defaultColWidth="11.44140625" defaultRowHeight="13.2" x14ac:dyDescent="0.25"/>
  <cols>
    <col min="1" max="1" width="25" customWidth="1"/>
  </cols>
  <sheetData>
    <row r="1" spans="1:9" ht="14.4" x14ac:dyDescent="0.3">
      <c r="A1" t="s">
        <v>1185</v>
      </c>
      <c r="H1" s="12" t="s">
        <v>131</v>
      </c>
      <c r="I1" s="12"/>
    </row>
    <row r="2" spans="1:9" x14ac:dyDescent="0.25">
      <c r="A2" t="s">
        <v>603</v>
      </c>
    </row>
    <row r="5" spans="1:9" x14ac:dyDescent="0.25">
      <c r="A5" t="s">
        <v>614</v>
      </c>
      <c r="E5" t="s">
        <v>1175</v>
      </c>
    </row>
    <row r="6" spans="1:9" x14ac:dyDescent="0.25">
      <c r="A6" t="s">
        <v>607</v>
      </c>
    </row>
    <row r="7" spans="1:9" x14ac:dyDescent="0.25">
      <c r="A7" t="s">
        <v>1170</v>
      </c>
    </row>
    <row r="9" spans="1:9" x14ac:dyDescent="0.25">
      <c r="A9" t="s">
        <v>167</v>
      </c>
      <c r="B9" t="s">
        <v>608</v>
      </c>
      <c r="C9" t="s">
        <v>609</v>
      </c>
      <c r="D9" t="s">
        <v>1171</v>
      </c>
    </row>
    <row r="10" spans="1:9" x14ac:dyDescent="0.25">
      <c r="A10" t="s">
        <v>111</v>
      </c>
      <c r="B10">
        <v>0</v>
      </c>
      <c r="C10">
        <f t="shared" ref="C10:C40" si="0">B10/B$41</f>
        <v>0</v>
      </c>
      <c r="D10">
        <f t="shared" ref="D10:D40" si="1">RANK(B10,B$10:B$40)</f>
        <v>13</v>
      </c>
    </row>
    <row r="11" spans="1:9" x14ac:dyDescent="0.25">
      <c r="A11" t="s">
        <v>92</v>
      </c>
      <c r="B11">
        <v>0</v>
      </c>
      <c r="C11">
        <f t="shared" si="0"/>
        <v>0</v>
      </c>
      <c r="D11">
        <f t="shared" si="1"/>
        <v>13</v>
      </c>
    </row>
    <row r="12" spans="1:9" x14ac:dyDescent="0.25">
      <c r="A12" t="s">
        <v>123</v>
      </c>
      <c r="B12">
        <v>0</v>
      </c>
      <c r="C12">
        <f t="shared" si="0"/>
        <v>0</v>
      </c>
      <c r="D12">
        <f t="shared" si="1"/>
        <v>13</v>
      </c>
    </row>
    <row r="13" spans="1:9" x14ac:dyDescent="0.25">
      <c r="A13" t="s">
        <v>91</v>
      </c>
      <c r="B13">
        <v>0</v>
      </c>
      <c r="C13">
        <f t="shared" si="0"/>
        <v>0</v>
      </c>
      <c r="D13">
        <f t="shared" si="1"/>
        <v>13</v>
      </c>
    </row>
    <row r="14" spans="1:9" x14ac:dyDescent="0.25">
      <c r="A14" t="s">
        <v>114</v>
      </c>
      <c r="B14">
        <v>0</v>
      </c>
      <c r="C14">
        <f t="shared" si="0"/>
        <v>0</v>
      </c>
      <c r="D14">
        <f t="shared" si="1"/>
        <v>13</v>
      </c>
    </row>
    <row r="15" spans="1:9" x14ac:dyDescent="0.25">
      <c r="A15" t="s">
        <v>108</v>
      </c>
      <c r="B15">
        <v>0</v>
      </c>
      <c r="C15">
        <f t="shared" si="0"/>
        <v>0</v>
      </c>
      <c r="D15">
        <f t="shared" si="1"/>
        <v>13</v>
      </c>
    </row>
    <row r="16" spans="1:9" x14ac:dyDescent="0.25">
      <c r="A16" t="s">
        <v>104</v>
      </c>
      <c r="B16">
        <v>0</v>
      </c>
      <c r="C16">
        <f t="shared" si="0"/>
        <v>0</v>
      </c>
      <c r="D16">
        <f t="shared" si="1"/>
        <v>13</v>
      </c>
    </row>
    <row r="17" spans="1:4" x14ac:dyDescent="0.25">
      <c r="A17" t="s">
        <v>100</v>
      </c>
      <c r="B17">
        <v>0</v>
      </c>
      <c r="C17">
        <f t="shared" si="0"/>
        <v>0</v>
      </c>
      <c r="D17">
        <f t="shared" si="1"/>
        <v>13</v>
      </c>
    </row>
    <row r="18" spans="1:4" x14ac:dyDescent="0.25">
      <c r="A18" t="s">
        <v>93</v>
      </c>
      <c r="B18">
        <v>0</v>
      </c>
      <c r="C18">
        <f t="shared" si="0"/>
        <v>0</v>
      </c>
      <c r="D18">
        <f t="shared" si="1"/>
        <v>13</v>
      </c>
    </row>
    <row r="19" spans="1:4" x14ac:dyDescent="0.25">
      <c r="A19" t="s">
        <v>103</v>
      </c>
      <c r="B19">
        <v>0</v>
      </c>
      <c r="C19">
        <f t="shared" si="0"/>
        <v>0</v>
      </c>
      <c r="D19">
        <f t="shared" si="1"/>
        <v>13</v>
      </c>
    </row>
    <row r="20" spans="1:4" x14ac:dyDescent="0.25">
      <c r="A20" t="s">
        <v>106</v>
      </c>
      <c r="B20">
        <v>0</v>
      </c>
      <c r="C20">
        <f t="shared" si="0"/>
        <v>0</v>
      </c>
      <c r="D20">
        <f t="shared" si="1"/>
        <v>13</v>
      </c>
    </row>
    <row r="21" spans="1:4" x14ac:dyDescent="0.25">
      <c r="A21" t="s">
        <v>117</v>
      </c>
      <c r="B21">
        <v>0</v>
      </c>
      <c r="C21">
        <f t="shared" si="0"/>
        <v>0</v>
      </c>
      <c r="D21">
        <f t="shared" si="1"/>
        <v>13</v>
      </c>
    </row>
    <row r="22" spans="1:4" x14ac:dyDescent="0.25">
      <c r="A22" t="s">
        <v>105</v>
      </c>
      <c r="B22">
        <v>0</v>
      </c>
      <c r="C22">
        <f t="shared" si="0"/>
        <v>0</v>
      </c>
      <c r="D22">
        <f t="shared" si="1"/>
        <v>13</v>
      </c>
    </row>
    <row r="23" spans="1:4" x14ac:dyDescent="0.25">
      <c r="A23" t="s">
        <v>122</v>
      </c>
      <c r="B23">
        <v>0</v>
      </c>
      <c r="C23">
        <f t="shared" si="0"/>
        <v>0</v>
      </c>
      <c r="D23">
        <f t="shared" si="1"/>
        <v>13</v>
      </c>
    </row>
    <row r="24" spans="1:4" x14ac:dyDescent="0.25">
      <c r="A24" t="s">
        <v>109</v>
      </c>
      <c r="B24">
        <v>0</v>
      </c>
      <c r="C24">
        <f t="shared" si="0"/>
        <v>0</v>
      </c>
      <c r="D24">
        <f t="shared" si="1"/>
        <v>13</v>
      </c>
    </row>
    <row r="25" spans="1:4" x14ac:dyDescent="0.25">
      <c r="A25" t="s">
        <v>89</v>
      </c>
      <c r="B25">
        <v>0</v>
      </c>
      <c r="C25">
        <f t="shared" si="0"/>
        <v>0</v>
      </c>
      <c r="D25">
        <f t="shared" si="1"/>
        <v>13</v>
      </c>
    </row>
    <row r="26" spans="1:4" x14ac:dyDescent="0.25">
      <c r="A26" t="s">
        <v>112</v>
      </c>
      <c r="B26">
        <v>0</v>
      </c>
      <c r="C26">
        <f t="shared" si="0"/>
        <v>0</v>
      </c>
      <c r="D26">
        <f t="shared" si="1"/>
        <v>13</v>
      </c>
    </row>
    <row r="27" spans="1:4" x14ac:dyDescent="0.25">
      <c r="A27" t="s">
        <v>124</v>
      </c>
      <c r="B27">
        <v>0</v>
      </c>
      <c r="C27">
        <f t="shared" si="0"/>
        <v>0</v>
      </c>
      <c r="D27">
        <f t="shared" si="1"/>
        <v>13</v>
      </c>
    </row>
    <row r="28" spans="1:4" x14ac:dyDescent="0.25">
      <c r="A28" t="s">
        <v>116</v>
      </c>
      <c r="B28">
        <v>0</v>
      </c>
      <c r="C28">
        <f t="shared" si="0"/>
        <v>0</v>
      </c>
      <c r="D28">
        <f t="shared" si="1"/>
        <v>13</v>
      </c>
    </row>
    <row r="29" spans="1:4" x14ac:dyDescent="0.25">
      <c r="A29" t="s">
        <v>94</v>
      </c>
      <c r="B29">
        <v>1</v>
      </c>
      <c r="C29">
        <f t="shared" si="0"/>
        <v>1.7543859649122806E-2</v>
      </c>
      <c r="D29">
        <f t="shared" si="1"/>
        <v>11</v>
      </c>
    </row>
    <row r="30" spans="1:4" x14ac:dyDescent="0.25">
      <c r="A30" t="s">
        <v>97</v>
      </c>
      <c r="B30">
        <v>1</v>
      </c>
      <c r="C30">
        <f t="shared" si="0"/>
        <v>1.7543859649122806E-2</v>
      </c>
      <c r="D30">
        <f t="shared" si="1"/>
        <v>11</v>
      </c>
    </row>
    <row r="31" spans="1:4" x14ac:dyDescent="0.25">
      <c r="A31" t="s">
        <v>113</v>
      </c>
      <c r="B31">
        <v>2</v>
      </c>
      <c r="C31">
        <f t="shared" si="0"/>
        <v>3.5087719298245612E-2</v>
      </c>
      <c r="D31">
        <f t="shared" si="1"/>
        <v>8</v>
      </c>
    </row>
    <row r="32" spans="1:4" x14ac:dyDescent="0.25">
      <c r="A32" t="s">
        <v>98</v>
      </c>
      <c r="B32">
        <v>2</v>
      </c>
      <c r="C32">
        <f t="shared" si="0"/>
        <v>3.5087719298245612E-2</v>
      </c>
      <c r="D32">
        <f t="shared" si="1"/>
        <v>8</v>
      </c>
    </row>
    <row r="33" spans="1:8" x14ac:dyDescent="0.25">
      <c r="A33" t="s">
        <v>90</v>
      </c>
      <c r="B33">
        <v>2</v>
      </c>
      <c r="C33">
        <f t="shared" si="0"/>
        <v>3.5087719298245612E-2</v>
      </c>
      <c r="D33">
        <f t="shared" si="1"/>
        <v>8</v>
      </c>
    </row>
    <row r="34" spans="1:8" x14ac:dyDescent="0.25">
      <c r="A34" t="s">
        <v>115</v>
      </c>
      <c r="B34">
        <v>3</v>
      </c>
      <c r="C34">
        <f t="shared" si="0"/>
        <v>5.2631578947368418E-2</v>
      </c>
      <c r="D34">
        <f t="shared" si="1"/>
        <v>6</v>
      </c>
    </row>
    <row r="35" spans="1:8" x14ac:dyDescent="0.25">
      <c r="A35" t="s">
        <v>107</v>
      </c>
      <c r="B35">
        <v>3</v>
      </c>
      <c r="C35">
        <f t="shared" si="0"/>
        <v>5.2631578947368418E-2</v>
      </c>
      <c r="D35">
        <f t="shared" si="1"/>
        <v>6</v>
      </c>
    </row>
    <row r="36" spans="1:8" x14ac:dyDescent="0.25">
      <c r="A36" t="s">
        <v>118</v>
      </c>
      <c r="B36">
        <v>4</v>
      </c>
      <c r="C36">
        <f t="shared" si="0"/>
        <v>7.0175438596491224E-2</v>
      </c>
      <c r="D36">
        <f t="shared" si="1"/>
        <v>5</v>
      </c>
    </row>
    <row r="37" spans="1:8" x14ac:dyDescent="0.25">
      <c r="A37" t="s">
        <v>95</v>
      </c>
      <c r="B37">
        <v>6</v>
      </c>
      <c r="C37">
        <f t="shared" si="0"/>
        <v>0.10526315789473684</v>
      </c>
      <c r="D37">
        <f t="shared" si="1"/>
        <v>4</v>
      </c>
    </row>
    <row r="38" spans="1:8" x14ac:dyDescent="0.25">
      <c r="A38" t="s">
        <v>99</v>
      </c>
      <c r="B38">
        <v>7</v>
      </c>
      <c r="C38">
        <f t="shared" si="0"/>
        <v>0.12280701754385964</v>
      </c>
      <c r="D38">
        <f t="shared" si="1"/>
        <v>3</v>
      </c>
    </row>
    <row r="39" spans="1:8" x14ac:dyDescent="0.25">
      <c r="A39" t="s">
        <v>120</v>
      </c>
      <c r="B39">
        <v>10</v>
      </c>
      <c r="C39">
        <f t="shared" si="0"/>
        <v>0.17543859649122806</v>
      </c>
      <c r="D39">
        <f t="shared" si="1"/>
        <v>2</v>
      </c>
    </row>
    <row r="40" spans="1:8" x14ac:dyDescent="0.25">
      <c r="A40" t="s">
        <v>96</v>
      </c>
      <c r="B40">
        <v>16</v>
      </c>
      <c r="C40">
        <f t="shared" si="0"/>
        <v>0.2807017543859649</v>
      </c>
      <c r="D40">
        <f t="shared" si="1"/>
        <v>1</v>
      </c>
    </row>
    <row r="41" spans="1:8" x14ac:dyDescent="0.25">
      <c r="A41" t="s">
        <v>610</v>
      </c>
      <c r="B41">
        <f>SUM(B10:B40)</f>
        <v>57</v>
      </c>
      <c r="C41">
        <f>SUM(C10:C40)</f>
        <v>0.99999999999999989</v>
      </c>
    </row>
    <row r="43" spans="1:8" x14ac:dyDescent="0.25">
      <c r="A43" t="s">
        <v>603</v>
      </c>
    </row>
    <row r="44" spans="1:8" x14ac:dyDescent="0.25">
      <c r="A44" s="11" t="s">
        <v>611</v>
      </c>
      <c r="B44" s="11"/>
      <c r="C44" s="11"/>
      <c r="D44" s="11"/>
      <c r="E44" s="11"/>
      <c r="F44" s="11"/>
      <c r="G44" s="11"/>
      <c r="H44" s="11"/>
    </row>
    <row r="45" spans="1:8" x14ac:dyDescent="0.25">
      <c r="A45" t="s">
        <v>1172</v>
      </c>
    </row>
  </sheetData>
  <mergeCells count="2">
    <mergeCell ref="A44:H44"/>
    <mergeCell ref="H1:I1"/>
  </mergeCells>
  <hyperlinks>
    <hyperlink ref="H1:I1" location="Index!A1" display="Regresar al Índice" xr:uid="{A781861E-AEF6-47BA-BC89-92900B1B7EE8}"/>
  </hyperlinks>
  <pageMargins left="0.7" right="0.7" top="0.75" bottom="0.75" header="0.3" footer="0.3"/>
  <pageSetup paperSize="9" orientation="portrait" horizontalDpi="300" verticalDpi="0" copies="0"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929CC-72CB-4584-B6FC-FCDB505DB8A0}">
  <sheetPr codeName="Hoja118"/>
  <dimension ref="A1:Q46"/>
  <sheetViews>
    <sheetView workbookViewId="0">
      <selection activeCell="F22" sqref="F22"/>
    </sheetView>
  </sheetViews>
  <sheetFormatPr baseColWidth="10" defaultColWidth="11.44140625" defaultRowHeight="13.2" x14ac:dyDescent="0.25"/>
  <cols>
    <col min="1" max="1" width="5.6640625" customWidth="1"/>
    <col min="2" max="2" width="8.109375" customWidth="1"/>
  </cols>
  <sheetData>
    <row r="1" spans="1:9" ht="14.4" x14ac:dyDescent="0.3">
      <c r="A1" t="s">
        <v>1187</v>
      </c>
      <c r="H1" s="12" t="s">
        <v>131</v>
      </c>
      <c r="I1" s="12"/>
    </row>
    <row r="2" spans="1:9" x14ac:dyDescent="0.25">
      <c r="A2" t="s">
        <v>603</v>
      </c>
    </row>
    <row r="4" spans="1:9" x14ac:dyDescent="0.25">
      <c r="H4" t="s">
        <v>1176</v>
      </c>
    </row>
    <row r="5" spans="1:9" x14ac:dyDescent="0.25">
      <c r="A5" t="s">
        <v>606</v>
      </c>
    </row>
    <row r="6" spans="1:9" x14ac:dyDescent="0.25">
      <c r="A6" t="s">
        <v>615</v>
      </c>
    </row>
    <row r="7" spans="1:9" x14ac:dyDescent="0.25">
      <c r="A7" t="s">
        <v>1177</v>
      </c>
    </row>
    <row r="10" spans="1:9" x14ac:dyDescent="0.25">
      <c r="A10" t="s">
        <v>616</v>
      </c>
      <c r="B10" t="s">
        <v>617</v>
      </c>
      <c r="C10" t="s">
        <v>121</v>
      </c>
      <c r="D10" t="s">
        <v>99</v>
      </c>
    </row>
    <row r="11" spans="1:9" ht="15" customHeight="1" x14ac:dyDescent="0.25">
      <c r="A11" s="11">
        <v>2017</v>
      </c>
      <c r="B11" t="s">
        <v>133</v>
      </c>
      <c r="C11">
        <v>36924</v>
      </c>
      <c r="D11">
        <v>7186</v>
      </c>
    </row>
    <row r="12" spans="1:9" ht="15" customHeight="1" x14ac:dyDescent="0.25">
      <c r="A12" s="11"/>
      <c r="B12" t="s">
        <v>134</v>
      </c>
      <c r="C12">
        <v>31745</v>
      </c>
      <c r="D12">
        <v>5512</v>
      </c>
    </row>
    <row r="13" spans="1:9" ht="15" customHeight="1" x14ac:dyDescent="0.25">
      <c r="A13" s="11"/>
      <c r="B13" t="s">
        <v>135</v>
      </c>
      <c r="C13">
        <v>34872</v>
      </c>
      <c r="D13">
        <v>6676</v>
      </c>
    </row>
    <row r="14" spans="1:9" ht="15" customHeight="1" x14ac:dyDescent="0.25">
      <c r="A14" s="11"/>
      <c r="B14" t="s">
        <v>136</v>
      </c>
      <c r="C14">
        <v>32604</v>
      </c>
      <c r="D14">
        <v>6032</v>
      </c>
    </row>
    <row r="15" spans="1:9" ht="15" customHeight="1" x14ac:dyDescent="0.25">
      <c r="A15" s="11"/>
      <c r="B15" t="s">
        <v>137</v>
      </c>
      <c r="C15">
        <v>37241</v>
      </c>
      <c r="D15">
        <v>7201</v>
      </c>
    </row>
    <row r="16" spans="1:9" ht="15" customHeight="1" x14ac:dyDescent="0.25">
      <c r="A16" s="11"/>
      <c r="B16" t="s">
        <v>138</v>
      </c>
      <c r="C16">
        <v>36505</v>
      </c>
      <c r="D16">
        <v>6696</v>
      </c>
    </row>
    <row r="17" spans="1:17" ht="15" customHeight="1" x14ac:dyDescent="0.25">
      <c r="A17" s="11"/>
      <c r="B17" t="s">
        <v>139</v>
      </c>
      <c r="C17">
        <v>36533</v>
      </c>
      <c r="D17">
        <v>6514</v>
      </c>
    </row>
    <row r="18" spans="1:17" ht="15" customHeight="1" x14ac:dyDescent="0.25">
      <c r="A18" s="11"/>
      <c r="B18" t="s">
        <v>140</v>
      </c>
      <c r="C18">
        <v>36201</v>
      </c>
      <c r="D18">
        <v>6514</v>
      </c>
    </row>
    <row r="19" spans="1:17" ht="15" customHeight="1" x14ac:dyDescent="0.25">
      <c r="A19" s="11"/>
      <c r="B19" t="s">
        <v>141</v>
      </c>
      <c r="C19">
        <v>35318</v>
      </c>
      <c r="D19">
        <v>6800</v>
      </c>
    </row>
    <row r="20" spans="1:17" ht="15" customHeight="1" x14ac:dyDescent="0.25">
      <c r="A20" s="11"/>
      <c r="B20" t="s">
        <v>142</v>
      </c>
      <c r="C20">
        <v>36490</v>
      </c>
      <c r="D20">
        <v>7226</v>
      </c>
    </row>
    <row r="21" spans="1:17" ht="15" customHeight="1" x14ac:dyDescent="0.25">
      <c r="A21" s="11"/>
      <c r="B21" t="s">
        <v>143</v>
      </c>
      <c r="C21">
        <v>35770</v>
      </c>
      <c r="D21">
        <v>7297</v>
      </c>
    </row>
    <row r="22" spans="1:17" ht="15" customHeight="1" x14ac:dyDescent="0.25">
      <c r="A22" s="11"/>
      <c r="B22" t="s">
        <v>144</v>
      </c>
      <c r="C22">
        <v>41188</v>
      </c>
      <c r="D22">
        <v>8283</v>
      </c>
      <c r="I22" t="s">
        <v>121</v>
      </c>
      <c r="J22" t="s">
        <v>99</v>
      </c>
    </row>
    <row r="23" spans="1:17" x14ac:dyDescent="0.25">
      <c r="A23" s="11">
        <v>2018</v>
      </c>
      <c r="B23" t="s">
        <v>133</v>
      </c>
      <c r="C23">
        <v>38418</v>
      </c>
      <c r="D23">
        <v>7433</v>
      </c>
      <c r="G23" s="11" t="s">
        <v>618</v>
      </c>
      <c r="H23" t="s">
        <v>133</v>
      </c>
      <c r="I23">
        <f t="shared" ref="I23:J38" si="0">C23/C11-1</f>
        <v>4.046148846278852E-2</v>
      </c>
      <c r="J23">
        <f t="shared" si="0"/>
        <v>3.43723907598108E-2</v>
      </c>
    </row>
    <row r="24" spans="1:17" ht="15" customHeight="1" x14ac:dyDescent="0.25">
      <c r="A24" s="11"/>
      <c r="B24" t="s">
        <v>134</v>
      </c>
      <c r="C24">
        <v>33440</v>
      </c>
      <c r="D24">
        <v>6417</v>
      </c>
      <c r="G24" s="11"/>
      <c r="H24" t="s">
        <v>134</v>
      </c>
      <c r="I24">
        <f t="shared" si="0"/>
        <v>5.3394235312647753E-2</v>
      </c>
      <c r="J24">
        <f t="shared" si="0"/>
        <v>0.16418722786647311</v>
      </c>
    </row>
    <row r="25" spans="1:17" ht="15" customHeight="1" x14ac:dyDescent="0.25">
      <c r="A25" s="11"/>
      <c r="B25" t="s">
        <v>135</v>
      </c>
      <c r="C25">
        <v>33956</v>
      </c>
      <c r="D25">
        <v>6272</v>
      </c>
      <c r="G25" s="11"/>
      <c r="H25" t="s">
        <v>135</v>
      </c>
      <c r="I25">
        <f t="shared" si="0"/>
        <v>-2.6267492544161497E-2</v>
      </c>
      <c r="J25">
        <f t="shared" si="0"/>
        <v>-6.0515278609946099E-2</v>
      </c>
      <c r="L25" t="s">
        <v>603</v>
      </c>
    </row>
    <row r="26" spans="1:17" ht="15" customHeight="1" x14ac:dyDescent="0.25">
      <c r="A26" s="11"/>
      <c r="B26" t="s">
        <v>136</v>
      </c>
      <c r="C26">
        <v>38396</v>
      </c>
      <c r="D26">
        <v>8159</v>
      </c>
      <c r="G26" s="11"/>
      <c r="H26" t="s">
        <v>136</v>
      </c>
      <c r="I26">
        <f t="shared" si="0"/>
        <v>0.17764691448901981</v>
      </c>
      <c r="J26">
        <f t="shared" si="0"/>
        <v>0.35261936339522548</v>
      </c>
      <c r="L26" s="11" t="s">
        <v>611</v>
      </c>
      <c r="M26" s="11"/>
      <c r="N26" s="11"/>
      <c r="O26" s="11"/>
      <c r="P26" s="11"/>
      <c r="Q26" s="11"/>
    </row>
    <row r="27" spans="1:17" ht="15" customHeight="1" x14ac:dyDescent="0.25">
      <c r="A27" s="11"/>
      <c r="B27" t="s">
        <v>137</v>
      </c>
      <c r="C27">
        <v>38533</v>
      </c>
      <c r="D27">
        <v>7817</v>
      </c>
      <c r="G27" s="11"/>
      <c r="H27" t="s">
        <v>137</v>
      </c>
      <c r="I27">
        <f t="shared" si="0"/>
        <v>3.4692945946671605E-2</v>
      </c>
      <c r="J27">
        <f t="shared" si="0"/>
        <v>8.5543674489654276E-2</v>
      </c>
      <c r="L27" s="11"/>
      <c r="M27" s="11"/>
      <c r="N27" s="11"/>
      <c r="O27" s="11"/>
      <c r="P27" s="11"/>
      <c r="Q27" s="11"/>
    </row>
    <row r="28" spans="1:17" ht="15" customHeight="1" x14ac:dyDescent="0.25">
      <c r="A28" s="11"/>
      <c r="B28" t="s">
        <v>138</v>
      </c>
      <c r="C28">
        <v>38929</v>
      </c>
      <c r="D28">
        <v>8142</v>
      </c>
      <c r="G28" s="11"/>
      <c r="H28" t="s">
        <v>138</v>
      </c>
      <c r="I28">
        <f t="shared" si="0"/>
        <v>6.6401862758526331E-2</v>
      </c>
      <c r="J28">
        <f t="shared" si="0"/>
        <v>0.21594982078853042</v>
      </c>
      <c r="L28" s="11"/>
      <c r="M28" s="11"/>
      <c r="N28" s="11"/>
      <c r="O28" s="11"/>
      <c r="P28" s="11"/>
      <c r="Q28" s="11"/>
    </row>
    <row r="29" spans="1:17" ht="15" customHeight="1" x14ac:dyDescent="0.25">
      <c r="A29" s="11"/>
      <c r="B29" t="s">
        <v>139</v>
      </c>
      <c r="C29">
        <v>38352</v>
      </c>
      <c r="D29">
        <v>7468</v>
      </c>
      <c r="G29" s="11"/>
      <c r="H29" t="s">
        <v>139</v>
      </c>
      <c r="I29">
        <f t="shared" si="0"/>
        <v>4.9790600279199682E-2</v>
      </c>
      <c r="J29">
        <f t="shared" si="0"/>
        <v>0.14645379183297513</v>
      </c>
      <c r="L29" t="s">
        <v>894</v>
      </c>
    </row>
    <row r="30" spans="1:17" ht="15" customHeight="1" x14ac:dyDescent="0.25">
      <c r="A30" s="11"/>
      <c r="B30" t="s">
        <v>140</v>
      </c>
      <c r="C30">
        <v>39496</v>
      </c>
      <c r="D30">
        <v>8133</v>
      </c>
      <c r="G30" s="11"/>
      <c r="H30" t="s">
        <v>140</v>
      </c>
      <c r="I30">
        <f t="shared" si="0"/>
        <v>9.1019585094334499E-2</v>
      </c>
      <c r="J30">
        <f t="shared" si="0"/>
        <v>0.24854160270187298</v>
      </c>
    </row>
    <row r="31" spans="1:17" ht="15" customHeight="1" x14ac:dyDescent="0.25">
      <c r="A31" s="11"/>
      <c r="B31" t="s">
        <v>141</v>
      </c>
      <c r="C31">
        <v>36562</v>
      </c>
      <c r="D31">
        <v>7964</v>
      </c>
      <c r="G31" s="11"/>
      <c r="H31" t="s">
        <v>141</v>
      </c>
      <c r="I31">
        <f t="shared" si="0"/>
        <v>3.5222832549974603E-2</v>
      </c>
      <c r="J31">
        <f t="shared" si="0"/>
        <v>0.17117647058823526</v>
      </c>
    </row>
    <row r="32" spans="1:17" ht="15" customHeight="1" x14ac:dyDescent="0.25">
      <c r="A32" s="11"/>
      <c r="B32" t="s">
        <v>142</v>
      </c>
      <c r="C32">
        <v>41641</v>
      </c>
      <c r="D32">
        <v>8764</v>
      </c>
      <c r="G32" s="11"/>
      <c r="H32" t="s">
        <v>142</v>
      </c>
      <c r="I32">
        <f t="shared" si="0"/>
        <v>0.14116196218141952</v>
      </c>
      <c r="J32">
        <f t="shared" si="0"/>
        <v>0.21284251314696934</v>
      </c>
    </row>
    <row r="33" spans="1:10" ht="15" customHeight="1" x14ac:dyDescent="0.25">
      <c r="A33" s="11"/>
      <c r="B33" t="s">
        <v>143</v>
      </c>
      <c r="C33">
        <v>39689</v>
      </c>
      <c r="D33">
        <v>7779</v>
      </c>
      <c r="G33" s="11"/>
      <c r="H33" t="s">
        <v>143</v>
      </c>
      <c r="I33">
        <f t="shared" si="0"/>
        <v>0.10956108470785564</v>
      </c>
      <c r="J33">
        <f t="shared" si="0"/>
        <v>6.6054542962861396E-2</v>
      </c>
    </row>
    <row r="34" spans="1:10" x14ac:dyDescent="0.25">
      <c r="A34" s="11"/>
      <c r="B34" t="s">
        <v>144</v>
      </c>
      <c r="C34">
        <v>45877</v>
      </c>
      <c r="D34">
        <v>9822</v>
      </c>
      <c r="G34" s="11"/>
      <c r="H34" t="s">
        <v>144</v>
      </c>
      <c r="I34">
        <f t="shared" si="0"/>
        <v>0.11384383801107112</v>
      </c>
      <c r="J34">
        <f t="shared" si="0"/>
        <v>0.1858022455632018</v>
      </c>
    </row>
    <row r="35" spans="1:10" x14ac:dyDescent="0.25">
      <c r="A35" s="11">
        <v>2019</v>
      </c>
      <c r="B35" t="s">
        <v>133</v>
      </c>
      <c r="C35">
        <v>41099</v>
      </c>
      <c r="D35">
        <v>8758</v>
      </c>
      <c r="G35" s="11" t="s">
        <v>619</v>
      </c>
      <c r="H35" t="s">
        <v>133</v>
      </c>
      <c r="I35">
        <f t="shared" si="0"/>
        <v>6.9784996616169437E-2</v>
      </c>
      <c r="J35">
        <f t="shared" si="0"/>
        <v>0.17825911475850931</v>
      </c>
    </row>
    <row r="36" spans="1:10" x14ac:dyDescent="0.25">
      <c r="A36" s="11"/>
      <c r="B36" t="s">
        <v>134</v>
      </c>
      <c r="C36">
        <v>36714</v>
      </c>
      <c r="D36">
        <v>7510</v>
      </c>
      <c r="G36" s="11"/>
      <c r="H36" t="s">
        <v>134</v>
      </c>
      <c r="I36">
        <f t="shared" si="0"/>
        <v>9.7906698564593331E-2</v>
      </c>
      <c r="J36">
        <f t="shared" si="0"/>
        <v>0.17032881408757983</v>
      </c>
    </row>
    <row r="37" spans="1:10" x14ac:dyDescent="0.25">
      <c r="A37" s="11"/>
      <c r="B37" t="s">
        <v>135</v>
      </c>
      <c r="C37">
        <v>38021</v>
      </c>
      <c r="D37">
        <v>7546</v>
      </c>
      <c r="G37" s="11"/>
      <c r="H37" t="s">
        <v>135</v>
      </c>
      <c r="I37">
        <f t="shared" si="0"/>
        <v>0.1197137472022618</v>
      </c>
      <c r="J37">
        <f t="shared" si="0"/>
        <v>0.203125</v>
      </c>
    </row>
    <row r="38" spans="1:10" x14ac:dyDescent="0.25">
      <c r="A38" s="11"/>
      <c r="B38" t="s">
        <v>136</v>
      </c>
      <c r="C38">
        <v>38153</v>
      </c>
      <c r="D38">
        <v>7679</v>
      </c>
      <c r="G38" s="11"/>
      <c r="H38" t="s">
        <v>136</v>
      </c>
      <c r="I38">
        <f t="shared" si="0"/>
        <v>-6.3287842483592538E-3</v>
      </c>
      <c r="J38">
        <f t="shared" si="0"/>
        <v>-5.8830739061159432E-2</v>
      </c>
    </row>
    <row r="39" spans="1:10" x14ac:dyDescent="0.25">
      <c r="A39" s="11"/>
      <c r="B39" t="s">
        <v>137</v>
      </c>
      <c r="C39">
        <v>42026</v>
      </c>
      <c r="D39">
        <v>8933</v>
      </c>
      <c r="G39" s="11"/>
      <c r="H39" t="s">
        <v>137</v>
      </c>
      <c r="I39">
        <f t="shared" ref="I39:J45" si="1">C39/C27-1</f>
        <v>9.0649573093192881E-2</v>
      </c>
      <c r="J39">
        <f t="shared" si="1"/>
        <v>0.14276576691825515</v>
      </c>
    </row>
    <row r="40" spans="1:10" x14ac:dyDescent="0.25">
      <c r="A40" s="11"/>
      <c r="B40" t="s">
        <v>138</v>
      </c>
      <c r="C40">
        <v>40711</v>
      </c>
      <c r="D40">
        <v>8930</v>
      </c>
      <c r="G40" s="11"/>
      <c r="H40" t="s">
        <v>138</v>
      </c>
      <c r="I40">
        <f t="shared" si="1"/>
        <v>4.5775642836959562E-2</v>
      </c>
      <c r="J40">
        <f t="shared" si="1"/>
        <v>9.6782117415868285E-2</v>
      </c>
    </row>
    <row r="41" spans="1:10" x14ac:dyDescent="0.25">
      <c r="A41" s="11"/>
      <c r="B41" t="s">
        <v>139</v>
      </c>
      <c r="C41">
        <v>42764</v>
      </c>
      <c r="D41">
        <v>8913</v>
      </c>
      <c r="G41" s="11"/>
      <c r="H41" t="s">
        <v>139</v>
      </c>
      <c r="I41">
        <f t="shared" si="1"/>
        <v>0.11503963287442631</v>
      </c>
      <c r="J41">
        <f t="shared" si="1"/>
        <v>0.19349223352972689</v>
      </c>
    </row>
    <row r="42" spans="1:10" x14ac:dyDescent="0.25">
      <c r="A42" s="11"/>
      <c r="B42" t="s">
        <v>140</v>
      </c>
      <c r="C42">
        <v>42078</v>
      </c>
      <c r="D42">
        <v>9183</v>
      </c>
      <c r="G42" s="11"/>
      <c r="H42" t="s">
        <v>140</v>
      </c>
      <c r="I42">
        <f t="shared" si="1"/>
        <v>6.5373708729997926E-2</v>
      </c>
      <c r="J42">
        <f t="shared" si="1"/>
        <v>0.12910365178900784</v>
      </c>
    </row>
    <row r="43" spans="1:10" x14ac:dyDescent="0.25">
      <c r="A43" s="11"/>
      <c r="B43" t="s">
        <v>141</v>
      </c>
      <c r="C43">
        <v>38990</v>
      </c>
      <c r="D43">
        <v>8370</v>
      </c>
      <c r="G43" s="11"/>
      <c r="H43" t="s">
        <v>141</v>
      </c>
      <c r="I43">
        <f t="shared" si="1"/>
        <v>6.6407745746950297E-2</v>
      </c>
      <c r="J43">
        <f t="shared" si="1"/>
        <v>5.097940733299855E-2</v>
      </c>
    </row>
    <row r="44" spans="1:10" x14ac:dyDescent="0.25">
      <c r="A44" s="11"/>
      <c r="B44" t="s">
        <v>142</v>
      </c>
      <c r="C44">
        <v>41416</v>
      </c>
      <c r="D44">
        <v>8821</v>
      </c>
      <c r="G44" s="11"/>
      <c r="H44" t="s">
        <v>142</v>
      </c>
      <c r="I44">
        <f t="shared" si="1"/>
        <v>-5.4033284503254286E-3</v>
      </c>
      <c r="J44">
        <f t="shared" si="1"/>
        <v>6.5038795070744282E-3</v>
      </c>
    </row>
    <row r="45" spans="1:10" x14ac:dyDescent="0.25">
      <c r="A45" s="11"/>
      <c r="B45" t="s">
        <v>143</v>
      </c>
      <c r="C45">
        <v>41154</v>
      </c>
      <c r="D45">
        <v>8883</v>
      </c>
      <c r="G45" s="11"/>
      <c r="H45" t="s">
        <v>143</v>
      </c>
      <c r="I45">
        <f t="shared" si="1"/>
        <v>3.6911990727909405E-2</v>
      </c>
      <c r="J45">
        <f t="shared" si="1"/>
        <v>0.14192055534130343</v>
      </c>
    </row>
    <row r="46" spans="1:10" x14ac:dyDescent="0.25">
      <c r="A46" s="11"/>
      <c r="B46" t="s">
        <v>144</v>
      </c>
      <c r="G46" s="11"/>
      <c r="H46" t="s">
        <v>144</v>
      </c>
    </row>
  </sheetData>
  <mergeCells count="7">
    <mergeCell ref="A35:A46"/>
    <mergeCell ref="G35:G46"/>
    <mergeCell ref="H1:I1"/>
    <mergeCell ref="A11:A22"/>
    <mergeCell ref="A23:A34"/>
    <mergeCell ref="G23:G34"/>
    <mergeCell ref="L26:Q28"/>
  </mergeCells>
  <hyperlinks>
    <hyperlink ref="H1:I1" location="Index!A1" display="Regresar al Índice" xr:uid="{84C38C44-7B10-42E5-99FF-9E6E3EFAC4FE}"/>
  </hyperlink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9044F-0262-421F-9F86-8328DEE46123}">
  <sheetPr codeName="Hoja121"/>
  <dimension ref="A1:Q47"/>
  <sheetViews>
    <sheetView workbookViewId="0">
      <selection activeCell="F22" sqref="F22"/>
    </sheetView>
  </sheetViews>
  <sheetFormatPr baseColWidth="10" defaultColWidth="11.44140625" defaultRowHeight="13.2" x14ac:dyDescent="0.25"/>
  <cols>
    <col min="1" max="1" width="5.6640625" customWidth="1"/>
    <col min="2" max="2" width="8.109375" customWidth="1"/>
  </cols>
  <sheetData>
    <row r="1" spans="1:9" ht="14.4" x14ac:dyDescent="0.3">
      <c r="A1" t="s">
        <v>1186</v>
      </c>
      <c r="H1" s="12" t="s">
        <v>131</v>
      </c>
      <c r="I1" s="12"/>
    </row>
    <row r="2" spans="1:9" x14ac:dyDescent="0.25">
      <c r="A2" t="s">
        <v>603</v>
      </c>
    </row>
    <row r="4" spans="1:9" x14ac:dyDescent="0.25">
      <c r="G4" t="s">
        <v>1176</v>
      </c>
    </row>
    <row r="6" spans="1:9" x14ac:dyDescent="0.25">
      <c r="A6" t="s">
        <v>614</v>
      </c>
    </row>
    <row r="7" spans="1:9" x14ac:dyDescent="0.25">
      <c r="A7" t="s">
        <v>615</v>
      </c>
    </row>
    <row r="8" spans="1:9" x14ac:dyDescent="0.25">
      <c r="A8" t="s">
        <v>1177</v>
      </c>
    </row>
    <row r="11" spans="1:9" x14ac:dyDescent="0.25">
      <c r="A11" t="s">
        <v>616</v>
      </c>
      <c r="B11" t="s">
        <v>617</v>
      </c>
      <c r="C11" t="s">
        <v>121</v>
      </c>
      <c r="D11" t="s">
        <v>99</v>
      </c>
    </row>
    <row r="12" spans="1:9" ht="15" customHeight="1" x14ac:dyDescent="0.25">
      <c r="A12" s="11">
        <v>2017</v>
      </c>
      <c r="B12" t="s">
        <v>133</v>
      </c>
      <c r="C12">
        <v>77</v>
      </c>
      <c r="D12">
        <v>13</v>
      </c>
    </row>
    <row r="13" spans="1:9" ht="15" customHeight="1" x14ac:dyDescent="0.25">
      <c r="A13" s="11"/>
      <c r="B13" t="s">
        <v>134</v>
      </c>
      <c r="C13">
        <v>74</v>
      </c>
      <c r="D13">
        <v>13</v>
      </c>
    </row>
    <row r="14" spans="1:9" ht="15" customHeight="1" x14ac:dyDescent="0.25">
      <c r="A14" s="11"/>
      <c r="B14" t="s">
        <v>135</v>
      </c>
      <c r="C14">
        <v>74</v>
      </c>
      <c r="D14">
        <v>10</v>
      </c>
    </row>
    <row r="15" spans="1:9" ht="15" customHeight="1" x14ac:dyDescent="0.25">
      <c r="A15" s="11"/>
      <c r="B15" t="s">
        <v>136</v>
      </c>
      <c r="C15">
        <v>68</v>
      </c>
      <c r="D15">
        <v>10</v>
      </c>
    </row>
    <row r="16" spans="1:9" ht="15" customHeight="1" x14ac:dyDescent="0.25">
      <c r="A16" s="11"/>
      <c r="B16" t="s">
        <v>137</v>
      </c>
      <c r="C16">
        <v>74</v>
      </c>
      <c r="D16">
        <v>11</v>
      </c>
    </row>
    <row r="17" spans="1:17" ht="15" customHeight="1" x14ac:dyDescent="0.25">
      <c r="A17" s="11"/>
      <c r="B17" t="s">
        <v>138</v>
      </c>
      <c r="C17">
        <v>77</v>
      </c>
      <c r="D17">
        <v>13</v>
      </c>
    </row>
    <row r="18" spans="1:17" ht="15" customHeight="1" x14ac:dyDescent="0.25">
      <c r="A18" s="11"/>
      <c r="B18" t="s">
        <v>139</v>
      </c>
      <c r="C18">
        <v>75</v>
      </c>
      <c r="D18">
        <v>15</v>
      </c>
    </row>
    <row r="19" spans="1:17" ht="15" customHeight="1" x14ac:dyDescent="0.25">
      <c r="A19" s="11"/>
      <c r="B19" t="s">
        <v>140</v>
      </c>
      <c r="C19">
        <v>76</v>
      </c>
      <c r="D19">
        <v>16</v>
      </c>
    </row>
    <row r="20" spans="1:17" ht="15" customHeight="1" x14ac:dyDescent="0.25">
      <c r="A20" s="11"/>
      <c r="B20" t="s">
        <v>141</v>
      </c>
      <c r="C20">
        <v>69</v>
      </c>
      <c r="D20">
        <v>12</v>
      </c>
    </row>
    <row r="21" spans="1:17" ht="15" customHeight="1" x14ac:dyDescent="0.25">
      <c r="A21" s="11"/>
      <c r="B21" t="s">
        <v>142</v>
      </c>
      <c r="C21">
        <v>70</v>
      </c>
      <c r="D21">
        <v>13</v>
      </c>
    </row>
    <row r="22" spans="1:17" ht="15" customHeight="1" x14ac:dyDescent="0.25">
      <c r="A22" s="11"/>
      <c r="B22" t="s">
        <v>143</v>
      </c>
      <c r="C22">
        <v>75</v>
      </c>
      <c r="D22">
        <v>12</v>
      </c>
    </row>
    <row r="23" spans="1:17" ht="15" customHeight="1" x14ac:dyDescent="0.25">
      <c r="A23" s="11"/>
      <c r="B23" t="s">
        <v>144</v>
      </c>
      <c r="C23">
        <v>110</v>
      </c>
      <c r="D23">
        <v>20</v>
      </c>
      <c r="I23" t="s">
        <v>121</v>
      </c>
      <c r="J23" t="s">
        <v>99</v>
      </c>
    </row>
    <row r="24" spans="1:17" x14ac:dyDescent="0.25">
      <c r="A24" s="11">
        <v>2018</v>
      </c>
      <c r="B24" t="s">
        <v>133</v>
      </c>
      <c r="C24">
        <v>66</v>
      </c>
      <c r="D24">
        <v>14</v>
      </c>
      <c r="G24" s="11" t="s">
        <v>618</v>
      </c>
      <c r="H24" t="s">
        <v>133</v>
      </c>
      <c r="I24">
        <f t="shared" ref="I24:J39" si="0">C24/C12-1</f>
        <v>-0.1428571428571429</v>
      </c>
      <c r="J24">
        <f t="shared" si="0"/>
        <v>7.6923076923076872E-2</v>
      </c>
    </row>
    <row r="25" spans="1:17" ht="15" customHeight="1" x14ac:dyDescent="0.25">
      <c r="A25" s="11"/>
      <c r="B25" t="s">
        <v>134</v>
      </c>
      <c r="C25">
        <v>50</v>
      </c>
      <c r="D25">
        <v>11</v>
      </c>
      <c r="G25" s="11"/>
      <c r="H25" t="s">
        <v>134</v>
      </c>
      <c r="I25">
        <f t="shared" si="0"/>
        <v>-0.32432432432432434</v>
      </c>
      <c r="J25">
        <f t="shared" si="0"/>
        <v>-0.15384615384615385</v>
      </c>
    </row>
    <row r="26" spans="1:17" ht="15" customHeight="1" x14ac:dyDescent="0.25">
      <c r="A26" s="11"/>
      <c r="B26" t="s">
        <v>135</v>
      </c>
      <c r="C26">
        <v>59</v>
      </c>
      <c r="D26">
        <v>13</v>
      </c>
      <c r="G26" s="11"/>
      <c r="H26" t="s">
        <v>135</v>
      </c>
      <c r="I26">
        <f t="shared" si="0"/>
        <v>-0.20270270270270274</v>
      </c>
      <c r="J26">
        <f t="shared" si="0"/>
        <v>0.30000000000000004</v>
      </c>
      <c r="L26" t="s">
        <v>603</v>
      </c>
    </row>
    <row r="27" spans="1:17" ht="15" customHeight="1" x14ac:dyDescent="0.25">
      <c r="A27" s="11"/>
      <c r="B27" t="s">
        <v>136</v>
      </c>
      <c r="C27">
        <v>57</v>
      </c>
      <c r="D27">
        <v>14</v>
      </c>
      <c r="G27" s="11"/>
      <c r="H27" t="s">
        <v>136</v>
      </c>
      <c r="I27">
        <f t="shared" si="0"/>
        <v>-0.16176470588235292</v>
      </c>
      <c r="J27">
        <f t="shared" si="0"/>
        <v>0.39999999999999991</v>
      </c>
      <c r="L27" s="11" t="s">
        <v>611</v>
      </c>
      <c r="M27" s="11"/>
      <c r="N27" s="11"/>
      <c r="O27" s="11"/>
      <c r="P27" s="11"/>
      <c r="Q27" s="11"/>
    </row>
    <row r="28" spans="1:17" ht="15" customHeight="1" x14ac:dyDescent="0.25">
      <c r="A28" s="11"/>
      <c r="B28" t="s">
        <v>137</v>
      </c>
      <c r="C28">
        <v>64</v>
      </c>
      <c r="D28">
        <v>15</v>
      </c>
      <c r="G28" s="11"/>
      <c r="H28" t="s">
        <v>137</v>
      </c>
      <c r="I28">
        <f t="shared" si="0"/>
        <v>-0.13513513513513509</v>
      </c>
      <c r="J28">
        <f t="shared" si="0"/>
        <v>0.36363636363636354</v>
      </c>
      <c r="L28" s="11"/>
      <c r="M28" s="11"/>
      <c r="N28" s="11"/>
      <c r="O28" s="11"/>
      <c r="P28" s="11"/>
      <c r="Q28" s="11"/>
    </row>
    <row r="29" spans="1:17" ht="15" customHeight="1" x14ac:dyDescent="0.25">
      <c r="A29" s="11"/>
      <c r="B29" t="s">
        <v>138</v>
      </c>
      <c r="C29">
        <v>63</v>
      </c>
      <c r="D29">
        <v>13</v>
      </c>
      <c r="G29" s="11"/>
      <c r="H29" t="s">
        <v>138</v>
      </c>
      <c r="I29">
        <f t="shared" si="0"/>
        <v>-0.18181818181818177</v>
      </c>
      <c r="J29">
        <f t="shared" si="0"/>
        <v>0</v>
      </c>
      <c r="L29" s="11"/>
      <c r="M29" s="11"/>
      <c r="N29" s="11"/>
      <c r="O29" s="11"/>
      <c r="P29" s="11"/>
      <c r="Q29" s="11"/>
    </row>
    <row r="30" spans="1:17" ht="15" customHeight="1" x14ac:dyDescent="0.25">
      <c r="A30" s="11"/>
      <c r="B30" t="s">
        <v>139</v>
      </c>
      <c r="C30">
        <v>59</v>
      </c>
      <c r="D30">
        <v>9</v>
      </c>
      <c r="G30" s="11"/>
      <c r="H30" t="s">
        <v>139</v>
      </c>
      <c r="I30">
        <f t="shared" si="0"/>
        <v>-0.21333333333333337</v>
      </c>
      <c r="J30">
        <f t="shared" si="0"/>
        <v>-0.4</v>
      </c>
      <c r="L30" t="s">
        <v>894</v>
      </c>
    </row>
    <row r="31" spans="1:17" ht="15" customHeight="1" x14ac:dyDescent="0.25">
      <c r="A31" s="11"/>
      <c r="B31" t="s">
        <v>140</v>
      </c>
      <c r="C31">
        <v>53</v>
      </c>
      <c r="D31">
        <v>9</v>
      </c>
      <c r="G31" s="11"/>
      <c r="H31" t="s">
        <v>140</v>
      </c>
      <c r="I31">
        <f t="shared" si="0"/>
        <v>-0.30263157894736847</v>
      </c>
      <c r="J31">
        <f t="shared" si="0"/>
        <v>-0.4375</v>
      </c>
    </row>
    <row r="32" spans="1:17" ht="15" customHeight="1" x14ac:dyDescent="0.25">
      <c r="A32" s="11"/>
      <c r="B32" t="s">
        <v>141</v>
      </c>
      <c r="C32">
        <v>52</v>
      </c>
      <c r="D32">
        <v>8</v>
      </c>
      <c r="G32" s="11"/>
      <c r="H32" t="s">
        <v>141</v>
      </c>
      <c r="I32">
        <f t="shared" si="0"/>
        <v>-0.24637681159420288</v>
      </c>
      <c r="J32">
        <f t="shared" si="0"/>
        <v>-0.33333333333333337</v>
      </c>
    </row>
    <row r="33" spans="1:10" ht="15" customHeight="1" x14ac:dyDescent="0.25">
      <c r="A33" s="11"/>
      <c r="B33" t="s">
        <v>142</v>
      </c>
      <c r="C33">
        <v>62</v>
      </c>
      <c r="D33">
        <v>9</v>
      </c>
      <c r="G33" s="11"/>
      <c r="H33" t="s">
        <v>142</v>
      </c>
      <c r="I33">
        <f t="shared" si="0"/>
        <v>-0.11428571428571432</v>
      </c>
      <c r="J33">
        <f t="shared" si="0"/>
        <v>-0.30769230769230771</v>
      </c>
    </row>
    <row r="34" spans="1:10" ht="15" customHeight="1" x14ac:dyDescent="0.25">
      <c r="A34" s="11"/>
      <c r="B34" t="s">
        <v>143</v>
      </c>
      <c r="C34">
        <v>64</v>
      </c>
      <c r="D34">
        <v>10</v>
      </c>
      <c r="G34" s="11"/>
      <c r="H34" t="s">
        <v>143</v>
      </c>
      <c r="I34">
        <f t="shared" si="0"/>
        <v>-0.14666666666666661</v>
      </c>
      <c r="J34">
        <f t="shared" si="0"/>
        <v>-0.16666666666666663</v>
      </c>
    </row>
    <row r="35" spans="1:10" x14ac:dyDescent="0.25">
      <c r="A35" s="11"/>
      <c r="B35" t="s">
        <v>144</v>
      </c>
      <c r="C35">
        <v>99</v>
      </c>
      <c r="D35">
        <v>18</v>
      </c>
      <c r="G35" s="11"/>
      <c r="H35" t="s">
        <v>144</v>
      </c>
      <c r="I35">
        <f t="shared" si="0"/>
        <v>-9.9999999999999978E-2</v>
      </c>
      <c r="J35">
        <f t="shared" si="0"/>
        <v>-9.9999999999999978E-2</v>
      </c>
    </row>
    <row r="36" spans="1:10" x14ac:dyDescent="0.25">
      <c r="A36" s="11">
        <v>2019</v>
      </c>
      <c r="B36" t="s">
        <v>133</v>
      </c>
      <c r="C36">
        <v>63</v>
      </c>
      <c r="D36">
        <v>12</v>
      </c>
      <c r="G36" s="11" t="s">
        <v>620</v>
      </c>
      <c r="H36" t="s">
        <v>133</v>
      </c>
      <c r="I36">
        <f t="shared" si="0"/>
        <v>-4.5454545454545414E-2</v>
      </c>
      <c r="J36">
        <f t="shared" si="0"/>
        <v>-0.1428571428571429</v>
      </c>
    </row>
    <row r="37" spans="1:10" x14ac:dyDescent="0.25">
      <c r="A37" s="11"/>
      <c r="B37" t="s">
        <v>134</v>
      </c>
      <c r="C37">
        <v>59</v>
      </c>
      <c r="D37">
        <v>11</v>
      </c>
      <c r="G37" s="11"/>
      <c r="H37" t="s">
        <v>134</v>
      </c>
      <c r="I37">
        <f t="shared" si="0"/>
        <v>0.17999999999999994</v>
      </c>
      <c r="J37">
        <f t="shared" si="0"/>
        <v>0</v>
      </c>
    </row>
    <row r="38" spans="1:10" x14ac:dyDescent="0.25">
      <c r="A38" s="11"/>
      <c r="B38" t="s">
        <v>135</v>
      </c>
      <c r="C38">
        <v>67</v>
      </c>
      <c r="D38">
        <v>8</v>
      </c>
      <c r="G38" s="11"/>
      <c r="H38" t="s">
        <v>135</v>
      </c>
      <c r="I38">
        <f t="shared" si="0"/>
        <v>0.13559322033898313</v>
      </c>
      <c r="J38">
        <f t="shared" si="0"/>
        <v>-0.38461538461538458</v>
      </c>
    </row>
    <row r="39" spans="1:10" x14ac:dyDescent="0.25">
      <c r="A39" s="11"/>
      <c r="B39" t="s">
        <v>136</v>
      </c>
      <c r="C39">
        <v>60</v>
      </c>
      <c r="D39">
        <v>8</v>
      </c>
      <c r="G39" s="11"/>
      <c r="H39" t="s">
        <v>136</v>
      </c>
      <c r="I39">
        <f t="shared" si="0"/>
        <v>5.2631578947368363E-2</v>
      </c>
      <c r="J39">
        <f t="shared" si="0"/>
        <v>-0.4285714285714286</v>
      </c>
    </row>
    <row r="40" spans="1:10" x14ac:dyDescent="0.25">
      <c r="A40" s="11"/>
      <c r="B40" t="s">
        <v>137</v>
      </c>
      <c r="C40">
        <v>68</v>
      </c>
      <c r="D40">
        <v>11</v>
      </c>
      <c r="G40" s="11"/>
      <c r="H40" t="s">
        <v>137</v>
      </c>
      <c r="I40">
        <f t="shared" ref="I40:J46" si="1">C40/C28-1</f>
        <v>6.25E-2</v>
      </c>
      <c r="J40">
        <f t="shared" si="1"/>
        <v>-0.26666666666666672</v>
      </c>
    </row>
    <row r="41" spans="1:10" x14ac:dyDescent="0.25">
      <c r="A41" s="11"/>
      <c r="B41" t="s">
        <v>138</v>
      </c>
      <c r="C41">
        <v>63</v>
      </c>
      <c r="D41">
        <v>9</v>
      </c>
      <c r="G41" s="11"/>
      <c r="H41" t="s">
        <v>138</v>
      </c>
      <c r="I41">
        <f t="shared" si="1"/>
        <v>0</v>
      </c>
      <c r="J41">
        <f t="shared" si="1"/>
        <v>-0.30769230769230771</v>
      </c>
    </row>
    <row r="42" spans="1:10" x14ac:dyDescent="0.25">
      <c r="A42" s="11"/>
      <c r="B42" t="s">
        <v>139</v>
      </c>
      <c r="C42">
        <v>59</v>
      </c>
      <c r="D42">
        <v>8</v>
      </c>
      <c r="G42" s="11"/>
      <c r="H42" t="s">
        <v>139</v>
      </c>
      <c r="I42">
        <f t="shared" si="1"/>
        <v>0</v>
      </c>
      <c r="J42">
        <f t="shared" si="1"/>
        <v>-0.11111111111111116</v>
      </c>
    </row>
    <row r="43" spans="1:10" x14ac:dyDescent="0.25">
      <c r="A43" s="11"/>
      <c r="B43" t="s">
        <v>140</v>
      </c>
      <c r="C43">
        <v>61</v>
      </c>
      <c r="D43">
        <v>9</v>
      </c>
      <c r="G43" s="11"/>
      <c r="H43" t="s">
        <v>140</v>
      </c>
      <c r="I43">
        <f t="shared" si="1"/>
        <v>0.15094339622641506</v>
      </c>
      <c r="J43">
        <f t="shared" si="1"/>
        <v>0</v>
      </c>
    </row>
    <row r="44" spans="1:10" x14ac:dyDescent="0.25">
      <c r="A44" s="11"/>
      <c r="B44" t="s">
        <v>141</v>
      </c>
      <c r="C44">
        <v>55</v>
      </c>
      <c r="D44">
        <v>8</v>
      </c>
      <c r="G44" s="11"/>
      <c r="H44" t="s">
        <v>141</v>
      </c>
      <c r="I44">
        <f t="shared" si="1"/>
        <v>5.7692307692307709E-2</v>
      </c>
      <c r="J44">
        <f t="shared" si="1"/>
        <v>0</v>
      </c>
    </row>
    <row r="45" spans="1:10" x14ac:dyDescent="0.25">
      <c r="A45" s="11"/>
      <c r="B45" t="s">
        <v>142</v>
      </c>
      <c r="C45">
        <v>61</v>
      </c>
      <c r="D45">
        <v>9</v>
      </c>
      <c r="G45" s="11"/>
      <c r="H45" t="s">
        <v>142</v>
      </c>
      <c r="I45">
        <f t="shared" si="1"/>
        <v>-1.6129032258064502E-2</v>
      </c>
      <c r="J45">
        <f t="shared" si="1"/>
        <v>0</v>
      </c>
    </row>
    <row r="46" spans="1:10" x14ac:dyDescent="0.25">
      <c r="A46" s="11"/>
      <c r="B46" t="s">
        <v>143</v>
      </c>
      <c r="C46">
        <v>57</v>
      </c>
      <c r="D46">
        <v>7</v>
      </c>
      <c r="G46" s="11"/>
      <c r="H46" t="s">
        <v>143</v>
      </c>
      <c r="I46">
        <f t="shared" si="1"/>
        <v>-0.109375</v>
      </c>
      <c r="J46">
        <f t="shared" si="1"/>
        <v>-0.30000000000000004</v>
      </c>
    </row>
    <row r="47" spans="1:10" x14ac:dyDescent="0.25">
      <c r="A47" s="11"/>
      <c r="B47" t="s">
        <v>144</v>
      </c>
      <c r="G47" s="11"/>
      <c r="H47" t="s">
        <v>144</v>
      </c>
    </row>
  </sheetData>
  <mergeCells count="7">
    <mergeCell ref="A36:A47"/>
    <mergeCell ref="G36:G47"/>
    <mergeCell ref="H1:I1"/>
    <mergeCell ref="A12:A23"/>
    <mergeCell ref="A24:A35"/>
    <mergeCell ref="G24:G35"/>
    <mergeCell ref="L27:Q29"/>
  </mergeCells>
  <hyperlinks>
    <hyperlink ref="H1:I1" location="Index!A1" display="Regresar al Índice" xr:uid="{31BDFC7C-82B4-4994-B538-2A0707D8752E}"/>
  </hyperlinks>
  <pageMargins left="0.7" right="0.7" top="0.75" bottom="0.75"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C4F58-A0AF-4B2B-8D2D-4B12F084A1C9}">
  <sheetPr codeName="Hoja122"/>
  <dimension ref="A1:Q45"/>
  <sheetViews>
    <sheetView workbookViewId="0">
      <selection activeCell="F22" sqref="F22"/>
    </sheetView>
  </sheetViews>
  <sheetFormatPr baseColWidth="10" defaultColWidth="11.44140625" defaultRowHeight="13.2" x14ac:dyDescent="0.25"/>
  <cols>
    <col min="1" max="1" width="5.6640625" customWidth="1"/>
    <col min="2" max="2" width="8.109375" customWidth="1"/>
  </cols>
  <sheetData>
    <row r="1" spans="1:9" ht="14.4" x14ac:dyDescent="0.3">
      <c r="A1" t="s">
        <v>1186</v>
      </c>
      <c r="H1" s="12" t="s">
        <v>131</v>
      </c>
      <c r="I1" s="12"/>
    </row>
    <row r="2" spans="1:9" x14ac:dyDescent="0.25">
      <c r="A2" t="s">
        <v>603</v>
      </c>
      <c r="I2" t="s">
        <v>1176</v>
      </c>
    </row>
    <row r="4" spans="1:9" x14ac:dyDescent="0.25">
      <c r="A4" t="s">
        <v>613</v>
      </c>
    </row>
    <row r="5" spans="1:9" x14ac:dyDescent="0.25">
      <c r="A5" t="s">
        <v>615</v>
      </c>
    </row>
    <row r="6" spans="1:9" x14ac:dyDescent="0.25">
      <c r="A6" t="s">
        <v>1177</v>
      </c>
    </row>
    <row r="8" spans="1:9" ht="15" customHeight="1" x14ac:dyDescent="0.25"/>
    <row r="9" spans="1:9" ht="15" customHeight="1" x14ac:dyDescent="0.25">
      <c r="A9" t="s">
        <v>616</v>
      </c>
      <c r="B9" t="s">
        <v>617</v>
      </c>
      <c r="C9" t="s">
        <v>121</v>
      </c>
      <c r="D9" t="s">
        <v>99</v>
      </c>
    </row>
    <row r="10" spans="1:9" ht="15" customHeight="1" x14ac:dyDescent="0.25">
      <c r="A10" s="11">
        <v>2017</v>
      </c>
      <c r="B10" t="s">
        <v>133</v>
      </c>
      <c r="C10">
        <v>211</v>
      </c>
      <c r="D10">
        <v>36</v>
      </c>
    </row>
    <row r="11" spans="1:9" ht="15" customHeight="1" x14ac:dyDescent="0.25">
      <c r="A11" s="11"/>
      <c r="B11" t="s">
        <v>134</v>
      </c>
      <c r="C11">
        <v>179</v>
      </c>
      <c r="D11">
        <v>24</v>
      </c>
    </row>
    <row r="12" spans="1:9" ht="15" customHeight="1" x14ac:dyDescent="0.25">
      <c r="A12" s="11"/>
      <c r="B12" t="s">
        <v>135</v>
      </c>
      <c r="C12">
        <v>193</v>
      </c>
      <c r="D12">
        <v>23</v>
      </c>
    </row>
    <row r="13" spans="1:9" ht="15" customHeight="1" x14ac:dyDescent="0.25">
      <c r="A13" s="11"/>
      <c r="B13" t="s">
        <v>136</v>
      </c>
      <c r="C13">
        <v>180</v>
      </c>
      <c r="D13">
        <v>19</v>
      </c>
    </row>
    <row r="14" spans="1:9" ht="15" customHeight="1" x14ac:dyDescent="0.25">
      <c r="A14" s="11"/>
      <c r="B14" t="s">
        <v>137</v>
      </c>
      <c r="C14">
        <v>216</v>
      </c>
      <c r="D14">
        <v>25</v>
      </c>
    </row>
    <row r="15" spans="1:9" ht="15" customHeight="1" x14ac:dyDescent="0.25">
      <c r="A15" s="11"/>
      <c r="B15" t="s">
        <v>138</v>
      </c>
      <c r="C15">
        <v>222</v>
      </c>
      <c r="D15">
        <v>24</v>
      </c>
    </row>
    <row r="16" spans="1:9" ht="15" customHeight="1" x14ac:dyDescent="0.25">
      <c r="A16" s="11"/>
      <c r="B16" t="s">
        <v>139</v>
      </c>
      <c r="C16">
        <v>232</v>
      </c>
      <c r="D16">
        <v>25</v>
      </c>
    </row>
    <row r="17" spans="1:17" ht="15" customHeight="1" x14ac:dyDescent="0.25">
      <c r="A17" s="11"/>
      <c r="B17" t="s">
        <v>140</v>
      </c>
      <c r="C17">
        <v>230</v>
      </c>
      <c r="D17">
        <v>25</v>
      </c>
    </row>
    <row r="18" spans="1:17" ht="15" customHeight="1" x14ac:dyDescent="0.25">
      <c r="A18" s="11"/>
      <c r="B18" t="s">
        <v>141</v>
      </c>
      <c r="C18">
        <v>221</v>
      </c>
      <c r="D18">
        <v>24</v>
      </c>
    </row>
    <row r="19" spans="1:17" ht="15" customHeight="1" x14ac:dyDescent="0.25">
      <c r="A19" s="11"/>
      <c r="B19" t="s">
        <v>142</v>
      </c>
      <c r="C19">
        <v>219</v>
      </c>
      <c r="D19">
        <v>23</v>
      </c>
      <c r="I19" t="s">
        <v>121</v>
      </c>
      <c r="J19" t="s">
        <v>99</v>
      </c>
    </row>
    <row r="20" spans="1:17" x14ac:dyDescent="0.25">
      <c r="A20" s="11"/>
      <c r="B20" t="s">
        <v>143</v>
      </c>
      <c r="C20">
        <v>249</v>
      </c>
      <c r="D20">
        <v>24</v>
      </c>
      <c r="G20" s="11" t="s">
        <v>618</v>
      </c>
      <c r="H20" t="s">
        <v>133</v>
      </c>
      <c r="I20">
        <f t="shared" ref="I20:J35" si="0">C22/C10-1</f>
        <v>0.10426540284360186</v>
      </c>
      <c r="J20">
        <f t="shared" si="0"/>
        <v>-0.30555555555555558</v>
      </c>
    </row>
    <row r="21" spans="1:17" ht="15" customHeight="1" x14ac:dyDescent="0.25">
      <c r="A21" s="11"/>
      <c r="B21" t="s">
        <v>144</v>
      </c>
      <c r="C21">
        <v>329</v>
      </c>
      <c r="D21">
        <v>24</v>
      </c>
      <c r="G21" s="11"/>
      <c r="H21" t="s">
        <v>134</v>
      </c>
      <c r="I21">
        <f t="shared" si="0"/>
        <v>0.15642458100558665</v>
      </c>
      <c r="J21">
        <f t="shared" si="0"/>
        <v>-8.333333333333337E-2</v>
      </c>
      <c r="L21" t="s">
        <v>603</v>
      </c>
    </row>
    <row r="22" spans="1:17" ht="15" customHeight="1" x14ac:dyDescent="0.25">
      <c r="A22" s="11">
        <v>2018</v>
      </c>
      <c r="B22" t="s">
        <v>133</v>
      </c>
      <c r="C22">
        <v>233</v>
      </c>
      <c r="D22">
        <v>25</v>
      </c>
      <c r="G22" s="11"/>
      <c r="H22" t="s">
        <v>135</v>
      </c>
      <c r="I22">
        <f t="shared" si="0"/>
        <v>7.2538860103626979E-2</v>
      </c>
      <c r="J22">
        <f t="shared" si="0"/>
        <v>-8.6956521739130488E-2</v>
      </c>
      <c r="L22" s="11" t="s">
        <v>611</v>
      </c>
      <c r="M22" s="11"/>
      <c r="N22" s="11"/>
      <c r="O22" s="11"/>
      <c r="P22" s="11"/>
      <c r="Q22" s="11"/>
    </row>
    <row r="23" spans="1:17" ht="15" customHeight="1" x14ac:dyDescent="0.25">
      <c r="A23" s="11"/>
      <c r="B23" t="s">
        <v>134</v>
      </c>
      <c r="C23">
        <v>207</v>
      </c>
      <c r="D23">
        <v>22</v>
      </c>
      <c r="G23" s="11"/>
      <c r="H23" t="s">
        <v>136</v>
      </c>
      <c r="I23">
        <f t="shared" si="0"/>
        <v>0.18333333333333335</v>
      </c>
      <c r="J23">
        <f t="shared" si="0"/>
        <v>0.15789473684210531</v>
      </c>
      <c r="L23" s="11"/>
      <c r="M23" s="11"/>
      <c r="N23" s="11"/>
      <c r="O23" s="11"/>
      <c r="P23" s="11"/>
      <c r="Q23" s="11"/>
    </row>
    <row r="24" spans="1:17" ht="15" customHeight="1" x14ac:dyDescent="0.25">
      <c r="A24" s="11"/>
      <c r="B24" t="s">
        <v>135</v>
      </c>
      <c r="C24">
        <v>207</v>
      </c>
      <c r="D24">
        <v>21</v>
      </c>
      <c r="G24" s="11"/>
      <c r="H24" t="s">
        <v>137</v>
      </c>
      <c r="I24">
        <f t="shared" si="0"/>
        <v>-0.10185185185185186</v>
      </c>
      <c r="J24">
        <f t="shared" si="0"/>
        <v>0.19999999999999996</v>
      </c>
      <c r="L24" s="11"/>
      <c r="M24" s="11"/>
      <c r="N24" s="11"/>
      <c r="O24" s="11"/>
      <c r="P24" s="11"/>
      <c r="Q24" s="11"/>
    </row>
    <row r="25" spans="1:17" ht="15" customHeight="1" x14ac:dyDescent="0.25">
      <c r="A25" s="11"/>
      <c r="B25" t="s">
        <v>136</v>
      </c>
      <c r="C25">
        <v>213</v>
      </c>
      <c r="D25">
        <v>22</v>
      </c>
      <c r="G25" s="11"/>
      <c r="H25" t="s">
        <v>138</v>
      </c>
      <c r="I25">
        <f t="shared" si="0"/>
        <v>-8.55855855855856E-2</v>
      </c>
      <c r="J25">
        <f t="shared" si="0"/>
        <v>-4.166666666666663E-2</v>
      </c>
      <c r="L25" t="s">
        <v>894</v>
      </c>
    </row>
    <row r="26" spans="1:17" ht="15" customHeight="1" x14ac:dyDescent="0.25">
      <c r="A26" s="11"/>
      <c r="B26" t="s">
        <v>137</v>
      </c>
      <c r="C26">
        <v>194</v>
      </c>
      <c r="D26">
        <v>30</v>
      </c>
      <c r="G26" s="11"/>
      <c r="H26" t="s">
        <v>139</v>
      </c>
      <c r="I26">
        <f t="shared" si="0"/>
        <v>-0.14224137931034486</v>
      </c>
      <c r="J26">
        <f t="shared" si="0"/>
        <v>-0.19999999999999996</v>
      </c>
    </row>
    <row r="27" spans="1:17" ht="15" customHeight="1" x14ac:dyDescent="0.25">
      <c r="A27" s="11"/>
      <c r="B27" t="s">
        <v>138</v>
      </c>
      <c r="C27">
        <v>203</v>
      </c>
      <c r="D27">
        <v>23</v>
      </c>
      <c r="G27" s="11"/>
      <c r="H27" t="s">
        <v>140</v>
      </c>
      <c r="I27">
        <f t="shared" si="0"/>
        <v>4.3478260869565188E-2</v>
      </c>
      <c r="J27">
        <f t="shared" si="0"/>
        <v>0.8</v>
      </c>
    </row>
    <row r="28" spans="1:17" ht="15" customHeight="1" x14ac:dyDescent="0.25">
      <c r="A28" s="11"/>
      <c r="B28" t="s">
        <v>139</v>
      </c>
      <c r="C28">
        <v>199</v>
      </c>
      <c r="D28">
        <v>20</v>
      </c>
      <c r="G28" s="11"/>
      <c r="H28" t="s">
        <v>141</v>
      </c>
      <c r="I28">
        <f t="shared" si="0"/>
        <v>-0.15384615384615385</v>
      </c>
      <c r="J28">
        <f t="shared" si="0"/>
        <v>-4.166666666666663E-2</v>
      </c>
    </row>
    <row r="29" spans="1:17" ht="15" customHeight="1" x14ac:dyDescent="0.25">
      <c r="A29" s="11"/>
      <c r="B29" t="s">
        <v>140</v>
      </c>
      <c r="C29">
        <v>240</v>
      </c>
      <c r="D29">
        <v>45</v>
      </c>
      <c r="G29" s="11"/>
      <c r="H29" t="s">
        <v>142</v>
      </c>
      <c r="I29">
        <f t="shared" si="0"/>
        <v>-1.3698630136986356E-2</v>
      </c>
      <c r="J29">
        <f t="shared" si="0"/>
        <v>0.13043478260869557</v>
      </c>
    </row>
    <row r="30" spans="1:17" ht="15" customHeight="1" x14ac:dyDescent="0.25">
      <c r="A30" s="11"/>
      <c r="B30" t="s">
        <v>141</v>
      </c>
      <c r="C30">
        <v>187</v>
      </c>
      <c r="D30">
        <v>23</v>
      </c>
      <c r="G30" s="11"/>
      <c r="H30" t="s">
        <v>143</v>
      </c>
      <c r="I30">
        <f t="shared" si="0"/>
        <v>-0.14056224899598391</v>
      </c>
      <c r="J30">
        <f t="shared" si="0"/>
        <v>0.125</v>
      </c>
    </row>
    <row r="31" spans="1:17" x14ac:dyDescent="0.25">
      <c r="A31" s="11"/>
      <c r="B31" t="s">
        <v>142</v>
      </c>
      <c r="C31">
        <v>216</v>
      </c>
      <c r="D31">
        <v>26</v>
      </c>
      <c r="G31" s="11"/>
      <c r="H31" t="s">
        <v>144</v>
      </c>
      <c r="I31">
        <f t="shared" si="0"/>
        <v>-0.17933130699088151</v>
      </c>
      <c r="J31">
        <f t="shared" si="0"/>
        <v>0.25</v>
      </c>
    </row>
    <row r="32" spans="1:17" x14ac:dyDescent="0.25">
      <c r="A32" s="11"/>
      <c r="B32" t="s">
        <v>143</v>
      </c>
      <c r="C32">
        <v>214</v>
      </c>
      <c r="D32">
        <v>27</v>
      </c>
      <c r="G32" s="11" t="s">
        <v>619</v>
      </c>
      <c r="H32" t="s">
        <v>133</v>
      </c>
      <c r="I32">
        <f t="shared" si="0"/>
        <v>-0.128755364806867</v>
      </c>
      <c r="J32">
        <f t="shared" si="0"/>
        <v>0.28000000000000003</v>
      </c>
    </row>
    <row r="33" spans="1:10" x14ac:dyDescent="0.25">
      <c r="A33" s="11"/>
      <c r="B33" t="s">
        <v>144</v>
      </c>
      <c r="C33">
        <v>270</v>
      </c>
      <c r="D33">
        <v>30</v>
      </c>
      <c r="G33" s="11"/>
      <c r="H33" t="s">
        <v>134</v>
      </c>
      <c r="I33">
        <f t="shared" si="0"/>
        <v>-6.7632850241545861E-2</v>
      </c>
      <c r="J33">
        <f t="shared" si="0"/>
        <v>0.13636363636363646</v>
      </c>
    </row>
    <row r="34" spans="1:10" x14ac:dyDescent="0.25">
      <c r="A34" s="11">
        <v>2019</v>
      </c>
      <c r="B34" t="s">
        <v>133</v>
      </c>
      <c r="C34">
        <v>203</v>
      </c>
      <c r="D34">
        <v>32</v>
      </c>
      <c r="G34" s="11"/>
      <c r="H34" t="s">
        <v>135</v>
      </c>
      <c r="I34">
        <f t="shared" si="0"/>
        <v>-0.12560386473429952</v>
      </c>
      <c r="J34">
        <f t="shared" si="0"/>
        <v>-4.7619047619047672E-2</v>
      </c>
    </row>
    <row r="35" spans="1:10" x14ac:dyDescent="0.25">
      <c r="A35" s="11"/>
      <c r="B35" t="s">
        <v>134</v>
      </c>
      <c r="C35">
        <v>193</v>
      </c>
      <c r="D35">
        <v>25</v>
      </c>
      <c r="G35" s="11"/>
      <c r="H35" t="s">
        <v>136</v>
      </c>
      <c r="I35">
        <f t="shared" si="0"/>
        <v>-0.14553990610328638</v>
      </c>
      <c r="J35">
        <f t="shared" si="0"/>
        <v>0</v>
      </c>
    </row>
    <row r="36" spans="1:10" x14ac:dyDescent="0.25">
      <c r="A36" s="11"/>
      <c r="B36" t="s">
        <v>135</v>
      </c>
      <c r="C36">
        <v>181</v>
      </c>
      <c r="D36">
        <v>20</v>
      </c>
      <c r="G36" s="11"/>
      <c r="H36" t="s">
        <v>137</v>
      </c>
      <c r="I36">
        <f t="shared" ref="I36:J42" si="1">C38/C26-1</f>
        <v>0.19587628865979378</v>
      </c>
      <c r="J36">
        <f t="shared" si="1"/>
        <v>-9.9999999999999978E-2</v>
      </c>
    </row>
    <row r="37" spans="1:10" x14ac:dyDescent="0.25">
      <c r="A37" s="11"/>
      <c r="B37" t="s">
        <v>136</v>
      </c>
      <c r="C37">
        <v>182</v>
      </c>
      <c r="D37">
        <v>22</v>
      </c>
      <c r="G37" s="11"/>
      <c r="H37" t="s">
        <v>138</v>
      </c>
      <c r="I37">
        <f t="shared" si="1"/>
        <v>9.3596059113300489E-2</v>
      </c>
      <c r="J37">
        <f t="shared" si="1"/>
        <v>4.3478260869565188E-2</v>
      </c>
    </row>
    <row r="38" spans="1:10" x14ac:dyDescent="0.25">
      <c r="A38" s="11"/>
      <c r="B38" t="s">
        <v>137</v>
      </c>
      <c r="C38">
        <v>232</v>
      </c>
      <c r="D38">
        <v>27</v>
      </c>
      <c r="G38" s="11"/>
      <c r="H38" t="s">
        <v>139</v>
      </c>
      <c r="I38">
        <f t="shared" si="1"/>
        <v>0.3266331658291457</v>
      </c>
      <c r="J38">
        <f t="shared" si="1"/>
        <v>0.55000000000000004</v>
      </c>
    </row>
    <row r="39" spans="1:10" x14ac:dyDescent="0.25">
      <c r="A39" s="11"/>
      <c r="B39" t="s">
        <v>138</v>
      </c>
      <c r="C39">
        <v>222</v>
      </c>
      <c r="D39">
        <v>24</v>
      </c>
      <c r="G39" s="11"/>
      <c r="H39" t="s">
        <v>140</v>
      </c>
      <c r="I39">
        <f t="shared" si="1"/>
        <v>-4.1666666666666519E-3</v>
      </c>
      <c r="J39">
        <f t="shared" si="1"/>
        <v>-0.33333333333333337</v>
      </c>
    </row>
    <row r="40" spans="1:10" x14ac:dyDescent="0.25">
      <c r="A40" s="11"/>
      <c r="B40" t="s">
        <v>139</v>
      </c>
      <c r="C40">
        <v>264</v>
      </c>
      <c r="D40">
        <v>31</v>
      </c>
      <c r="G40" s="11"/>
      <c r="H40" t="s">
        <v>141</v>
      </c>
      <c r="I40">
        <f t="shared" si="1"/>
        <v>0.21390374331550799</v>
      </c>
      <c r="J40">
        <f t="shared" si="1"/>
        <v>0.21739130434782616</v>
      </c>
    </row>
    <row r="41" spans="1:10" x14ac:dyDescent="0.25">
      <c r="A41" s="11"/>
      <c r="B41" t="s">
        <v>140</v>
      </c>
      <c r="C41">
        <v>239</v>
      </c>
      <c r="D41">
        <v>30</v>
      </c>
      <c r="G41" s="11"/>
      <c r="H41" t="s">
        <v>142</v>
      </c>
      <c r="I41">
        <f t="shared" si="1"/>
        <v>0.2592592592592593</v>
      </c>
      <c r="J41">
        <f t="shared" si="1"/>
        <v>0.19230769230769229</v>
      </c>
    </row>
    <row r="42" spans="1:10" x14ac:dyDescent="0.25">
      <c r="A42" s="11"/>
      <c r="B42" t="s">
        <v>141</v>
      </c>
      <c r="C42">
        <v>227</v>
      </c>
      <c r="D42">
        <v>28</v>
      </c>
      <c r="G42" s="11"/>
      <c r="H42" t="s">
        <v>143</v>
      </c>
      <c r="I42">
        <f t="shared" si="1"/>
        <v>0.19158878504672905</v>
      </c>
      <c r="J42">
        <f t="shared" si="1"/>
        <v>0</v>
      </c>
    </row>
    <row r="43" spans="1:10" x14ac:dyDescent="0.25">
      <c r="A43" s="11"/>
      <c r="B43" t="s">
        <v>142</v>
      </c>
      <c r="C43">
        <v>272</v>
      </c>
      <c r="D43">
        <v>31</v>
      </c>
      <c r="G43" s="11"/>
      <c r="H43" t="s">
        <v>144</v>
      </c>
    </row>
    <row r="44" spans="1:10" x14ac:dyDescent="0.25">
      <c r="A44" s="11"/>
      <c r="B44" t="s">
        <v>143</v>
      </c>
      <c r="C44">
        <v>255</v>
      </c>
      <c r="D44">
        <v>27</v>
      </c>
    </row>
    <row r="45" spans="1:10" x14ac:dyDescent="0.25">
      <c r="A45" s="11"/>
      <c r="B45" t="s">
        <v>144</v>
      </c>
    </row>
  </sheetData>
  <mergeCells count="7">
    <mergeCell ref="H1:I1"/>
    <mergeCell ref="A10:A21"/>
    <mergeCell ref="G20:G31"/>
    <mergeCell ref="A22:A33"/>
    <mergeCell ref="L22:Q24"/>
    <mergeCell ref="G32:G43"/>
    <mergeCell ref="A34:A45"/>
  </mergeCells>
  <hyperlinks>
    <hyperlink ref="H1:I1" location="Index!A1" display="Regresar al Índice" xr:uid="{2C8E79ED-7CAE-4929-BE83-0375CDAC4BE8}"/>
  </hyperlinks>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5795E-4821-46E7-8857-A01F822A11ED}">
  <sheetPr codeName="Hoja123"/>
  <dimension ref="A1:Q45"/>
  <sheetViews>
    <sheetView workbookViewId="0">
      <selection activeCell="F22" sqref="F22"/>
    </sheetView>
  </sheetViews>
  <sheetFormatPr baseColWidth="10" defaultColWidth="11.44140625" defaultRowHeight="13.2" x14ac:dyDescent="0.25"/>
  <cols>
    <col min="1" max="1" width="5.6640625" customWidth="1"/>
    <col min="2" max="2" width="8.109375" customWidth="1"/>
  </cols>
  <sheetData>
    <row r="1" spans="1:9" ht="14.4" x14ac:dyDescent="0.3">
      <c r="A1" t="s">
        <v>1186</v>
      </c>
      <c r="H1" s="12" t="s">
        <v>131</v>
      </c>
      <c r="I1" s="12"/>
    </row>
    <row r="2" spans="1:9" x14ac:dyDescent="0.25">
      <c r="A2" t="s">
        <v>603</v>
      </c>
      <c r="G2" t="s">
        <v>1176</v>
      </c>
    </row>
    <row r="4" spans="1:9" x14ac:dyDescent="0.25">
      <c r="A4" t="s">
        <v>612</v>
      </c>
    </row>
    <row r="5" spans="1:9" x14ac:dyDescent="0.25">
      <c r="A5" t="s">
        <v>615</v>
      </c>
    </row>
    <row r="6" spans="1:9" x14ac:dyDescent="0.25">
      <c r="A6" t="s">
        <v>1177</v>
      </c>
    </row>
    <row r="8" spans="1:9" ht="15" customHeight="1" x14ac:dyDescent="0.25"/>
    <row r="9" spans="1:9" ht="15" customHeight="1" x14ac:dyDescent="0.25">
      <c r="A9" t="s">
        <v>616</v>
      </c>
      <c r="B9" t="s">
        <v>617</v>
      </c>
      <c r="C9" t="s">
        <v>121</v>
      </c>
      <c r="D9" t="s">
        <v>99</v>
      </c>
    </row>
    <row r="10" spans="1:9" ht="15" customHeight="1" x14ac:dyDescent="0.25">
      <c r="A10" s="11">
        <v>2017</v>
      </c>
      <c r="B10" t="s">
        <v>133</v>
      </c>
      <c r="C10">
        <v>27387</v>
      </c>
      <c r="D10">
        <v>4590</v>
      </c>
    </row>
    <row r="11" spans="1:9" ht="15" customHeight="1" x14ac:dyDescent="0.25">
      <c r="A11" s="11"/>
      <c r="B11" t="s">
        <v>134</v>
      </c>
      <c r="C11">
        <v>26231</v>
      </c>
      <c r="D11">
        <v>4298</v>
      </c>
    </row>
    <row r="12" spans="1:9" ht="15" customHeight="1" x14ac:dyDescent="0.25">
      <c r="A12" s="11"/>
      <c r="B12" t="s">
        <v>135</v>
      </c>
      <c r="C12">
        <v>27591</v>
      </c>
      <c r="D12">
        <v>4440</v>
      </c>
    </row>
    <row r="13" spans="1:9" ht="15" customHeight="1" x14ac:dyDescent="0.25">
      <c r="A13" s="11"/>
      <c r="B13" t="s">
        <v>136</v>
      </c>
      <c r="C13">
        <v>26126</v>
      </c>
      <c r="D13">
        <v>4125</v>
      </c>
    </row>
    <row r="14" spans="1:9" ht="15" customHeight="1" x14ac:dyDescent="0.25">
      <c r="A14" s="11"/>
      <c r="B14" t="s">
        <v>137</v>
      </c>
      <c r="C14">
        <v>30131</v>
      </c>
      <c r="D14">
        <v>5032</v>
      </c>
    </row>
    <row r="15" spans="1:9" ht="15" customHeight="1" x14ac:dyDescent="0.25">
      <c r="A15" s="11"/>
      <c r="B15" t="s">
        <v>138</v>
      </c>
      <c r="C15">
        <v>29133</v>
      </c>
      <c r="D15">
        <v>4885</v>
      </c>
    </row>
    <row r="16" spans="1:9" ht="15" customHeight="1" x14ac:dyDescent="0.25">
      <c r="A16" s="11"/>
      <c r="B16" t="s">
        <v>139</v>
      </c>
      <c r="C16">
        <v>29710</v>
      </c>
      <c r="D16">
        <v>5194</v>
      </c>
    </row>
    <row r="17" spans="1:17" ht="15" customHeight="1" x14ac:dyDescent="0.25">
      <c r="A17" s="11"/>
      <c r="B17" t="s">
        <v>140</v>
      </c>
      <c r="C17">
        <v>29735</v>
      </c>
      <c r="D17">
        <v>5231</v>
      </c>
    </row>
    <row r="18" spans="1:17" ht="15" customHeight="1" x14ac:dyDescent="0.25">
      <c r="A18" s="11"/>
      <c r="B18" t="s">
        <v>141</v>
      </c>
      <c r="C18">
        <v>28500</v>
      </c>
      <c r="D18">
        <v>5140</v>
      </c>
    </row>
    <row r="19" spans="1:17" ht="15" customHeight="1" x14ac:dyDescent="0.25">
      <c r="A19" s="11"/>
      <c r="B19" t="s">
        <v>142</v>
      </c>
      <c r="C19">
        <v>29076</v>
      </c>
      <c r="D19">
        <v>5098</v>
      </c>
      <c r="I19" t="s">
        <v>121</v>
      </c>
      <c r="J19" t="s">
        <v>99</v>
      </c>
    </row>
    <row r="20" spans="1:17" x14ac:dyDescent="0.25">
      <c r="A20" s="11"/>
      <c r="B20" t="s">
        <v>143</v>
      </c>
      <c r="C20">
        <v>29047</v>
      </c>
      <c r="D20">
        <v>5405</v>
      </c>
      <c r="G20" s="11" t="s">
        <v>618</v>
      </c>
      <c r="H20" t="s">
        <v>133</v>
      </c>
      <c r="I20">
        <f t="shared" ref="I20:J35" si="0">C22/C10-1</f>
        <v>2.5303976339138945E-2</v>
      </c>
      <c r="J20">
        <f t="shared" si="0"/>
        <v>9.4771241830065467E-2</v>
      </c>
      <c r="L20" t="s">
        <v>603</v>
      </c>
    </row>
    <row r="21" spans="1:17" ht="15" customHeight="1" x14ac:dyDescent="0.25">
      <c r="A21" s="11"/>
      <c r="B21" t="s">
        <v>144</v>
      </c>
      <c r="C21">
        <v>36354</v>
      </c>
      <c r="D21">
        <v>6573</v>
      </c>
      <c r="G21" s="11"/>
      <c r="H21" t="s">
        <v>134</v>
      </c>
      <c r="I21">
        <f t="shared" si="0"/>
        <v>-6.9269185315085191E-2</v>
      </c>
      <c r="J21">
        <f t="shared" si="0"/>
        <v>-5.4909260120986514E-2</v>
      </c>
      <c r="L21" s="11" t="s">
        <v>611</v>
      </c>
      <c r="M21" s="11"/>
      <c r="N21" s="11"/>
      <c r="O21" s="11"/>
      <c r="P21" s="11"/>
      <c r="Q21" s="11"/>
    </row>
    <row r="22" spans="1:17" ht="15" customHeight="1" x14ac:dyDescent="0.25">
      <c r="A22" s="11">
        <v>2018</v>
      </c>
      <c r="B22" t="s">
        <v>133</v>
      </c>
      <c r="C22">
        <v>28080</v>
      </c>
      <c r="D22">
        <v>5025</v>
      </c>
      <c r="G22" s="11"/>
      <c r="H22" t="s">
        <v>135</v>
      </c>
      <c r="I22">
        <f t="shared" si="0"/>
        <v>-7.8938784386212935E-2</v>
      </c>
      <c r="J22">
        <f t="shared" si="0"/>
        <v>-2.7027027027026751E-3</v>
      </c>
      <c r="L22" s="11"/>
      <c r="M22" s="11"/>
      <c r="N22" s="11"/>
      <c r="O22" s="11"/>
      <c r="P22" s="11"/>
      <c r="Q22" s="11"/>
    </row>
    <row r="23" spans="1:17" ht="15" customHeight="1" x14ac:dyDescent="0.25">
      <c r="A23" s="11"/>
      <c r="B23" t="s">
        <v>134</v>
      </c>
      <c r="C23">
        <v>24414</v>
      </c>
      <c r="D23">
        <v>4062</v>
      </c>
      <c r="G23" s="11"/>
      <c r="H23" t="s">
        <v>136</v>
      </c>
      <c r="I23">
        <f t="shared" si="0"/>
        <v>6.0437877975962673E-2</v>
      </c>
      <c r="J23">
        <f t="shared" si="0"/>
        <v>0.17503030303030309</v>
      </c>
      <c r="L23" s="11"/>
      <c r="M23" s="11"/>
      <c r="N23" s="11"/>
      <c r="O23" s="11"/>
      <c r="P23" s="11"/>
      <c r="Q23" s="11"/>
    </row>
    <row r="24" spans="1:17" ht="15" customHeight="1" x14ac:dyDescent="0.25">
      <c r="A24" s="11"/>
      <c r="B24" t="s">
        <v>135</v>
      </c>
      <c r="C24">
        <v>25413</v>
      </c>
      <c r="D24">
        <v>4428</v>
      </c>
      <c r="G24" s="11"/>
      <c r="H24" t="s">
        <v>137</v>
      </c>
      <c r="I24">
        <f t="shared" si="0"/>
        <v>-3.1860874182735421E-2</v>
      </c>
      <c r="J24">
        <f t="shared" si="0"/>
        <v>3.1399046104928496E-2</v>
      </c>
      <c r="L24" t="s">
        <v>894</v>
      </c>
    </row>
    <row r="25" spans="1:17" ht="15" customHeight="1" x14ac:dyDescent="0.25">
      <c r="A25" s="11"/>
      <c r="B25" t="s">
        <v>136</v>
      </c>
      <c r="C25">
        <v>27705</v>
      </c>
      <c r="D25">
        <v>4847</v>
      </c>
      <c r="G25" s="11"/>
      <c r="H25" t="s">
        <v>138</v>
      </c>
      <c r="I25">
        <f t="shared" si="0"/>
        <v>1.7849174475681462E-3</v>
      </c>
      <c r="J25">
        <f t="shared" si="0"/>
        <v>5.3224155578300847E-2</v>
      </c>
    </row>
    <row r="26" spans="1:17" ht="15" customHeight="1" x14ac:dyDescent="0.25">
      <c r="A26" s="11"/>
      <c r="B26" t="s">
        <v>137</v>
      </c>
      <c r="C26">
        <v>29171</v>
      </c>
      <c r="D26">
        <v>5190</v>
      </c>
      <c r="G26" s="11"/>
      <c r="H26" t="s">
        <v>139</v>
      </c>
      <c r="I26">
        <f t="shared" si="0"/>
        <v>-3.7024570851562633E-4</v>
      </c>
      <c r="J26">
        <f t="shared" si="0"/>
        <v>5.0827878321139774E-2</v>
      </c>
    </row>
    <row r="27" spans="1:17" ht="15" customHeight="1" x14ac:dyDescent="0.25">
      <c r="A27" s="11"/>
      <c r="B27" t="s">
        <v>138</v>
      </c>
      <c r="C27">
        <v>29185</v>
      </c>
      <c r="D27">
        <v>5145</v>
      </c>
      <c r="G27" s="11"/>
      <c r="H27" t="s">
        <v>140</v>
      </c>
      <c r="I27">
        <f t="shared" si="0"/>
        <v>-2.5088279804943658E-2</v>
      </c>
      <c r="J27">
        <f t="shared" si="0"/>
        <v>6.5761804626266462E-2</v>
      </c>
    </row>
    <row r="28" spans="1:17" ht="15" customHeight="1" x14ac:dyDescent="0.25">
      <c r="A28" s="11"/>
      <c r="B28" t="s">
        <v>139</v>
      </c>
      <c r="C28">
        <v>29699</v>
      </c>
      <c r="D28">
        <v>5458</v>
      </c>
      <c r="G28" s="11"/>
      <c r="H28" t="s">
        <v>141</v>
      </c>
      <c r="I28">
        <f t="shared" si="0"/>
        <v>-1.0350877192982444E-2</v>
      </c>
      <c r="J28">
        <f t="shared" si="0"/>
        <v>-2.9182879377431803E-3</v>
      </c>
    </row>
    <row r="29" spans="1:17" ht="15" customHeight="1" x14ac:dyDescent="0.25">
      <c r="A29" s="11"/>
      <c r="B29" t="s">
        <v>140</v>
      </c>
      <c r="C29">
        <v>28989</v>
      </c>
      <c r="D29">
        <v>5575</v>
      </c>
      <c r="G29" s="11"/>
      <c r="H29" t="s">
        <v>142</v>
      </c>
      <c r="I29">
        <f t="shared" si="0"/>
        <v>4.4538450956115083E-2</v>
      </c>
      <c r="J29">
        <f t="shared" si="0"/>
        <v>0.11710474695959205</v>
      </c>
    </row>
    <row r="30" spans="1:17" ht="15" customHeight="1" x14ac:dyDescent="0.25">
      <c r="A30" s="11"/>
      <c r="B30" t="s">
        <v>141</v>
      </c>
      <c r="C30">
        <v>28205</v>
      </c>
      <c r="D30">
        <v>5125</v>
      </c>
      <c r="G30" s="11"/>
      <c r="H30" t="s">
        <v>143</v>
      </c>
      <c r="I30">
        <f t="shared" si="0"/>
        <v>3.8523771818087971E-2</v>
      </c>
      <c r="J30">
        <f t="shared" si="0"/>
        <v>7.6780758556891815E-2</v>
      </c>
    </row>
    <row r="31" spans="1:17" x14ac:dyDescent="0.25">
      <c r="A31" s="11"/>
      <c r="B31" t="s">
        <v>142</v>
      </c>
      <c r="C31">
        <v>30371</v>
      </c>
      <c r="D31">
        <v>5695</v>
      </c>
      <c r="G31" s="11"/>
      <c r="H31" t="s">
        <v>144</v>
      </c>
      <c r="I31">
        <f t="shared" si="0"/>
        <v>4.5634593167189319E-2</v>
      </c>
      <c r="J31">
        <f t="shared" si="0"/>
        <v>4.9596835539327477E-2</v>
      </c>
    </row>
    <row r="32" spans="1:17" x14ac:dyDescent="0.25">
      <c r="A32" s="11"/>
      <c r="B32" t="s">
        <v>143</v>
      </c>
      <c r="C32">
        <v>30166</v>
      </c>
      <c r="D32">
        <v>5820</v>
      </c>
      <c r="G32" s="11" t="s">
        <v>619</v>
      </c>
      <c r="H32" t="s">
        <v>133</v>
      </c>
      <c r="I32">
        <f t="shared" si="0"/>
        <v>9.6438746438746392E-2</v>
      </c>
      <c r="J32">
        <f t="shared" si="0"/>
        <v>0.13970149253731345</v>
      </c>
    </row>
    <row r="33" spans="1:10" x14ac:dyDescent="0.25">
      <c r="A33" s="11"/>
      <c r="B33" t="s">
        <v>144</v>
      </c>
      <c r="C33">
        <v>38013</v>
      </c>
      <c r="D33">
        <v>6899</v>
      </c>
      <c r="G33" s="11"/>
      <c r="H33" t="s">
        <v>134</v>
      </c>
      <c r="I33">
        <f t="shared" si="0"/>
        <v>0.21458998935037266</v>
      </c>
      <c r="J33">
        <f t="shared" si="0"/>
        <v>0.33948793697685864</v>
      </c>
    </row>
    <row r="34" spans="1:10" x14ac:dyDescent="0.25">
      <c r="A34" s="11">
        <v>2019</v>
      </c>
      <c r="B34" t="s">
        <v>133</v>
      </c>
      <c r="C34">
        <v>30788</v>
      </c>
      <c r="D34">
        <v>5727</v>
      </c>
      <c r="G34" s="11"/>
      <c r="H34" t="s">
        <v>135</v>
      </c>
      <c r="I34">
        <f t="shared" si="0"/>
        <v>0.13973163341596817</v>
      </c>
      <c r="J34">
        <f t="shared" si="0"/>
        <v>0.14317976513098474</v>
      </c>
    </row>
    <row r="35" spans="1:10" x14ac:dyDescent="0.25">
      <c r="A35" s="11"/>
      <c r="B35" t="s">
        <v>134</v>
      </c>
      <c r="C35">
        <v>29653</v>
      </c>
      <c r="D35">
        <v>5441</v>
      </c>
      <c r="G35" s="11"/>
      <c r="H35" t="s">
        <v>136</v>
      </c>
      <c r="I35">
        <f t="shared" si="0"/>
        <v>3.5480960115502613E-2</v>
      </c>
      <c r="J35">
        <f t="shared" si="0"/>
        <v>3.5073241180112458E-3</v>
      </c>
    </row>
    <row r="36" spans="1:10" x14ac:dyDescent="0.25">
      <c r="A36" s="11"/>
      <c r="B36" t="s">
        <v>135</v>
      </c>
      <c r="C36">
        <v>28964</v>
      </c>
      <c r="D36">
        <v>5062</v>
      </c>
      <c r="G36" s="11"/>
      <c r="H36" t="s">
        <v>137</v>
      </c>
      <c r="I36">
        <f t="shared" ref="I36:J42" si="1">C38/C26-1</f>
        <v>0.11329745294984739</v>
      </c>
      <c r="J36">
        <f t="shared" si="1"/>
        <v>0.12100192678227351</v>
      </c>
    </row>
    <row r="37" spans="1:10" x14ac:dyDescent="0.25">
      <c r="A37" s="11"/>
      <c r="B37" t="s">
        <v>136</v>
      </c>
      <c r="C37">
        <v>28688</v>
      </c>
      <c r="D37">
        <v>4864</v>
      </c>
      <c r="G37" s="11"/>
      <c r="H37" t="s">
        <v>138</v>
      </c>
      <c r="I37">
        <f t="shared" si="1"/>
        <v>4.0226143566900907E-2</v>
      </c>
      <c r="J37">
        <f t="shared" si="1"/>
        <v>4.1788143828960234E-2</v>
      </c>
    </row>
    <row r="38" spans="1:10" x14ac:dyDescent="0.25">
      <c r="A38" s="11"/>
      <c r="B38" t="s">
        <v>137</v>
      </c>
      <c r="C38">
        <v>32476</v>
      </c>
      <c r="D38">
        <v>5818</v>
      </c>
      <c r="G38" s="11"/>
      <c r="H38" t="s">
        <v>139</v>
      </c>
      <c r="I38">
        <f t="shared" si="1"/>
        <v>7.3302131384895164E-2</v>
      </c>
      <c r="J38">
        <f t="shared" si="1"/>
        <v>3.9025283986808379E-2</v>
      </c>
    </row>
    <row r="39" spans="1:10" x14ac:dyDescent="0.25">
      <c r="A39" s="11"/>
      <c r="B39" t="s">
        <v>138</v>
      </c>
      <c r="C39">
        <v>30359</v>
      </c>
      <c r="D39">
        <v>5360</v>
      </c>
      <c r="G39" s="11"/>
      <c r="H39" t="s">
        <v>140</v>
      </c>
      <c r="I39">
        <f t="shared" si="1"/>
        <v>8.1134223326089216E-2</v>
      </c>
      <c r="J39">
        <f t="shared" si="1"/>
        <v>3.9820627802690689E-2</v>
      </c>
    </row>
    <row r="40" spans="1:10" x14ac:dyDescent="0.25">
      <c r="A40" s="11"/>
      <c r="B40" t="s">
        <v>139</v>
      </c>
      <c r="C40">
        <v>31876</v>
      </c>
      <c r="D40">
        <v>5671</v>
      </c>
      <c r="G40" s="11"/>
      <c r="H40" t="s">
        <v>141</v>
      </c>
      <c r="I40">
        <f t="shared" si="1"/>
        <v>4.8892040418365479E-2</v>
      </c>
      <c r="J40">
        <f t="shared" si="1"/>
        <v>4.2146341463414672E-2</v>
      </c>
    </row>
    <row r="41" spans="1:10" x14ac:dyDescent="0.25">
      <c r="A41" s="11"/>
      <c r="B41" t="s">
        <v>140</v>
      </c>
      <c r="C41">
        <v>31341</v>
      </c>
      <c r="D41">
        <v>5797</v>
      </c>
      <c r="G41" s="11"/>
      <c r="H41" t="s">
        <v>142</v>
      </c>
      <c r="I41">
        <f t="shared" si="1"/>
        <v>1.8043528365875305E-2</v>
      </c>
      <c r="J41">
        <f t="shared" si="1"/>
        <v>1.5276558384547778E-2</v>
      </c>
    </row>
    <row r="42" spans="1:10" x14ac:dyDescent="0.25">
      <c r="A42" s="11"/>
      <c r="B42" t="s">
        <v>141</v>
      </c>
      <c r="C42">
        <v>29584</v>
      </c>
      <c r="D42">
        <v>5341</v>
      </c>
      <c r="G42" s="11"/>
      <c r="H42" t="s">
        <v>143</v>
      </c>
      <c r="I42">
        <f t="shared" si="1"/>
        <v>3.7890340118013732E-2</v>
      </c>
      <c r="J42">
        <f t="shared" si="1"/>
        <v>1.9587628865979312E-2</v>
      </c>
    </row>
    <row r="43" spans="1:10" x14ac:dyDescent="0.25">
      <c r="A43" s="11"/>
      <c r="B43" t="s">
        <v>142</v>
      </c>
      <c r="C43">
        <v>30919</v>
      </c>
      <c r="D43">
        <v>5782</v>
      </c>
      <c r="G43" s="11"/>
      <c r="H43" t="s">
        <v>144</v>
      </c>
    </row>
    <row r="44" spans="1:10" x14ac:dyDescent="0.25">
      <c r="A44" s="11"/>
      <c r="B44" t="s">
        <v>143</v>
      </c>
      <c r="C44">
        <v>31309</v>
      </c>
      <c r="D44">
        <v>5934</v>
      </c>
    </row>
    <row r="45" spans="1:10" x14ac:dyDescent="0.25">
      <c r="A45" s="11"/>
      <c r="B45" t="s">
        <v>144</v>
      </c>
    </row>
  </sheetData>
  <mergeCells count="7">
    <mergeCell ref="H1:I1"/>
    <mergeCell ref="A10:A21"/>
    <mergeCell ref="G20:G31"/>
    <mergeCell ref="L21:Q23"/>
    <mergeCell ref="A22:A33"/>
    <mergeCell ref="G32:G43"/>
    <mergeCell ref="A34:A45"/>
  </mergeCells>
  <hyperlinks>
    <hyperlink ref="H1:I1" location="Index!A1" display="Regresar al Índice" xr:uid="{385FC23C-E4B1-4648-803D-D5979C72CDAF}"/>
  </hyperlinks>
  <pageMargins left="0.7" right="0.7" top="0.75" bottom="0.75" header="0.3" footer="0.3"/>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Hoja112"/>
  <dimension ref="A1:I863"/>
  <sheetViews>
    <sheetView workbookViewId="0">
      <selection activeCell="F22" sqref="F22"/>
    </sheetView>
  </sheetViews>
  <sheetFormatPr baseColWidth="10" defaultColWidth="9.109375" defaultRowHeight="13.2" x14ac:dyDescent="0.25"/>
  <cols>
    <col min="1" max="1" width="9.33203125" customWidth="1"/>
    <col min="2" max="2" width="32.6640625" customWidth="1"/>
    <col min="3" max="3" width="50.6640625" customWidth="1"/>
    <col min="4" max="4" width="12.6640625" customWidth="1"/>
    <col min="5" max="5" width="11.6640625" customWidth="1"/>
    <col min="6" max="6" width="12.6640625" customWidth="1"/>
    <col min="7" max="7" width="11.6640625" customWidth="1"/>
    <col min="8" max="8" width="8.88671875" bestFit="1" customWidth="1"/>
    <col min="9" max="9" width="11.6640625" customWidth="1"/>
  </cols>
  <sheetData>
    <row r="1" spans="1:9" ht="14.4" x14ac:dyDescent="0.3">
      <c r="A1" t="s">
        <v>1188</v>
      </c>
      <c r="C1" t="s">
        <v>127</v>
      </c>
      <c r="D1" t="s">
        <v>127</v>
      </c>
      <c r="E1" t="s">
        <v>127</v>
      </c>
      <c r="F1" t="s">
        <v>127</v>
      </c>
      <c r="G1" t="s">
        <v>127</v>
      </c>
      <c r="H1" s="12" t="s">
        <v>131</v>
      </c>
      <c r="I1" s="12"/>
    </row>
    <row r="2" spans="1:9" x14ac:dyDescent="0.25">
      <c r="A2" t="s">
        <v>269</v>
      </c>
      <c r="C2" t="s">
        <v>127</v>
      </c>
      <c r="D2" t="s">
        <v>127</v>
      </c>
      <c r="E2" t="s">
        <v>127</v>
      </c>
      <c r="F2" t="s">
        <v>127</v>
      </c>
      <c r="G2" t="s">
        <v>127</v>
      </c>
      <c r="H2" t="s">
        <v>127</v>
      </c>
    </row>
    <row r="6" spans="1:9" x14ac:dyDescent="0.25">
      <c r="A6" t="s">
        <v>777</v>
      </c>
      <c r="B6" t="s">
        <v>267</v>
      </c>
      <c r="C6" t="s">
        <v>280</v>
      </c>
      <c r="D6" t="s">
        <v>773</v>
      </c>
      <c r="E6" t="s">
        <v>775</v>
      </c>
      <c r="F6" t="s">
        <v>774</v>
      </c>
      <c r="G6" t="s">
        <v>775</v>
      </c>
      <c r="H6" t="s">
        <v>776</v>
      </c>
      <c r="I6" t="s">
        <v>687</v>
      </c>
    </row>
    <row r="7" spans="1:9" x14ac:dyDescent="0.25">
      <c r="A7">
        <v>83</v>
      </c>
      <c r="B7" t="s">
        <v>569</v>
      </c>
      <c r="C7" t="s">
        <v>690</v>
      </c>
      <c r="D7">
        <v>8882</v>
      </c>
      <c r="E7">
        <v>0.59371657754010698</v>
      </c>
      <c r="F7">
        <v>7924</v>
      </c>
      <c r="G7">
        <v>0.56378512984703</v>
      </c>
      <c r="H7">
        <v>958</v>
      </c>
      <c r="I7">
        <v>12.0898536092882</v>
      </c>
    </row>
    <row r="8" spans="1:9" x14ac:dyDescent="0.25">
      <c r="A8">
        <v>6</v>
      </c>
      <c r="B8" t="s">
        <v>556</v>
      </c>
      <c r="C8" t="s">
        <v>690</v>
      </c>
      <c r="D8">
        <v>4223</v>
      </c>
      <c r="E8">
        <v>0.61640636403444704</v>
      </c>
      <c r="F8">
        <v>3462</v>
      </c>
      <c r="G8">
        <v>0.56559385721287403</v>
      </c>
      <c r="H8">
        <v>761</v>
      </c>
      <c r="I8">
        <v>21.9815135759676</v>
      </c>
    </row>
    <row r="9" spans="1:9" x14ac:dyDescent="0.25">
      <c r="A9">
        <v>2</v>
      </c>
      <c r="B9" t="s">
        <v>557</v>
      </c>
      <c r="C9" t="s">
        <v>690</v>
      </c>
      <c r="D9">
        <v>2132</v>
      </c>
      <c r="E9">
        <v>0.36419542193372101</v>
      </c>
      <c r="F9">
        <v>1616</v>
      </c>
      <c r="G9">
        <v>0.31094862420627301</v>
      </c>
      <c r="H9">
        <v>516</v>
      </c>
      <c r="I9">
        <v>31.930693069306901</v>
      </c>
    </row>
    <row r="10" spans="1:9" x14ac:dyDescent="0.25">
      <c r="A10">
        <v>85</v>
      </c>
      <c r="B10" t="s">
        <v>558</v>
      </c>
      <c r="C10" t="s">
        <v>690</v>
      </c>
      <c r="D10">
        <v>3945</v>
      </c>
      <c r="E10">
        <v>0.51955748715922601</v>
      </c>
      <c r="F10">
        <v>3598</v>
      </c>
      <c r="G10">
        <v>0.49429866739936801</v>
      </c>
      <c r="H10">
        <v>347</v>
      </c>
      <c r="I10">
        <v>9.6442468037798896</v>
      </c>
    </row>
    <row r="11" spans="1:9" x14ac:dyDescent="0.25">
      <c r="A11">
        <v>21</v>
      </c>
      <c r="B11" t="s">
        <v>549</v>
      </c>
      <c r="C11" t="s">
        <v>690</v>
      </c>
      <c r="D11">
        <v>1843</v>
      </c>
      <c r="E11">
        <v>0.59089451747354904</v>
      </c>
      <c r="F11">
        <v>1530</v>
      </c>
      <c r="G11">
        <v>0.56146788990825702</v>
      </c>
      <c r="H11">
        <v>313</v>
      </c>
      <c r="I11">
        <v>20.457516339869301</v>
      </c>
    </row>
    <row r="12" spans="1:9" x14ac:dyDescent="0.25">
      <c r="A12">
        <v>98</v>
      </c>
      <c r="B12" t="s">
        <v>579</v>
      </c>
      <c r="C12" t="s">
        <v>693</v>
      </c>
      <c r="D12">
        <v>14237</v>
      </c>
      <c r="E12">
        <v>0.12834566877315701</v>
      </c>
      <c r="F12">
        <v>14014</v>
      </c>
      <c r="G12">
        <v>0.122742480774958</v>
      </c>
      <c r="H12">
        <v>223</v>
      </c>
      <c r="I12">
        <v>1.59126587698015</v>
      </c>
    </row>
    <row r="13" spans="1:9" x14ac:dyDescent="0.25">
      <c r="A13">
        <v>67</v>
      </c>
      <c r="B13" t="s">
        <v>578</v>
      </c>
      <c r="C13" t="s">
        <v>690</v>
      </c>
      <c r="D13">
        <v>867</v>
      </c>
      <c r="E13">
        <v>1.16948809604101E-2</v>
      </c>
      <c r="F13">
        <v>680</v>
      </c>
      <c r="G13">
        <v>9.1217621098099201E-3</v>
      </c>
      <c r="H13">
        <v>187</v>
      </c>
      <c r="I13">
        <v>27.5</v>
      </c>
    </row>
    <row r="14" spans="1:9" x14ac:dyDescent="0.25">
      <c r="A14">
        <v>67</v>
      </c>
      <c r="B14" t="s">
        <v>578</v>
      </c>
      <c r="C14" t="s">
        <v>689</v>
      </c>
      <c r="D14">
        <v>34114</v>
      </c>
      <c r="E14">
        <v>0.46016051797396601</v>
      </c>
      <c r="F14">
        <v>33937</v>
      </c>
      <c r="G14">
        <v>0.45524300105973398</v>
      </c>
      <c r="H14">
        <v>177</v>
      </c>
      <c r="I14">
        <v>0.521554645372313</v>
      </c>
    </row>
    <row r="15" spans="1:9" x14ac:dyDescent="0.25">
      <c r="A15">
        <v>67</v>
      </c>
      <c r="B15" t="s">
        <v>578</v>
      </c>
      <c r="C15" t="s">
        <v>688</v>
      </c>
      <c r="D15">
        <v>14405</v>
      </c>
      <c r="E15">
        <v>0.19430768193161099</v>
      </c>
      <c r="F15">
        <v>14231</v>
      </c>
      <c r="G15">
        <v>0.19089970085985999</v>
      </c>
      <c r="H15">
        <v>174</v>
      </c>
      <c r="I15">
        <v>1.2226828754128301</v>
      </c>
    </row>
    <row r="16" spans="1:9" x14ac:dyDescent="0.25">
      <c r="A16">
        <v>70</v>
      </c>
      <c r="B16" t="s">
        <v>574</v>
      </c>
      <c r="C16" t="s">
        <v>689</v>
      </c>
      <c r="D16">
        <v>3399</v>
      </c>
      <c r="E16">
        <v>6.7811826669858702E-2</v>
      </c>
      <c r="F16">
        <v>3242</v>
      </c>
      <c r="G16">
        <v>6.3353721689171999E-2</v>
      </c>
      <c r="H16">
        <v>157</v>
      </c>
      <c r="I16">
        <v>4.8426896977174598</v>
      </c>
    </row>
    <row r="17" spans="1:9" x14ac:dyDescent="0.25">
      <c r="A17">
        <v>67</v>
      </c>
      <c r="B17" t="s">
        <v>578</v>
      </c>
      <c r="C17" t="s">
        <v>693</v>
      </c>
      <c r="D17">
        <v>3645</v>
      </c>
      <c r="E17">
        <v>4.9167060093073499E-2</v>
      </c>
      <c r="F17">
        <v>3503</v>
      </c>
      <c r="G17">
        <v>4.6990489221564902E-2</v>
      </c>
      <c r="H17">
        <v>142</v>
      </c>
      <c r="I17">
        <v>4.0536682843277196</v>
      </c>
    </row>
    <row r="18" spans="1:9" x14ac:dyDescent="0.25">
      <c r="A18">
        <v>73</v>
      </c>
      <c r="B18" t="s">
        <v>482</v>
      </c>
      <c r="C18" t="s">
        <v>688</v>
      </c>
      <c r="D18">
        <v>1899</v>
      </c>
      <c r="E18">
        <v>0.13975566676479201</v>
      </c>
      <c r="F18">
        <v>1761</v>
      </c>
      <c r="G18">
        <v>0.130686456400742</v>
      </c>
      <c r="H18">
        <v>138</v>
      </c>
      <c r="I18">
        <v>7.8364565587734303</v>
      </c>
    </row>
    <row r="19" spans="1:9" x14ac:dyDescent="0.25">
      <c r="A19">
        <v>2</v>
      </c>
      <c r="B19" t="s">
        <v>557</v>
      </c>
      <c r="C19" t="s">
        <v>691</v>
      </c>
      <c r="D19">
        <v>2134</v>
      </c>
      <c r="E19">
        <v>0.364537068670994</v>
      </c>
      <c r="F19">
        <v>2022</v>
      </c>
      <c r="G19">
        <v>0.389070617664037</v>
      </c>
      <c r="H19">
        <v>112</v>
      </c>
      <c r="I19">
        <v>5.5390702274975299</v>
      </c>
    </row>
    <row r="20" spans="1:9" x14ac:dyDescent="0.25">
      <c r="A20">
        <v>21</v>
      </c>
      <c r="B20" t="s">
        <v>549</v>
      </c>
      <c r="C20" t="s">
        <v>691</v>
      </c>
      <c r="D20">
        <v>695</v>
      </c>
      <c r="E20">
        <v>0.22282782943251001</v>
      </c>
      <c r="F20">
        <v>615</v>
      </c>
      <c r="G20">
        <v>0.22568807339449501</v>
      </c>
      <c r="H20">
        <v>80</v>
      </c>
      <c r="I20">
        <v>13.0081300813008</v>
      </c>
    </row>
    <row r="21" spans="1:9" x14ac:dyDescent="0.25">
      <c r="A21">
        <v>23</v>
      </c>
      <c r="B21" t="s">
        <v>576</v>
      </c>
      <c r="C21" t="s">
        <v>693</v>
      </c>
      <c r="D21">
        <v>1431</v>
      </c>
      <c r="E21">
        <v>4.2241048498981602E-2</v>
      </c>
      <c r="F21">
        <v>1352</v>
      </c>
      <c r="G21">
        <v>3.8815997243834499E-2</v>
      </c>
      <c r="H21">
        <v>79</v>
      </c>
      <c r="I21">
        <v>5.8431952662721898</v>
      </c>
    </row>
    <row r="22" spans="1:9" x14ac:dyDescent="0.25">
      <c r="A22">
        <v>39</v>
      </c>
      <c r="B22" t="s">
        <v>379</v>
      </c>
      <c r="C22" t="s">
        <v>695</v>
      </c>
      <c r="D22">
        <v>4489</v>
      </c>
      <c r="E22">
        <v>6.3623672144623696E-3</v>
      </c>
      <c r="F22">
        <v>4424</v>
      </c>
      <c r="G22">
        <v>6.18959409470191E-3</v>
      </c>
      <c r="H22">
        <v>65</v>
      </c>
      <c r="I22">
        <v>1.46925858951175</v>
      </c>
    </row>
    <row r="23" spans="1:9" x14ac:dyDescent="0.25">
      <c r="A23">
        <v>124</v>
      </c>
      <c r="B23" t="s">
        <v>561</v>
      </c>
      <c r="C23" t="s">
        <v>688</v>
      </c>
      <c r="D23">
        <v>1824</v>
      </c>
      <c r="E23">
        <v>0.27665706051873201</v>
      </c>
      <c r="F23">
        <v>1761</v>
      </c>
      <c r="G23">
        <v>0.26275738585496899</v>
      </c>
      <c r="H23">
        <v>63</v>
      </c>
      <c r="I23">
        <v>3.5775127768313402</v>
      </c>
    </row>
    <row r="24" spans="1:9" x14ac:dyDescent="0.25">
      <c r="A24">
        <v>97</v>
      </c>
      <c r="B24" t="s">
        <v>577</v>
      </c>
      <c r="C24" t="s">
        <v>689</v>
      </c>
      <c r="D24">
        <v>7703</v>
      </c>
      <c r="E24">
        <v>8.7691537077935394E-2</v>
      </c>
      <c r="F24">
        <v>7648</v>
      </c>
      <c r="G24">
        <v>8.5412432154743007E-2</v>
      </c>
      <c r="H24">
        <v>55</v>
      </c>
      <c r="I24">
        <v>0.71914225941422905</v>
      </c>
    </row>
    <row r="25" spans="1:9" x14ac:dyDescent="0.25">
      <c r="A25">
        <v>83</v>
      </c>
      <c r="B25" t="s">
        <v>569</v>
      </c>
      <c r="C25" t="s">
        <v>691</v>
      </c>
      <c r="D25">
        <v>2524</v>
      </c>
      <c r="E25">
        <v>0.16871657754010699</v>
      </c>
      <c r="F25">
        <v>2473</v>
      </c>
      <c r="G25">
        <v>0.17595161864105299</v>
      </c>
      <c r="H25">
        <v>51</v>
      </c>
      <c r="I25">
        <v>2.06227254346947</v>
      </c>
    </row>
    <row r="26" spans="1:9" x14ac:dyDescent="0.25">
      <c r="A26">
        <v>24</v>
      </c>
      <c r="B26" t="s">
        <v>459</v>
      </c>
      <c r="C26" t="s">
        <v>693</v>
      </c>
      <c r="D26">
        <v>201</v>
      </c>
      <c r="E26">
        <v>8.8741721854304595E-2</v>
      </c>
      <c r="F26">
        <v>156</v>
      </c>
      <c r="G26">
        <v>6.9395017793594305E-2</v>
      </c>
      <c r="H26">
        <v>45</v>
      </c>
      <c r="I26">
        <v>28.8461538461539</v>
      </c>
    </row>
    <row r="27" spans="1:9" x14ac:dyDescent="0.25">
      <c r="A27">
        <v>108</v>
      </c>
      <c r="B27" t="s">
        <v>493</v>
      </c>
      <c r="C27" t="s">
        <v>691</v>
      </c>
      <c r="D27">
        <v>1121</v>
      </c>
      <c r="E27">
        <v>0.31199554689674402</v>
      </c>
      <c r="F27">
        <v>1078</v>
      </c>
      <c r="G27">
        <v>0.30391880462362603</v>
      </c>
      <c r="H27">
        <v>43</v>
      </c>
      <c r="I27">
        <v>3.9888682745825599</v>
      </c>
    </row>
    <row r="28" spans="1:9" x14ac:dyDescent="0.25">
      <c r="A28">
        <v>51</v>
      </c>
      <c r="B28" t="s">
        <v>519</v>
      </c>
      <c r="C28" t="s">
        <v>694</v>
      </c>
      <c r="D28">
        <v>117</v>
      </c>
      <c r="E28">
        <v>0.102811950790861</v>
      </c>
      <c r="F28">
        <v>76</v>
      </c>
      <c r="G28">
        <v>6.9852941176470604E-2</v>
      </c>
      <c r="H28">
        <v>41</v>
      </c>
      <c r="I28">
        <v>53.947368421052602</v>
      </c>
    </row>
    <row r="29" spans="1:9" x14ac:dyDescent="0.25">
      <c r="A29">
        <v>120</v>
      </c>
      <c r="B29" t="s">
        <v>580</v>
      </c>
      <c r="C29" t="s">
        <v>693</v>
      </c>
      <c r="D29">
        <v>9388</v>
      </c>
      <c r="E29">
        <v>2.2937449760192699E-2</v>
      </c>
      <c r="F29">
        <v>9349</v>
      </c>
      <c r="G29">
        <v>2.2347423675982699E-2</v>
      </c>
      <c r="H29">
        <v>39</v>
      </c>
      <c r="I29">
        <v>0.417156915178096</v>
      </c>
    </row>
    <row r="30" spans="1:9" x14ac:dyDescent="0.25">
      <c r="A30">
        <v>8</v>
      </c>
      <c r="B30" t="s">
        <v>554</v>
      </c>
      <c r="C30" t="s">
        <v>691</v>
      </c>
      <c r="D30">
        <v>6166</v>
      </c>
      <c r="E30">
        <v>0.56351672454761503</v>
      </c>
      <c r="F30">
        <v>6129</v>
      </c>
      <c r="G30">
        <v>0.55779031670913704</v>
      </c>
      <c r="H30">
        <v>37</v>
      </c>
      <c r="I30">
        <v>0.60368738782836695</v>
      </c>
    </row>
    <row r="31" spans="1:9" x14ac:dyDescent="0.25">
      <c r="A31">
        <v>15</v>
      </c>
      <c r="B31" t="s">
        <v>568</v>
      </c>
      <c r="C31" t="s">
        <v>693</v>
      </c>
      <c r="D31">
        <v>352</v>
      </c>
      <c r="E31">
        <v>3.11504424778761E-2</v>
      </c>
      <c r="F31">
        <v>318</v>
      </c>
      <c r="G31">
        <v>2.7690700104493201E-2</v>
      </c>
      <c r="H31">
        <v>34</v>
      </c>
      <c r="I31">
        <v>10.6918238993711</v>
      </c>
    </row>
    <row r="32" spans="1:9" x14ac:dyDescent="0.25">
      <c r="A32">
        <v>79</v>
      </c>
      <c r="B32" t="s">
        <v>458</v>
      </c>
      <c r="C32" t="s">
        <v>690</v>
      </c>
      <c r="D32">
        <v>275</v>
      </c>
      <c r="E32">
        <v>0.23109243697479001</v>
      </c>
      <c r="F32">
        <v>242</v>
      </c>
      <c r="G32">
        <v>0.206484641638225</v>
      </c>
      <c r="H32">
        <v>33</v>
      </c>
      <c r="I32">
        <v>13.636363636363599</v>
      </c>
    </row>
    <row r="33" spans="1:9" x14ac:dyDescent="0.25">
      <c r="A33">
        <v>78</v>
      </c>
      <c r="B33" t="s">
        <v>528</v>
      </c>
      <c r="C33" t="s">
        <v>688</v>
      </c>
      <c r="D33">
        <v>422</v>
      </c>
      <c r="E33">
        <v>0.112473347547974</v>
      </c>
      <c r="F33">
        <v>390</v>
      </c>
      <c r="G33">
        <v>0.103011093502377</v>
      </c>
      <c r="H33">
        <v>32</v>
      </c>
      <c r="I33">
        <v>8.2051282051282008</v>
      </c>
    </row>
    <row r="34" spans="1:9" x14ac:dyDescent="0.25">
      <c r="A34">
        <v>2</v>
      </c>
      <c r="B34" t="s">
        <v>557</v>
      </c>
      <c r="C34" t="s">
        <v>694</v>
      </c>
      <c r="D34">
        <v>175</v>
      </c>
      <c r="E34">
        <v>2.9894089511445201E-2</v>
      </c>
      <c r="F34">
        <v>146</v>
      </c>
      <c r="G34">
        <v>2.8093130652299399E-2</v>
      </c>
      <c r="H34">
        <v>29</v>
      </c>
      <c r="I34">
        <v>19.863013698630098</v>
      </c>
    </row>
    <row r="35" spans="1:9" x14ac:dyDescent="0.25">
      <c r="A35">
        <v>48</v>
      </c>
      <c r="B35" t="s">
        <v>457</v>
      </c>
      <c r="C35" t="s">
        <v>691</v>
      </c>
      <c r="D35">
        <v>1109</v>
      </c>
      <c r="E35">
        <v>0.61068281938325997</v>
      </c>
      <c r="F35">
        <v>1080</v>
      </c>
      <c r="G35">
        <v>0.60402684563758402</v>
      </c>
      <c r="H35">
        <v>29</v>
      </c>
      <c r="I35">
        <v>2.68518518518519</v>
      </c>
    </row>
    <row r="36" spans="1:9" x14ac:dyDescent="0.25">
      <c r="A36">
        <v>66</v>
      </c>
      <c r="B36" t="s">
        <v>565</v>
      </c>
      <c r="C36" t="s">
        <v>689</v>
      </c>
      <c r="D36">
        <v>230</v>
      </c>
      <c r="E36">
        <v>5.2535404294198298E-2</v>
      </c>
      <c r="F36">
        <v>201</v>
      </c>
      <c r="G36">
        <v>4.4175824175824198E-2</v>
      </c>
      <c r="H36">
        <v>29</v>
      </c>
      <c r="I36">
        <v>14.427860696517399</v>
      </c>
    </row>
    <row r="37" spans="1:9" x14ac:dyDescent="0.25">
      <c r="A37">
        <v>108</v>
      </c>
      <c r="B37" t="s">
        <v>493</v>
      </c>
      <c r="C37" t="s">
        <v>690</v>
      </c>
      <c r="D37">
        <v>1426</v>
      </c>
      <c r="E37">
        <v>0.39688282772056799</v>
      </c>
      <c r="F37">
        <v>1398</v>
      </c>
      <c r="G37">
        <v>0.39413588948407102</v>
      </c>
      <c r="H37">
        <v>28</v>
      </c>
      <c r="I37">
        <v>2.0028612303290401</v>
      </c>
    </row>
    <row r="38" spans="1:9" x14ac:dyDescent="0.25">
      <c r="A38">
        <v>42</v>
      </c>
      <c r="B38" t="s">
        <v>503</v>
      </c>
      <c r="C38" t="s">
        <v>689</v>
      </c>
      <c r="D38">
        <v>269</v>
      </c>
      <c r="E38">
        <v>0.81024096385542199</v>
      </c>
      <c r="F38">
        <v>241</v>
      </c>
      <c r="G38">
        <v>0.78758169934640498</v>
      </c>
      <c r="H38">
        <v>28</v>
      </c>
      <c r="I38">
        <v>11.6182572614108</v>
      </c>
    </row>
    <row r="39" spans="1:9" x14ac:dyDescent="0.25">
      <c r="A39">
        <v>124</v>
      </c>
      <c r="B39" t="s">
        <v>561</v>
      </c>
      <c r="C39" t="s">
        <v>691</v>
      </c>
      <c r="D39">
        <v>2262</v>
      </c>
      <c r="E39">
        <v>0.34309115728803302</v>
      </c>
      <c r="F39">
        <v>2237</v>
      </c>
      <c r="G39">
        <v>0.333780960907192</v>
      </c>
      <c r="H39">
        <v>25</v>
      </c>
      <c r="I39">
        <v>1.11756817165847</v>
      </c>
    </row>
    <row r="40" spans="1:9" x14ac:dyDescent="0.25">
      <c r="A40">
        <v>121</v>
      </c>
      <c r="B40" t="s">
        <v>546</v>
      </c>
      <c r="C40" t="s">
        <v>694</v>
      </c>
      <c r="D40">
        <v>385</v>
      </c>
      <c r="E40">
        <v>5.1754268046780502E-2</v>
      </c>
      <c r="F40">
        <v>361</v>
      </c>
      <c r="G40">
        <v>4.65146244040716E-2</v>
      </c>
      <c r="H40">
        <v>24</v>
      </c>
      <c r="I40">
        <v>6.64819944598338</v>
      </c>
    </row>
    <row r="41" spans="1:9" x14ac:dyDescent="0.25">
      <c r="A41">
        <v>4</v>
      </c>
      <c r="B41" t="s">
        <v>496</v>
      </c>
      <c r="C41" t="s">
        <v>690</v>
      </c>
      <c r="D41">
        <v>52</v>
      </c>
      <c r="E41">
        <v>0.85245901639344301</v>
      </c>
      <c r="F41">
        <v>29</v>
      </c>
      <c r="G41">
        <v>0.76315789473684204</v>
      </c>
      <c r="H41">
        <v>23</v>
      </c>
      <c r="I41">
        <v>79.310344827586206</v>
      </c>
    </row>
    <row r="42" spans="1:9" x14ac:dyDescent="0.25">
      <c r="A42">
        <v>30</v>
      </c>
      <c r="B42" t="s">
        <v>570</v>
      </c>
      <c r="C42" t="s">
        <v>689</v>
      </c>
      <c r="D42">
        <v>1325</v>
      </c>
      <c r="E42">
        <v>0.23343904157857601</v>
      </c>
      <c r="F42">
        <v>1303</v>
      </c>
      <c r="G42">
        <v>0.22843618513323999</v>
      </c>
      <c r="H42">
        <v>22</v>
      </c>
      <c r="I42">
        <v>1.68841135840367</v>
      </c>
    </row>
    <row r="43" spans="1:9" x14ac:dyDescent="0.25">
      <c r="A43">
        <v>13</v>
      </c>
      <c r="B43" t="s">
        <v>539</v>
      </c>
      <c r="C43" t="s">
        <v>694</v>
      </c>
      <c r="D43">
        <v>782</v>
      </c>
      <c r="E43">
        <v>8.9617235846894294E-2</v>
      </c>
      <c r="F43">
        <v>763</v>
      </c>
      <c r="G43">
        <v>8.6468721668177706E-2</v>
      </c>
      <c r="H43">
        <v>19</v>
      </c>
      <c r="I43">
        <v>2.4901703800786401</v>
      </c>
    </row>
    <row r="44" spans="1:9" x14ac:dyDescent="0.25">
      <c r="A44">
        <v>44</v>
      </c>
      <c r="B44" t="s">
        <v>563</v>
      </c>
      <c r="C44" t="s">
        <v>689</v>
      </c>
      <c r="D44">
        <v>276</v>
      </c>
      <c r="E44">
        <v>6.9086357947434299E-2</v>
      </c>
      <c r="F44">
        <v>257</v>
      </c>
      <c r="G44">
        <v>6.4491844416562097E-2</v>
      </c>
      <c r="H44">
        <v>19</v>
      </c>
      <c r="I44">
        <v>7.3929961089494096</v>
      </c>
    </row>
    <row r="45" spans="1:9" x14ac:dyDescent="0.25">
      <c r="A45">
        <v>93</v>
      </c>
      <c r="B45" t="s">
        <v>575</v>
      </c>
      <c r="C45" t="s">
        <v>693</v>
      </c>
      <c r="D45">
        <v>1622</v>
      </c>
      <c r="E45">
        <v>4.5601506930192E-2</v>
      </c>
      <c r="F45">
        <v>1605</v>
      </c>
      <c r="G45">
        <v>4.4717485790705398E-2</v>
      </c>
      <c r="H45">
        <v>17</v>
      </c>
      <c r="I45">
        <v>1.0591900311526501</v>
      </c>
    </row>
    <row r="46" spans="1:9" x14ac:dyDescent="0.25">
      <c r="A46">
        <v>111</v>
      </c>
      <c r="B46" t="s">
        <v>487</v>
      </c>
      <c r="C46" t="s">
        <v>690</v>
      </c>
      <c r="D46">
        <v>1187</v>
      </c>
      <c r="E46">
        <v>0.64440825190010897</v>
      </c>
      <c r="F46">
        <v>1171</v>
      </c>
      <c r="G46">
        <v>0.64129244249726203</v>
      </c>
      <c r="H46">
        <v>16</v>
      </c>
      <c r="I46">
        <v>1.36635354397951</v>
      </c>
    </row>
    <row r="47" spans="1:9" x14ac:dyDescent="0.25">
      <c r="A47">
        <v>93</v>
      </c>
      <c r="B47" t="s">
        <v>575</v>
      </c>
      <c r="C47" t="s">
        <v>695</v>
      </c>
      <c r="D47">
        <v>227</v>
      </c>
      <c r="E47">
        <v>6.3819618206865502E-3</v>
      </c>
      <c r="F47">
        <v>211</v>
      </c>
      <c r="G47">
        <v>5.8787473531706196E-3</v>
      </c>
      <c r="H47">
        <v>16</v>
      </c>
      <c r="I47">
        <v>7.5829383886255801</v>
      </c>
    </row>
    <row r="48" spans="1:9" x14ac:dyDescent="0.25">
      <c r="A48">
        <v>112</v>
      </c>
      <c r="B48" t="s">
        <v>488</v>
      </c>
      <c r="C48" t="s">
        <v>689</v>
      </c>
      <c r="D48">
        <v>79</v>
      </c>
      <c r="E48">
        <v>0.22571428571428601</v>
      </c>
      <c r="F48">
        <v>64</v>
      </c>
      <c r="G48">
        <v>0.19047619047618999</v>
      </c>
      <c r="H48">
        <v>15</v>
      </c>
      <c r="I48">
        <v>23.4375</v>
      </c>
    </row>
    <row r="49" spans="1:9" x14ac:dyDescent="0.25">
      <c r="A49">
        <v>35</v>
      </c>
      <c r="B49" t="s">
        <v>474</v>
      </c>
      <c r="C49" t="s">
        <v>689</v>
      </c>
      <c r="D49">
        <v>580</v>
      </c>
      <c r="E49">
        <v>0.17857142857142899</v>
      </c>
      <c r="F49">
        <v>565</v>
      </c>
      <c r="G49">
        <v>0.174436554492127</v>
      </c>
      <c r="H49">
        <v>15</v>
      </c>
      <c r="I49">
        <v>2.65486725663717</v>
      </c>
    </row>
    <row r="50" spans="1:9" x14ac:dyDescent="0.25">
      <c r="A50">
        <v>44</v>
      </c>
      <c r="B50" t="s">
        <v>563</v>
      </c>
      <c r="C50" t="s">
        <v>694</v>
      </c>
      <c r="D50">
        <v>208</v>
      </c>
      <c r="E50">
        <v>5.20650813516896E-2</v>
      </c>
      <c r="F50">
        <v>193</v>
      </c>
      <c r="G50">
        <v>4.8431618569636098E-2</v>
      </c>
      <c r="H50">
        <v>15</v>
      </c>
      <c r="I50">
        <v>7.77202072538861</v>
      </c>
    </row>
    <row r="51" spans="1:9" x14ac:dyDescent="0.25">
      <c r="A51">
        <v>46</v>
      </c>
      <c r="B51" t="s">
        <v>516</v>
      </c>
      <c r="C51" t="s">
        <v>694</v>
      </c>
      <c r="D51">
        <v>108</v>
      </c>
      <c r="E51">
        <v>4.2138119391338297E-2</v>
      </c>
      <c r="F51">
        <v>93</v>
      </c>
      <c r="G51">
        <v>3.6413469068128403E-2</v>
      </c>
      <c r="H51">
        <v>15</v>
      </c>
      <c r="I51">
        <v>16.129032258064498</v>
      </c>
    </row>
    <row r="52" spans="1:9" x14ac:dyDescent="0.25">
      <c r="A52">
        <v>22</v>
      </c>
      <c r="B52" t="s">
        <v>468</v>
      </c>
      <c r="C52" t="s">
        <v>689</v>
      </c>
      <c r="D52">
        <v>705</v>
      </c>
      <c r="E52">
        <v>0.286818551668023</v>
      </c>
      <c r="F52">
        <v>691</v>
      </c>
      <c r="G52">
        <v>0.28169588259274397</v>
      </c>
      <c r="H52">
        <v>14</v>
      </c>
      <c r="I52">
        <v>2.0260492040520899</v>
      </c>
    </row>
    <row r="53" spans="1:9" x14ac:dyDescent="0.25">
      <c r="A53">
        <v>100</v>
      </c>
      <c r="B53" t="s">
        <v>515</v>
      </c>
      <c r="C53" t="s">
        <v>693</v>
      </c>
      <c r="D53">
        <v>21</v>
      </c>
      <c r="E53">
        <v>2.22457627118644E-2</v>
      </c>
      <c r="F53">
        <v>8</v>
      </c>
      <c r="G53">
        <v>8.1218274111675096E-3</v>
      </c>
      <c r="H53">
        <v>13</v>
      </c>
      <c r="I53">
        <v>162.5</v>
      </c>
    </row>
    <row r="54" spans="1:9" x14ac:dyDescent="0.25">
      <c r="A54">
        <v>114</v>
      </c>
      <c r="B54" t="s">
        <v>489</v>
      </c>
      <c r="C54" t="s">
        <v>694</v>
      </c>
      <c r="D54">
        <v>115</v>
      </c>
      <c r="E54">
        <v>0.111326234269119</v>
      </c>
      <c r="F54">
        <v>102</v>
      </c>
      <c r="G54">
        <v>0.10069101678183601</v>
      </c>
      <c r="H54">
        <v>13</v>
      </c>
      <c r="I54">
        <v>12.7450980392157</v>
      </c>
    </row>
    <row r="55" spans="1:9" x14ac:dyDescent="0.25">
      <c r="A55">
        <v>116</v>
      </c>
      <c r="B55" t="s">
        <v>494</v>
      </c>
      <c r="C55" t="s">
        <v>694</v>
      </c>
      <c r="D55">
        <v>151</v>
      </c>
      <c r="E55">
        <v>0.2</v>
      </c>
      <c r="F55">
        <v>138</v>
      </c>
      <c r="G55">
        <v>0.18278145695364201</v>
      </c>
      <c r="H55">
        <v>13</v>
      </c>
      <c r="I55">
        <v>9.4202898550724594</v>
      </c>
    </row>
    <row r="56" spans="1:9" x14ac:dyDescent="0.25">
      <c r="A56">
        <v>82</v>
      </c>
      <c r="B56" t="s">
        <v>566</v>
      </c>
      <c r="C56" t="s">
        <v>689</v>
      </c>
      <c r="D56">
        <v>314</v>
      </c>
      <c r="E56">
        <v>7.4726320799619203E-2</v>
      </c>
      <c r="F56">
        <v>301</v>
      </c>
      <c r="G56">
        <v>7.0179529027745394E-2</v>
      </c>
      <c r="H56">
        <v>13</v>
      </c>
      <c r="I56">
        <v>4.3189368770764096</v>
      </c>
    </row>
    <row r="57" spans="1:9" x14ac:dyDescent="0.25">
      <c r="A57">
        <v>98</v>
      </c>
      <c r="B57" t="s">
        <v>579</v>
      </c>
      <c r="C57" t="s">
        <v>695</v>
      </c>
      <c r="D57">
        <v>287</v>
      </c>
      <c r="E57">
        <v>2.58728713478233E-3</v>
      </c>
      <c r="F57">
        <v>275</v>
      </c>
      <c r="G57">
        <v>2.40860441081157E-3</v>
      </c>
      <c r="H57">
        <v>12</v>
      </c>
      <c r="I57">
        <v>4.3636363636363704</v>
      </c>
    </row>
    <row r="58" spans="1:9" x14ac:dyDescent="0.25">
      <c r="A58">
        <v>46</v>
      </c>
      <c r="B58" t="s">
        <v>516</v>
      </c>
      <c r="C58" t="s">
        <v>688</v>
      </c>
      <c r="D58">
        <v>727</v>
      </c>
      <c r="E58">
        <v>0.28365197034724898</v>
      </c>
      <c r="F58">
        <v>716</v>
      </c>
      <c r="G58">
        <v>0.28034455755677401</v>
      </c>
      <c r="H58">
        <v>11</v>
      </c>
      <c r="I58">
        <v>1.5363128491619999</v>
      </c>
    </row>
    <row r="59" spans="1:9" x14ac:dyDescent="0.25">
      <c r="A59">
        <v>47</v>
      </c>
      <c r="B59" t="s">
        <v>541</v>
      </c>
      <c r="C59" t="s">
        <v>688</v>
      </c>
      <c r="D59">
        <v>352</v>
      </c>
      <c r="E59">
        <v>0.26890756302521002</v>
      </c>
      <c r="F59">
        <v>341</v>
      </c>
      <c r="G59">
        <v>0.25892179195140502</v>
      </c>
      <c r="H59">
        <v>11</v>
      </c>
      <c r="I59">
        <v>3.2258064516128999</v>
      </c>
    </row>
    <row r="60" spans="1:9" x14ac:dyDescent="0.25">
      <c r="A60">
        <v>51</v>
      </c>
      <c r="B60" t="s">
        <v>519</v>
      </c>
      <c r="C60" t="s">
        <v>688</v>
      </c>
      <c r="D60">
        <v>119</v>
      </c>
      <c r="E60">
        <v>0.104569420035149</v>
      </c>
      <c r="F60">
        <v>109</v>
      </c>
      <c r="G60">
        <v>0.10018382352941201</v>
      </c>
      <c r="H60">
        <v>10</v>
      </c>
      <c r="I60">
        <v>9.1743119266054904</v>
      </c>
    </row>
    <row r="61" spans="1:9" x14ac:dyDescent="0.25">
      <c r="A61">
        <v>66</v>
      </c>
      <c r="B61" t="s">
        <v>565</v>
      </c>
      <c r="C61" t="s">
        <v>694</v>
      </c>
      <c r="D61">
        <v>176</v>
      </c>
      <c r="E61">
        <v>4.0201005025125601E-2</v>
      </c>
      <c r="F61">
        <v>166</v>
      </c>
      <c r="G61">
        <v>3.6483516483516498E-2</v>
      </c>
      <c r="H61">
        <v>10</v>
      </c>
      <c r="I61">
        <v>6.0240963855421796</v>
      </c>
    </row>
    <row r="62" spans="1:9" x14ac:dyDescent="0.25">
      <c r="A62">
        <v>77</v>
      </c>
      <c r="B62" t="s">
        <v>559</v>
      </c>
      <c r="C62" t="s">
        <v>688</v>
      </c>
      <c r="D62">
        <v>244</v>
      </c>
      <c r="E62">
        <v>0.234390009606148</v>
      </c>
      <c r="F62">
        <v>234</v>
      </c>
      <c r="G62">
        <v>0.229862475442043</v>
      </c>
      <c r="H62">
        <v>10</v>
      </c>
      <c r="I62">
        <v>4.2735042735042796</v>
      </c>
    </row>
    <row r="63" spans="1:9" x14ac:dyDescent="0.25">
      <c r="A63">
        <v>93</v>
      </c>
      <c r="B63" t="s">
        <v>575</v>
      </c>
      <c r="C63" t="s">
        <v>692</v>
      </c>
      <c r="D63">
        <v>3594</v>
      </c>
      <c r="E63">
        <v>0.101043043099328</v>
      </c>
      <c r="F63">
        <v>3584</v>
      </c>
      <c r="G63">
        <v>9.9855120918310503E-2</v>
      </c>
      <c r="H63">
        <v>10</v>
      </c>
      <c r="I63">
        <v>0.27901785714285998</v>
      </c>
    </row>
    <row r="64" spans="1:9" x14ac:dyDescent="0.25">
      <c r="A64">
        <v>13</v>
      </c>
      <c r="B64" t="s">
        <v>539</v>
      </c>
      <c r="C64" t="s">
        <v>688</v>
      </c>
      <c r="D64">
        <v>1338</v>
      </c>
      <c r="E64">
        <v>0.153334861333945</v>
      </c>
      <c r="F64">
        <v>1329</v>
      </c>
      <c r="G64">
        <v>0.15061196736174101</v>
      </c>
      <c r="H64">
        <v>9</v>
      </c>
      <c r="I64">
        <v>0.67720090293452695</v>
      </c>
    </row>
    <row r="65" spans="1:9" x14ac:dyDescent="0.25">
      <c r="A65">
        <v>45</v>
      </c>
      <c r="B65" t="s">
        <v>550</v>
      </c>
      <c r="C65" t="s">
        <v>693</v>
      </c>
      <c r="D65">
        <v>9</v>
      </c>
      <c r="E65">
        <v>1.8145161290322599E-2</v>
      </c>
      <c r="F65">
        <v>0</v>
      </c>
      <c r="G65">
        <v>0</v>
      </c>
      <c r="H65">
        <v>9</v>
      </c>
      <c r="I65" t="e">
        <v>#NUM!</v>
      </c>
    </row>
    <row r="66" spans="1:9" x14ac:dyDescent="0.25">
      <c r="A66">
        <v>50</v>
      </c>
      <c r="B66" t="s">
        <v>571</v>
      </c>
      <c r="C66" t="s">
        <v>688</v>
      </c>
      <c r="D66">
        <v>505</v>
      </c>
      <c r="E66">
        <v>6.3299072449235397E-2</v>
      </c>
      <c r="F66">
        <v>496</v>
      </c>
      <c r="G66">
        <v>5.9572423732884898E-2</v>
      </c>
      <c r="H66">
        <v>9</v>
      </c>
      <c r="I66">
        <v>1.81451612903225</v>
      </c>
    </row>
    <row r="67" spans="1:9" x14ac:dyDescent="0.25">
      <c r="A67">
        <v>55</v>
      </c>
      <c r="B67" t="s">
        <v>508</v>
      </c>
      <c r="C67" t="s">
        <v>689</v>
      </c>
      <c r="D67">
        <v>164</v>
      </c>
      <c r="E67">
        <v>0.18283166109253099</v>
      </c>
      <c r="F67">
        <v>155</v>
      </c>
      <c r="G67">
        <v>0.17279821627647701</v>
      </c>
      <c r="H67">
        <v>9</v>
      </c>
      <c r="I67">
        <v>5.8064516129032304</v>
      </c>
    </row>
    <row r="68" spans="1:9" x14ac:dyDescent="0.25">
      <c r="A68">
        <v>77</v>
      </c>
      <c r="B68" t="s">
        <v>559</v>
      </c>
      <c r="C68" t="s">
        <v>690</v>
      </c>
      <c r="D68">
        <v>215</v>
      </c>
      <c r="E68">
        <v>0.20653218059558101</v>
      </c>
      <c r="F68">
        <v>206</v>
      </c>
      <c r="G68">
        <v>0.20235756385068801</v>
      </c>
      <c r="H68">
        <v>9</v>
      </c>
      <c r="I68">
        <v>4.3689320388349504</v>
      </c>
    </row>
    <row r="69" spans="1:9" x14ac:dyDescent="0.25">
      <c r="A69">
        <v>82</v>
      </c>
      <c r="B69" t="s">
        <v>566</v>
      </c>
      <c r="C69" t="s">
        <v>694</v>
      </c>
      <c r="D69">
        <v>144</v>
      </c>
      <c r="E69">
        <v>3.4269395525940001E-2</v>
      </c>
      <c r="F69">
        <v>135</v>
      </c>
      <c r="G69">
        <v>3.1475868500815997E-2</v>
      </c>
      <c r="H69">
        <v>9</v>
      </c>
      <c r="I69">
        <v>6.6666666666666696</v>
      </c>
    </row>
    <row r="70" spans="1:9" x14ac:dyDescent="0.25">
      <c r="A70">
        <v>17</v>
      </c>
      <c r="B70" t="s">
        <v>465</v>
      </c>
      <c r="C70" t="s">
        <v>691</v>
      </c>
      <c r="D70">
        <v>56</v>
      </c>
      <c r="E70">
        <v>0.14621409921671</v>
      </c>
      <c r="F70">
        <v>48</v>
      </c>
      <c r="G70">
        <v>0.12903225806451599</v>
      </c>
      <c r="H70">
        <v>8</v>
      </c>
      <c r="I70">
        <v>16.6666666666667</v>
      </c>
    </row>
    <row r="71" spans="1:9" x14ac:dyDescent="0.25">
      <c r="A71">
        <v>2</v>
      </c>
      <c r="B71" t="s">
        <v>557</v>
      </c>
      <c r="C71" t="s">
        <v>689</v>
      </c>
      <c r="D71">
        <v>255</v>
      </c>
      <c r="E71">
        <v>4.3559959002391499E-2</v>
      </c>
      <c r="F71">
        <v>247</v>
      </c>
      <c r="G71">
        <v>4.75274196651915E-2</v>
      </c>
      <c r="H71">
        <v>8</v>
      </c>
      <c r="I71">
        <v>3.2388663967611402</v>
      </c>
    </row>
    <row r="72" spans="1:9" x14ac:dyDescent="0.25">
      <c r="A72">
        <v>23</v>
      </c>
      <c r="B72" t="s">
        <v>576</v>
      </c>
      <c r="C72" t="s">
        <v>695</v>
      </c>
      <c r="D72">
        <v>301</v>
      </c>
      <c r="E72">
        <v>8.8850842754671297E-3</v>
      </c>
      <c r="F72">
        <v>293</v>
      </c>
      <c r="G72">
        <v>8.4120467399730094E-3</v>
      </c>
      <c r="H72">
        <v>8</v>
      </c>
      <c r="I72">
        <v>2.7303754266211602</v>
      </c>
    </row>
    <row r="73" spans="1:9" x14ac:dyDescent="0.25">
      <c r="A73">
        <v>35</v>
      </c>
      <c r="B73" t="s">
        <v>474</v>
      </c>
      <c r="C73" t="s">
        <v>691</v>
      </c>
      <c r="D73">
        <v>871</v>
      </c>
      <c r="E73">
        <v>0.26816502463054198</v>
      </c>
      <c r="F73">
        <v>863</v>
      </c>
      <c r="G73">
        <v>0.26644025933930199</v>
      </c>
      <c r="H73">
        <v>8</v>
      </c>
      <c r="I73">
        <v>0.92699884125144705</v>
      </c>
    </row>
    <row r="74" spans="1:9" x14ac:dyDescent="0.25">
      <c r="A74">
        <v>91</v>
      </c>
      <c r="B74" t="s">
        <v>552</v>
      </c>
      <c r="C74" t="s">
        <v>691</v>
      </c>
      <c r="D74">
        <v>613</v>
      </c>
      <c r="E74">
        <v>0.35128939828080202</v>
      </c>
      <c r="F74">
        <v>605</v>
      </c>
      <c r="G74">
        <v>0.34591194968553501</v>
      </c>
      <c r="H74">
        <v>8</v>
      </c>
      <c r="I74">
        <v>1.32231404958678</v>
      </c>
    </row>
    <row r="75" spans="1:9" x14ac:dyDescent="0.25">
      <c r="A75">
        <v>120</v>
      </c>
      <c r="B75" t="s">
        <v>580</v>
      </c>
      <c r="C75" t="s">
        <v>696</v>
      </c>
      <c r="D75">
        <v>225</v>
      </c>
      <c r="E75">
        <v>5.4973649297436803E-4</v>
      </c>
      <c r="F75">
        <v>218</v>
      </c>
      <c r="G75">
        <v>5.2109726830294398E-4</v>
      </c>
      <c r="H75">
        <v>7</v>
      </c>
      <c r="I75">
        <v>3.2110091743119198</v>
      </c>
    </row>
    <row r="76" spans="1:9" x14ac:dyDescent="0.25">
      <c r="A76">
        <v>14</v>
      </c>
      <c r="B76" t="s">
        <v>463</v>
      </c>
      <c r="C76" t="s">
        <v>694</v>
      </c>
      <c r="D76">
        <v>41</v>
      </c>
      <c r="E76">
        <v>6.3664596273291907E-2</v>
      </c>
      <c r="F76">
        <v>34</v>
      </c>
      <c r="G76">
        <v>5.1359516616314202E-2</v>
      </c>
      <c r="H76">
        <v>7</v>
      </c>
      <c r="I76">
        <v>20.588235294117599</v>
      </c>
    </row>
    <row r="77" spans="1:9" x14ac:dyDescent="0.25">
      <c r="A77">
        <v>16</v>
      </c>
      <c r="B77" t="s">
        <v>464</v>
      </c>
      <c r="C77" t="s">
        <v>690</v>
      </c>
      <c r="D77">
        <v>582</v>
      </c>
      <c r="E77">
        <v>0.19297082228116699</v>
      </c>
      <c r="F77">
        <v>575</v>
      </c>
      <c r="G77">
        <v>0.19147519147519099</v>
      </c>
      <c r="H77">
        <v>7</v>
      </c>
      <c r="I77">
        <v>1.2173913043478399</v>
      </c>
    </row>
    <row r="78" spans="1:9" x14ac:dyDescent="0.25">
      <c r="A78">
        <v>18</v>
      </c>
      <c r="B78" t="s">
        <v>572</v>
      </c>
      <c r="C78" t="s">
        <v>693</v>
      </c>
      <c r="D78">
        <v>251</v>
      </c>
      <c r="E78">
        <v>5.3166701969921598E-2</v>
      </c>
      <c r="F78">
        <v>244</v>
      </c>
      <c r="G78">
        <v>5.13792377342598E-2</v>
      </c>
      <c r="H78">
        <v>7</v>
      </c>
      <c r="I78">
        <v>2.8688524590164</v>
      </c>
    </row>
    <row r="79" spans="1:9" x14ac:dyDescent="0.25">
      <c r="A79">
        <v>44</v>
      </c>
      <c r="B79" t="s">
        <v>563</v>
      </c>
      <c r="C79" t="s">
        <v>690</v>
      </c>
      <c r="D79">
        <v>159</v>
      </c>
      <c r="E79">
        <v>3.97997496871089E-2</v>
      </c>
      <c r="F79">
        <v>152</v>
      </c>
      <c r="G79">
        <v>3.8143036386449197E-2</v>
      </c>
      <c r="H79">
        <v>7</v>
      </c>
      <c r="I79">
        <v>4.6052631578947301</v>
      </c>
    </row>
    <row r="80" spans="1:9" x14ac:dyDescent="0.25">
      <c r="A80">
        <v>53</v>
      </c>
      <c r="B80" t="s">
        <v>564</v>
      </c>
      <c r="C80" t="s">
        <v>696</v>
      </c>
      <c r="D80">
        <v>7</v>
      </c>
      <c r="E80">
        <v>2.0721707468695399E-4</v>
      </c>
      <c r="F80">
        <v>0</v>
      </c>
      <c r="G80">
        <v>0</v>
      </c>
      <c r="H80">
        <v>7</v>
      </c>
      <c r="I80" t="e">
        <v>#NUM!</v>
      </c>
    </row>
    <row r="81" spans="1:9" x14ac:dyDescent="0.25">
      <c r="A81">
        <v>6</v>
      </c>
      <c r="B81" t="s">
        <v>556</v>
      </c>
      <c r="C81" t="s">
        <v>692</v>
      </c>
      <c r="D81">
        <v>257</v>
      </c>
      <c r="E81">
        <v>3.7512771858122899E-2</v>
      </c>
      <c r="F81">
        <v>250</v>
      </c>
      <c r="G81">
        <v>4.0842999509884001E-2</v>
      </c>
      <c r="H81">
        <v>7</v>
      </c>
      <c r="I81">
        <v>2.8</v>
      </c>
    </row>
    <row r="82" spans="1:9" x14ac:dyDescent="0.25">
      <c r="A82">
        <v>66</v>
      </c>
      <c r="B82" t="s">
        <v>565</v>
      </c>
      <c r="C82" t="s">
        <v>696</v>
      </c>
      <c r="D82">
        <v>192</v>
      </c>
      <c r="E82">
        <v>4.3855641845591598E-2</v>
      </c>
      <c r="F82">
        <v>185</v>
      </c>
      <c r="G82">
        <v>4.0659340659340702E-2</v>
      </c>
      <c r="H82">
        <v>7</v>
      </c>
      <c r="I82">
        <v>3.78378378378379</v>
      </c>
    </row>
    <row r="83" spans="1:9" x14ac:dyDescent="0.25">
      <c r="A83">
        <v>94</v>
      </c>
      <c r="B83" t="s">
        <v>511</v>
      </c>
      <c r="C83" t="s">
        <v>695</v>
      </c>
      <c r="D83">
        <v>213</v>
      </c>
      <c r="E83">
        <v>3.84129846708747E-2</v>
      </c>
      <c r="F83">
        <v>206</v>
      </c>
      <c r="G83">
        <v>3.5708094990466302E-2</v>
      </c>
      <c r="H83">
        <v>7</v>
      </c>
      <c r="I83">
        <v>3.3980582524271798</v>
      </c>
    </row>
    <row r="84" spans="1:9" x14ac:dyDescent="0.25">
      <c r="A84">
        <v>100</v>
      </c>
      <c r="B84" t="s">
        <v>515</v>
      </c>
      <c r="C84" t="s">
        <v>689</v>
      </c>
      <c r="D84">
        <v>195</v>
      </c>
      <c r="E84">
        <v>0.206567796610169</v>
      </c>
      <c r="F84">
        <v>189</v>
      </c>
      <c r="G84">
        <v>0.191878172588832</v>
      </c>
      <c r="H84">
        <v>6</v>
      </c>
      <c r="I84">
        <v>3.17460317460319</v>
      </c>
    </row>
    <row r="85" spans="1:9" x14ac:dyDescent="0.25">
      <c r="A85">
        <v>73</v>
      </c>
      <c r="B85" t="s">
        <v>482</v>
      </c>
      <c r="C85" t="s">
        <v>694</v>
      </c>
      <c r="D85">
        <v>2198</v>
      </c>
      <c r="E85">
        <v>0.16176037680306199</v>
      </c>
      <c r="F85">
        <v>2192</v>
      </c>
      <c r="G85">
        <v>0.16267161410018599</v>
      </c>
      <c r="H85">
        <v>6</v>
      </c>
      <c r="I85">
        <v>0.27372262773721601</v>
      </c>
    </row>
    <row r="86" spans="1:9" x14ac:dyDescent="0.25">
      <c r="A86">
        <v>83</v>
      </c>
      <c r="B86" t="s">
        <v>569</v>
      </c>
      <c r="C86" t="s">
        <v>692</v>
      </c>
      <c r="D86">
        <v>1053</v>
      </c>
      <c r="E86">
        <v>7.0387700534759401E-2</v>
      </c>
      <c r="F86">
        <v>1047</v>
      </c>
      <c r="G86">
        <v>7.4493062966915699E-2</v>
      </c>
      <c r="H86">
        <v>6</v>
      </c>
      <c r="I86">
        <v>0.57306590257879497</v>
      </c>
    </row>
    <row r="87" spans="1:9" x14ac:dyDescent="0.25">
      <c r="A87">
        <v>84</v>
      </c>
      <c r="B87" t="s">
        <v>501</v>
      </c>
      <c r="C87" t="s">
        <v>693</v>
      </c>
      <c r="D87">
        <v>24</v>
      </c>
      <c r="E87">
        <v>6.4171122994652399E-2</v>
      </c>
      <c r="F87">
        <v>18</v>
      </c>
      <c r="G87">
        <v>4.7619047619047603E-2</v>
      </c>
      <c r="H87">
        <v>6</v>
      </c>
      <c r="I87">
        <v>33.3333333333333</v>
      </c>
    </row>
    <row r="88" spans="1:9" x14ac:dyDescent="0.25">
      <c r="A88">
        <v>9</v>
      </c>
      <c r="B88" t="s">
        <v>461</v>
      </c>
      <c r="C88" t="s">
        <v>691</v>
      </c>
      <c r="D88">
        <v>321</v>
      </c>
      <c r="E88">
        <v>0.257005604483587</v>
      </c>
      <c r="F88">
        <v>315</v>
      </c>
      <c r="G88">
        <v>0.23060029282576899</v>
      </c>
      <c r="H88">
        <v>6</v>
      </c>
      <c r="I88">
        <v>1.9047619047619</v>
      </c>
    </row>
    <row r="89" spans="1:9" x14ac:dyDescent="0.25">
      <c r="A89">
        <v>9</v>
      </c>
      <c r="B89" t="s">
        <v>461</v>
      </c>
      <c r="C89" t="s">
        <v>693</v>
      </c>
      <c r="D89">
        <v>201</v>
      </c>
      <c r="E89">
        <v>0.160928742994396</v>
      </c>
      <c r="F89">
        <v>195</v>
      </c>
      <c r="G89">
        <v>0.142752562225476</v>
      </c>
      <c r="H89">
        <v>6</v>
      </c>
      <c r="I89">
        <v>3.07692307692307</v>
      </c>
    </row>
    <row r="90" spans="1:9" x14ac:dyDescent="0.25">
      <c r="A90">
        <v>101</v>
      </c>
      <c r="B90" t="s">
        <v>535</v>
      </c>
      <c r="C90" t="s">
        <v>690</v>
      </c>
      <c r="D90">
        <v>191</v>
      </c>
      <c r="E90">
        <v>6.4990302494130504E-3</v>
      </c>
      <c r="F90">
        <v>186</v>
      </c>
      <c r="G90">
        <v>6.2748802375008402E-3</v>
      </c>
      <c r="H90">
        <v>5</v>
      </c>
      <c r="I90">
        <v>2.6881720430107499</v>
      </c>
    </row>
    <row r="91" spans="1:9" x14ac:dyDescent="0.25">
      <c r="A91">
        <v>106</v>
      </c>
      <c r="B91" t="s">
        <v>512</v>
      </c>
      <c r="C91" t="s">
        <v>691</v>
      </c>
      <c r="D91">
        <v>5</v>
      </c>
      <c r="E91">
        <v>1.6129032258064501E-3</v>
      </c>
      <c r="F91">
        <v>0</v>
      </c>
      <c r="G91">
        <v>0</v>
      </c>
      <c r="H91">
        <v>5</v>
      </c>
      <c r="I91" t="e">
        <v>#NUM!</v>
      </c>
    </row>
    <row r="92" spans="1:9" x14ac:dyDescent="0.25">
      <c r="A92">
        <v>108</v>
      </c>
      <c r="B92" t="s">
        <v>493</v>
      </c>
      <c r="C92" t="s">
        <v>689</v>
      </c>
      <c r="D92">
        <v>282</v>
      </c>
      <c r="E92">
        <v>7.8485944892847201E-2</v>
      </c>
      <c r="F92">
        <v>277</v>
      </c>
      <c r="G92">
        <v>7.80941640823231E-2</v>
      </c>
      <c r="H92">
        <v>5</v>
      </c>
      <c r="I92">
        <v>1.80505415162455</v>
      </c>
    </row>
    <row r="93" spans="1:9" x14ac:dyDescent="0.25">
      <c r="A93">
        <v>109</v>
      </c>
      <c r="B93" t="s">
        <v>555</v>
      </c>
      <c r="C93" t="s">
        <v>694</v>
      </c>
      <c r="D93">
        <v>24</v>
      </c>
      <c r="E93">
        <v>1.90174326465927E-2</v>
      </c>
      <c r="F93">
        <v>19</v>
      </c>
      <c r="G93">
        <v>1.49253731343284E-2</v>
      </c>
      <c r="H93">
        <v>5</v>
      </c>
      <c r="I93">
        <v>26.315789473684202</v>
      </c>
    </row>
    <row r="94" spans="1:9" x14ac:dyDescent="0.25">
      <c r="A94">
        <v>22</v>
      </c>
      <c r="B94" t="s">
        <v>468</v>
      </c>
      <c r="C94" t="s">
        <v>693</v>
      </c>
      <c r="D94">
        <v>49</v>
      </c>
      <c r="E94">
        <v>1.9934906427990201E-2</v>
      </c>
      <c r="F94">
        <v>44</v>
      </c>
      <c r="G94">
        <v>1.79372197309417E-2</v>
      </c>
      <c r="H94">
        <v>5</v>
      </c>
      <c r="I94">
        <v>11.363636363636401</v>
      </c>
    </row>
    <row r="95" spans="1:9" x14ac:dyDescent="0.25">
      <c r="A95">
        <v>29</v>
      </c>
      <c r="B95" t="s">
        <v>542</v>
      </c>
      <c r="C95" t="s">
        <v>690</v>
      </c>
      <c r="D95">
        <v>14</v>
      </c>
      <c r="E95">
        <v>7.3298429319371694E-2</v>
      </c>
      <c r="F95">
        <v>9</v>
      </c>
      <c r="G95">
        <v>4.8387096774193498E-2</v>
      </c>
      <c r="H95">
        <v>5</v>
      </c>
      <c r="I95">
        <v>55.5555555555556</v>
      </c>
    </row>
    <row r="96" spans="1:9" x14ac:dyDescent="0.25">
      <c r="A96">
        <v>37</v>
      </c>
      <c r="B96" t="s">
        <v>472</v>
      </c>
      <c r="C96" t="s">
        <v>689</v>
      </c>
      <c r="D96">
        <v>519</v>
      </c>
      <c r="E96">
        <v>0.20818291215403101</v>
      </c>
      <c r="F96">
        <v>514</v>
      </c>
      <c r="G96">
        <v>0.204617834394904</v>
      </c>
      <c r="H96">
        <v>5</v>
      </c>
      <c r="I96">
        <v>0.97276264591439299</v>
      </c>
    </row>
    <row r="97" spans="1:9" x14ac:dyDescent="0.25">
      <c r="A97">
        <v>43</v>
      </c>
      <c r="B97" t="s">
        <v>562</v>
      </c>
      <c r="C97" t="s">
        <v>690</v>
      </c>
      <c r="D97">
        <v>150</v>
      </c>
      <c r="E97">
        <v>6.18556701030928E-2</v>
      </c>
      <c r="F97">
        <v>145</v>
      </c>
      <c r="G97">
        <v>5.34266764922623E-2</v>
      </c>
      <c r="H97">
        <v>5</v>
      </c>
      <c r="I97">
        <v>3.4482758620689702</v>
      </c>
    </row>
    <row r="98" spans="1:9" x14ac:dyDescent="0.25">
      <c r="A98">
        <v>5</v>
      </c>
      <c r="B98" t="s">
        <v>514</v>
      </c>
      <c r="C98" t="s">
        <v>694</v>
      </c>
      <c r="D98">
        <v>48</v>
      </c>
      <c r="E98">
        <v>3.2323232323232302E-2</v>
      </c>
      <c r="F98">
        <v>43</v>
      </c>
      <c r="G98">
        <v>2.8196721311475399E-2</v>
      </c>
      <c r="H98">
        <v>5</v>
      </c>
      <c r="I98">
        <v>11.6279069767442</v>
      </c>
    </row>
    <row r="99" spans="1:9" x14ac:dyDescent="0.25">
      <c r="A99">
        <v>65</v>
      </c>
      <c r="B99" t="s">
        <v>500</v>
      </c>
      <c r="C99" t="s">
        <v>694</v>
      </c>
      <c r="D99">
        <v>33</v>
      </c>
      <c r="E99">
        <v>8.0291970802919693E-2</v>
      </c>
      <c r="F99">
        <v>28</v>
      </c>
      <c r="G99">
        <v>6.8965517241379296E-2</v>
      </c>
      <c r="H99">
        <v>5</v>
      </c>
      <c r="I99">
        <v>17.8571428571429</v>
      </c>
    </row>
    <row r="100" spans="1:9" x14ac:dyDescent="0.25">
      <c r="A100">
        <v>73</v>
      </c>
      <c r="B100" t="s">
        <v>482</v>
      </c>
      <c r="C100" t="s">
        <v>689</v>
      </c>
      <c r="D100">
        <v>994</v>
      </c>
      <c r="E100">
        <v>7.3152781866352698E-2</v>
      </c>
      <c r="F100">
        <v>989</v>
      </c>
      <c r="G100">
        <v>7.3395176252319103E-2</v>
      </c>
      <c r="H100">
        <v>5</v>
      </c>
      <c r="I100">
        <v>0.50556117290192504</v>
      </c>
    </row>
    <row r="101" spans="1:9" x14ac:dyDescent="0.25">
      <c r="A101">
        <v>74</v>
      </c>
      <c r="B101" t="s">
        <v>522</v>
      </c>
      <c r="C101" t="s">
        <v>688</v>
      </c>
      <c r="D101">
        <v>175</v>
      </c>
      <c r="E101">
        <v>0.218476903870162</v>
      </c>
      <c r="F101">
        <v>170</v>
      </c>
      <c r="G101">
        <v>0.21249999999999999</v>
      </c>
      <c r="H101">
        <v>5</v>
      </c>
      <c r="I101">
        <v>2.94117647058822</v>
      </c>
    </row>
    <row r="102" spans="1:9" x14ac:dyDescent="0.25">
      <c r="A102">
        <v>74</v>
      </c>
      <c r="B102" t="s">
        <v>522</v>
      </c>
      <c r="C102" t="s">
        <v>691</v>
      </c>
      <c r="D102">
        <v>317</v>
      </c>
      <c r="E102">
        <v>0.395755305867665</v>
      </c>
      <c r="F102">
        <v>312</v>
      </c>
      <c r="G102">
        <v>0.39</v>
      </c>
      <c r="H102">
        <v>5</v>
      </c>
      <c r="I102">
        <v>1.6025641025641</v>
      </c>
    </row>
    <row r="103" spans="1:9" x14ac:dyDescent="0.25">
      <c r="A103">
        <v>84</v>
      </c>
      <c r="B103" t="s">
        <v>501</v>
      </c>
      <c r="C103" t="s">
        <v>689</v>
      </c>
      <c r="D103">
        <v>104</v>
      </c>
      <c r="E103">
        <v>0.27807486631015998</v>
      </c>
      <c r="F103">
        <v>99</v>
      </c>
      <c r="G103">
        <v>0.26190476190476197</v>
      </c>
      <c r="H103">
        <v>5</v>
      </c>
      <c r="I103">
        <v>5.0505050505050599</v>
      </c>
    </row>
    <row r="104" spans="1:9" x14ac:dyDescent="0.25">
      <c r="A104">
        <v>85</v>
      </c>
      <c r="B104" t="s">
        <v>558</v>
      </c>
      <c r="C104" t="s">
        <v>691</v>
      </c>
      <c r="D104">
        <v>785</v>
      </c>
      <c r="E104">
        <v>0.103384696430923</v>
      </c>
      <c r="F104">
        <v>780</v>
      </c>
      <c r="G104">
        <v>0.107157576590191</v>
      </c>
      <c r="H104">
        <v>5</v>
      </c>
      <c r="I104">
        <v>0.64102564102563897</v>
      </c>
    </row>
    <row r="105" spans="1:9" x14ac:dyDescent="0.25">
      <c r="A105">
        <v>85</v>
      </c>
      <c r="B105" t="s">
        <v>558</v>
      </c>
      <c r="C105" t="s">
        <v>692</v>
      </c>
      <c r="D105">
        <v>598</v>
      </c>
      <c r="E105">
        <v>7.8756749637824294E-2</v>
      </c>
      <c r="F105">
        <v>593</v>
      </c>
      <c r="G105">
        <v>8.1467234510234895E-2</v>
      </c>
      <c r="H105">
        <v>5</v>
      </c>
      <c r="I105">
        <v>0.84317032040472895</v>
      </c>
    </row>
    <row r="106" spans="1:9" x14ac:dyDescent="0.25">
      <c r="A106">
        <v>95</v>
      </c>
      <c r="B106" t="s">
        <v>521</v>
      </c>
      <c r="C106" t="s">
        <v>689</v>
      </c>
      <c r="D106">
        <v>76</v>
      </c>
      <c r="E106">
        <v>0.1216</v>
      </c>
      <c r="F106">
        <v>71</v>
      </c>
      <c r="G106">
        <v>0.112341772151899</v>
      </c>
      <c r="H106">
        <v>5</v>
      </c>
      <c r="I106">
        <v>7.0422535211267503</v>
      </c>
    </row>
    <row r="107" spans="1:9" x14ac:dyDescent="0.25">
      <c r="A107">
        <v>98</v>
      </c>
      <c r="B107" t="s">
        <v>579</v>
      </c>
      <c r="C107" t="s">
        <v>690</v>
      </c>
      <c r="D107">
        <v>335</v>
      </c>
      <c r="E107">
        <v>3.0200041468713698E-3</v>
      </c>
      <c r="F107">
        <v>330</v>
      </c>
      <c r="G107">
        <v>2.89032529297388E-3</v>
      </c>
      <c r="H107">
        <v>5</v>
      </c>
      <c r="I107">
        <v>1.51515151515151</v>
      </c>
    </row>
    <row r="108" spans="1:9" x14ac:dyDescent="0.25">
      <c r="A108">
        <v>10</v>
      </c>
      <c r="B108" t="s">
        <v>462</v>
      </c>
      <c r="C108" t="s">
        <v>689</v>
      </c>
      <c r="D108">
        <v>18</v>
      </c>
      <c r="E108">
        <v>0.4</v>
      </c>
      <c r="F108">
        <v>14</v>
      </c>
      <c r="G108">
        <v>0.22222222222222199</v>
      </c>
      <c r="H108">
        <v>4</v>
      </c>
      <c r="I108">
        <v>28.571428571428601</v>
      </c>
    </row>
    <row r="109" spans="1:9" x14ac:dyDescent="0.25">
      <c r="A109">
        <v>105</v>
      </c>
      <c r="B109" t="s">
        <v>544</v>
      </c>
      <c r="C109" t="s">
        <v>690</v>
      </c>
      <c r="D109">
        <v>434</v>
      </c>
      <c r="E109">
        <v>0.22890295358649801</v>
      </c>
      <c r="F109">
        <v>430</v>
      </c>
      <c r="G109">
        <v>0.22372528616025</v>
      </c>
      <c r="H109">
        <v>4</v>
      </c>
      <c r="I109">
        <v>0.93023255813953198</v>
      </c>
    </row>
    <row r="110" spans="1:9" x14ac:dyDescent="0.25">
      <c r="A110">
        <v>13</v>
      </c>
      <c r="B110" t="s">
        <v>539</v>
      </c>
      <c r="C110" t="s">
        <v>689</v>
      </c>
      <c r="D110">
        <v>588</v>
      </c>
      <c r="E110">
        <v>6.7384826953930804E-2</v>
      </c>
      <c r="F110">
        <v>584</v>
      </c>
      <c r="G110">
        <v>6.6183136899365405E-2</v>
      </c>
      <c r="H110">
        <v>4</v>
      </c>
      <c r="I110">
        <v>0.68493150684931803</v>
      </c>
    </row>
    <row r="111" spans="1:9" x14ac:dyDescent="0.25">
      <c r="A111">
        <v>16</v>
      </c>
      <c r="B111" t="s">
        <v>464</v>
      </c>
      <c r="C111" t="s">
        <v>691</v>
      </c>
      <c r="D111">
        <v>2057</v>
      </c>
      <c r="E111">
        <v>0.68202917771883298</v>
      </c>
      <c r="F111">
        <v>2053</v>
      </c>
      <c r="G111">
        <v>0.68364968364968404</v>
      </c>
      <c r="H111">
        <v>4</v>
      </c>
      <c r="I111">
        <v>0.19483682415977199</v>
      </c>
    </row>
    <row r="112" spans="1:9" x14ac:dyDescent="0.25">
      <c r="A112">
        <v>18</v>
      </c>
      <c r="B112" t="s">
        <v>572</v>
      </c>
      <c r="C112" t="s">
        <v>694</v>
      </c>
      <c r="D112">
        <v>329</v>
      </c>
      <c r="E112">
        <v>6.9688625291251902E-2</v>
      </c>
      <c r="F112">
        <v>325</v>
      </c>
      <c r="G112">
        <v>6.8435460096862494E-2</v>
      </c>
      <c r="H112">
        <v>4</v>
      </c>
      <c r="I112">
        <v>1.2307692307692399</v>
      </c>
    </row>
    <row r="113" spans="1:9" x14ac:dyDescent="0.25">
      <c r="A113">
        <v>3</v>
      </c>
      <c r="B113" t="s">
        <v>567</v>
      </c>
      <c r="C113" t="s">
        <v>689</v>
      </c>
      <c r="D113">
        <v>207</v>
      </c>
      <c r="E113">
        <v>0.15505617977528099</v>
      </c>
      <c r="F113">
        <v>203</v>
      </c>
      <c r="G113">
        <v>0.14019337016574601</v>
      </c>
      <c r="H113">
        <v>4</v>
      </c>
      <c r="I113">
        <v>1.97044334975369</v>
      </c>
    </row>
    <row r="114" spans="1:9" x14ac:dyDescent="0.25">
      <c r="A114">
        <v>32</v>
      </c>
      <c r="B114" t="s">
        <v>467</v>
      </c>
      <c r="C114" t="s">
        <v>694</v>
      </c>
      <c r="D114">
        <v>60</v>
      </c>
      <c r="E114">
        <v>0.41095890410958902</v>
      </c>
      <c r="F114">
        <v>56</v>
      </c>
      <c r="G114">
        <v>0.391608391608392</v>
      </c>
      <c r="H114">
        <v>4</v>
      </c>
      <c r="I114">
        <v>7.1428571428571397</v>
      </c>
    </row>
    <row r="115" spans="1:9" x14ac:dyDescent="0.25">
      <c r="A115">
        <v>35</v>
      </c>
      <c r="B115" t="s">
        <v>474</v>
      </c>
      <c r="C115" t="s">
        <v>690</v>
      </c>
      <c r="D115">
        <v>505</v>
      </c>
      <c r="E115">
        <v>0.155480295566502</v>
      </c>
      <c r="F115">
        <v>501</v>
      </c>
      <c r="G115">
        <v>0.154677369558506</v>
      </c>
      <c r="H115">
        <v>4</v>
      </c>
      <c r="I115">
        <v>0.79840319361277301</v>
      </c>
    </row>
    <row r="116" spans="1:9" x14ac:dyDescent="0.25">
      <c r="A116">
        <v>36</v>
      </c>
      <c r="B116" t="s">
        <v>475</v>
      </c>
      <c r="C116" t="s">
        <v>688</v>
      </c>
      <c r="D116">
        <v>223</v>
      </c>
      <c r="E116">
        <v>0.339421613394216</v>
      </c>
      <c r="F116">
        <v>219</v>
      </c>
      <c r="G116">
        <v>0.33588957055214702</v>
      </c>
      <c r="H116">
        <v>4</v>
      </c>
      <c r="I116">
        <v>1.8264840182648401</v>
      </c>
    </row>
    <row r="117" spans="1:9" x14ac:dyDescent="0.25">
      <c r="A117">
        <v>53</v>
      </c>
      <c r="B117" t="s">
        <v>564</v>
      </c>
      <c r="C117" t="s">
        <v>694</v>
      </c>
      <c r="D117">
        <v>4074</v>
      </c>
      <c r="E117">
        <v>0.120600337467807</v>
      </c>
      <c r="F117">
        <v>4070</v>
      </c>
      <c r="G117">
        <v>0.117752574933457</v>
      </c>
      <c r="H117">
        <v>4</v>
      </c>
      <c r="I117">
        <v>9.82800982801013E-2</v>
      </c>
    </row>
    <row r="118" spans="1:9" x14ac:dyDescent="0.25">
      <c r="A118">
        <v>64</v>
      </c>
      <c r="B118" t="s">
        <v>480</v>
      </c>
      <c r="C118" t="s">
        <v>691</v>
      </c>
      <c r="D118">
        <v>29</v>
      </c>
      <c r="E118">
        <v>6.9544364508393297E-2</v>
      </c>
      <c r="F118">
        <v>25</v>
      </c>
      <c r="G118">
        <v>5.82750582750583E-2</v>
      </c>
      <c r="H118">
        <v>4</v>
      </c>
      <c r="I118">
        <v>16</v>
      </c>
    </row>
    <row r="119" spans="1:9" x14ac:dyDescent="0.25">
      <c r="A119">
        <v>74</v>
      </c>
      <c r="B119" t="s">
        <v>522</v>
      </c>
      <c r="C119" t="s">
        <v>693</v>
      </c>
      <c r="D119">
        <v>190</v>
      </c>
      <c r="E119">
        <v>0.237203495630462</v>
      </c>
      <c r="F119">
        <v>186</v>
      </c>
      <c r="G119">
        <v>0.23250000000000001</v>
      </c>
      <c r="H119">
        <v>4</v>
      </c>
      <c r="I119">
        <v>2.1505376344085998</v>
      </c>
    </row>
    <row r="120" spans="1:9" x14ac:dyDescent="0.25">
      <c r="A120">
        <v>77</v>
      </c>
      <c r="B120" t="s">
        <v>559</v>
      </c>
      <c r="C120" t="s">
        <v>694</v>
      </c>
      <c r="D120">
        <v>291</v>
      </c>
      <c r="E120">
        <v>0.27953890489913502</v>
      </c>
      <c r="F120">
        <v>287</v>
      </c>
      <c r="G120">
        <v>0.281925343811395</v>
      </c>
      <c r="H120">
        <v>4</v>
      </c>
      <c r="I120">
        <v>1.39372822299653</v>
      </c>
    </row>
    <row r="121" spans="1:9" x14ac:dyDescent="0.25">
      <c r="A121">
        <v>8</v>
      </c>
      <c r="B121" t="s">
        <v>554</v>
      </c>
      <c r="C121" t="s">
        <v>693</v>
      </c>
      <c r="D121">
        <v>192</v>
      </c>
      <c r="E121">
        <v>1.7547066349844601E-2</v>
      </c>
      <c r="F121">
        <v>188</v>
      </c>
      <c r="G121">
        <v>1.7109574080815398E-2</v>
      </c>
      <c r="H121">
        <v>4</v>
      </c>
      <c r="I121">
        <v>2.1276595744680802</v>
      </c>
    </row>
    <row r="122" spans="1:9" x14ac:dyDescent="0.25">
      <c r="A122">
        <v>86</v>
      </c>
      <c r="B122" t="s">
        <v>560</v>
      </c>
      <c r="C122" t="s">
        <v>689</v>
      </c>
      <c r="D122">
        <v>208</v>
      </c>
      <c r="E122">
        <v>9.2239467849223905E-2</v>
      </c>
      <c r="F122">
        <v>204</v>
      </c>
      <c r="G122">
        <v>8.5894736842105301E-2</v>
      </c>
      <c r="H122">
        <v>4</v>
      </c>
      <c r="I122">
        <v>1.9607843137254799</v>
      </c>
    </row>
    <row r="123" spans="1:9" x14ac:dyDescent="0.25">
      <c r="A123">
        <v>92</v>
      </c>
      <c r="B123" t="s">
        <v>529</v>
      </c>
      <c r="C123" t="s">
        <v>693</v>
      </c>
      <c r="D123">
        <v>61</v>
      </c>
      <c r="E123">
        <v>0.13895216400911201</v>
      </c>
      <c r="F123">
        <v>57</v>
      </c>
      <c r="G123">
        <v>0.10754716981132099</v>
      </c>
      <c r="H123">
        <v>4</v>
      </c>
      <c r="I123">
        <v>7.0175438596491198</v>
      </c>
    </row>
    <row r="124" spans="1:9" x14ac:dyDescent="0.25">
      <c r="A124">
        <v>1</v>
      </c>
      <c r="B124" t="s">
        <v>499</v>
      </c>
      <c r="C124" t="s">
        <v>688</v>
      </c>
      <c r="D124">
        <v>141</v>
      </c>
      <c r="E124">
        <v>2.9528795811518301E-2</v>
      </c>
      <c r="F124">
        <v>138</v>
      </c>
      <c r="G124">
        <v>2.8535980148883401E-2</v>
      </c>
      <c r="H124">
        <v>3</v>
      </c>
      <c r="I124">
        <v>2.1739130434782701</v>
      </c>
    </row>
    <row r="125" spans="1:9" x14ac:dyDescent="0.25">
      <c r="A125">
        <v>105</v>
      </c>
      <c r="B125" t="s">
        <v>544</v>
      </c>
      <c r="C125" t="s">
        <v>694</v>
      </c>
      <c r="D125">
        <v>209</v>
      </c>
      <c r="E125">
        <v>0.11023206751054899</v>
      </c>
      <c r="F125">
        <v>206</v>
      </c>
      <c r="G125">
        <v>0.10718002081165499</v>
      </c>
      <c r="H125">
        <v>3</v>
      </c>
      <c r="I125">
        <v>1.4563106796116501</v>
      </c>
    </row>
    <row r="126" spans="1:9" x14ac:dyDescent="0.25">
      <c r="A126">
        <v>114</v>
      </c>
      <c r="B126" t="s">
        <v>489</v>
      </c>
      <c r="C126" t="s">
        <v>688</v>
      </c>
      <c r="D126">
        <v>125</v>
      </c>
      <c r="E126">
        <v>0.121006776379477</v>
      </c>
      <c r="F126">
        <v>122</v>
      </c>
      <c r="G126">
        <v>0.120434353405726</v>
      </c>
      <c r="H126">
        <v>3</v>
      </c>
      <c r="I126">
        <v>2.4590163934426101</v>
      </c>
    </row>
    <row r="127" spans="1:9" x14ac:dyDescent="0.25">
      <c r="A127">
        <v>121</v>
      </c>
      <c r="B127" t="s">
        <v>546</v>
      </c>
      <c r="C127" t="s">
        <v>693</v>
      </c>
      <c r="D127">
        <v>525</v>
      </c>
      <c r="E127">
        <v>7.0574001881973394E-2</v>
      </c>
      <c r="F127">
        <v>522</v>
      </c>
      <c r="G127">
        <v>6.72593737920371E-2</v>
      </c>
      <c r="H127">
        <v>3</v>
      </c>
      <c r="I127">
        <v>0.57471264367816599</v>
      </c>
    </row>
    <row r="128" spans="1:9" x14ac:dyDescent="0.25">
      <c r="A128">
        <v>22</v>
      </c>
      <c r="B128" t="s">
        <v>468</v>
      </c>
      <c r="C128" t="s">
        <v>690</v>
      </c>
      <c r="D128">
        <v>179</v>
      </c>
      <c r="E128">
        <v>7.2823433685923505E-2</v>
      </c>
      <c r="F128">
        <v>176</v>
      </c>
      <c r="G128">
        <v>7.1748878923766801E-2</v>
      </c>
      <c r="H128">
        <v>3</v>
      </c>
      <c r="I128">
        <v>1.7045454545454599</v>
      </c>
    </row>
    <row r="129" spans="1:9" x14ac:dyDescent="0.25">
      <c r="A129">
        <v>26</v>
      </c>
      <c r="B129" t="s">
        <v>498</v>
      </c>
      <c r="C129" t="s">
        <v>689</v>
      </c>
      <c r="D129">
        <v>30</v>
      </c>
      <c r="E129">
        <v>0.25</v>
      </c>
      <c r="F129">
        <v>27</v>
      </c>
      <c r="G129">
        <v>0.230769230769231</v>
      </c>
      <c r="H129">
        <v>3</v>
      </c>
      <c r="I129">
        <v>11.1111111111111</v>
      </c>
    </row>
    <row r="130" spans="1:9" x14ac:dyDescent="0.25">
      <c r="A130">
        <v>29</v>
      </c>
      <c r="B130" t="s">
        <v>542</v>
      </c>
      <c r="C130" t="s">
        <v>688</v>
      </c>
      <c r="D130">
        <v>112</v>
      </c>
      <c r="E130">
        <v>0.586387434554974</v>
      </c>
      <c r="F130">
        <v>109</v>
      </c>
      <c r="G130">
        <v>0.58602150537634401</v>
      </c>
      <c r="H130">
        <v>3</v>
      </c>
      <c r="I130">
        <v>2.7522935779816602</v>
      </c>
    </row>
    <row r="131" spans="1:9" x14ac:dyDescent="0.25">
      <c r="A131">
        <v>30</v>
      </c>
      <c r="B131" t="s">
        <v>570</v>
      </c>
      <c r="C131" t="s">
        <v>693</v>
      </c>
      <c r="D131">
        <v>314</v>
      </c>
      <c r="E131">
        <v>5.5320648343904197E-2</v>
      </c>
      <c r="F131">
        <v>311</v>
      </c>
      <c r="G131">
        <v>5.4523141654978999E-2</v>
      </c>
      <c r="H131">
        <v>3</v>
      </c>
      <c r="I131">
        <v>0.96463022508037599</v>
      </c>
    </row>
    <row r="132" spans="1:9" x14ac:dyDescent="0.25">
      <c r="A132">
        <v>43</v>
      </c>
      <c r="B132" t="s">
        <v>562</v>
      </c>
      <c r="C132" t="s">
        <v>688</v>
      </c>
      <c r="D132">
        <v>189</v>
      </c>
      <c r="E132">
        <v>7.7938144329896902E-2</v>
      </c>
      <c r="F132">
        <v>186</v>
      </c>
      <c r="G132">
        <v>6.8533529845246896E-2</v>
      </c>
      <c r="H132">
        <v>3</v>
      </c>
      <c r="I132">
        <v>1.61290322580645</v>
      </c>
    </row>
    <row r="133" spans="1:9" x14ac:dyDescent="0.25">
      <c r="A133">
        <v>48</v>
      </c>
      <c r="B133" t="s">
        <v>457</v>
      </c>
      <c r="C133" t="s">
        <v>694</v>
      </c>
      <c r="D133">
        <v>36</v>
      </c>
      <c r="E133">
        <v>1.9823788546255501E-2</v>
      </c>
      <c r="F133">
        <v>33</v>
      </c>
      <c r="G133">
        <v>1.84563758389262E-2</v>
      </c>
      <c r="H133">
        <v>3</v>
      </c>
      <c r="I133">
        <v>9.0909090909090793</v>
      </c>
    </row>
    <row r="134" spans="1:9" x14ac:dyDescent="0.25">
      <c r="A134">
        <v>55</v>
      </c>
      <c r="B134" t="s">
        <v>508</v>
      </c>
      <c r="C134" t="s">
        <v>692</v>
      </c>
      <c r="D134">
        <v>251</v>
      </c>
      <c r="E134">
        <v>0.27982162764771501</v>
      </c>
      <c r="F134">
        <v>248</v>
      </c>
      <c r="G134">
        <v>0.27647714604236301</v>
      </c>
      <c r="H134">
        <v>3</v>
      </c>
      <c r="I134">
        <v>1.2096774193548501</v>
      </c>
    </row>
    <row r="135" spans="1:9" x14ac:dyDescent="0.25">
      <c r="A135">
        <v>7</v>
      </c>
      <c r="B135" t="s">
        <v>543</v>
      </c>
      <c r="C135" t="s">
        <v>688</v>
      </c>
      <c r="D135">
        <v>11</v>
      </c>
      <c r="E135">
        <v>0.117021276595745</v>
      </c>
      <c r="F135">
        <v>8</v>
      </c>
      <c r="G135">
        <v>8.5106382978723402E-2</v>
      </c>
      <c r="H135">
        <v>3</v>
      </c>
      <c r="I135">
        <v>37.5</v>
      </c>
    </row>
    <row r="136" spans="1:9" x14ac:dyDescent="0.25">
      <c r="A136">
        <v>80</v>
      </c>
      <c r="B136" t="s">
        <v>533</v>
      </c>
      <c r="C136" t="s">
        <v>689</v>
      </c>
      <c r="D136">
        <v>35</v>
      </c>
      <c r="E136">
        <v>0.52238805970149205</v>
      </c>
      <c r="F136">
        <v>32</v>
      </c>
      <c r="G136">
        <v>0.45714285714285702</v>
      </c>
      <c r="H136">
        <v>3</v>
      </c>
      <c r="I136">
        <v>9.375</v>
      </c>
    </row>
    <row r="137" spans="1:9" x14ac:dyDescent="0.25">
      <c r="A137">
        <v>91</v>
      </c>
      <c r="B137" t="s">
        <v>552</v>
      </c>
      <c r="C137" t="s">
        <v>689</v>
      </c>
      <c r="D137">
        <v>115</v>
      </c>
      <c r="E137">
        <v>6.5902578796561598E-2</v>
      </c>
      <c r="F137">
        <v>112</v>
      </c>
      <c r="G137">
        <v>6.4036592338479095E-2</v>
      </c>
      <c r="H137">
        <v>3</v>
      </c>
      <c r="I137">
        <v>2.6785714285714199</v>
      </c>
    </row>
    <row r="138" spans="1:9" x14ac:dyDescent="0.25">
      <c r="A138">
        <v>96</v>
      </c>
      <c r="B138" t="s">
        <v>538</v>
      </c>
      <c r="C138" t="s">
        <v>692</v>
      </c>
      <c r="D138">
        <v>143</v>
      </c>
      <c r="E138">
        <v>0.260473588342441</v>
      </c>
      <c r="F138">
        <v>140</v>
      </c>
      <c r="G138">
        <v>0.25134649910233398</v>
      </c>
      <c r="H138">
        <v>3</v>
      </c>
      <c r="I138">
        <v>2.1428571428571401</v>
      </c>
    </row>
    <row r="139" spans="1:9" x14ac:dyDescent="0.25">
      <c r="A139">
        <v>100</v>
      </c>
      <c r="B139" t="s">
        <v>515</v>
      </c>
      <c r="C139" t="s">
        <v>688</v>
      </c>
      <c r="D139">
        <v>435</v>
      </c>
      <c r="E139">
        <v>0.46080508474576298</v>
      </c>
      <c r="F139">
        <v>433</v>
      </c>
      <c r="G139">
        <v>0.43959390862944198</v>
      </c>
      <c r="H139">
        <v>2</v>
      </c>
      <c r="I139">
        <v>0.46189376443417401</v>
      </c>
    </row>
    <row r="140" spans="1:9" x14ac:dyDescent="0.25">
      <c r="A140">
        <v>102</v>
      </c>
      <c r="B140" t="s">
        <v>531</v>
      </c>
      <c r="C140" t="s">
        <v>691</v>
      </c>
      <c r="D140">
        <v>357</v>
      </c>
      <c r="E140">
        <v>0.376979936642027</v>
      </c>
      <c r="F140">
        <v>355</v>
      </c>
      <c r="G140">
        <v>0.37486800422386501</v>
      </c>
      <c r="H140">
        <v>2</v>
      </c>
      <c r="I140">
        <v>0.56338028169013998</v>
      </c>
    </row>
    <row r="141" spans="1:9" x14ac:dyDescent="0.25">
      <c r="A141">
        <v>103</v>
      </c>
      <c r="B141" t="s">
        <v>530</v>
      </c>
      <c r="C141" t="s">
        <v>689</v>
      </c>
      <c r="D141">
        <v>118</v>
      </c>
      <c r="E141">
        <v>0.27764705882352902</v>
      </c>
      <c r="F141">
        <v>116</v>
      </c>
      <c r="G141">
        <v>0.26914153132250601</v>
      </c>
      <c r="H141">
        <v>2</v>
      </c>
      <c r="I141">
        <v>1.72413793103448</v>
      </c>
    </row>
    <row r="142" spans="1:9" x14ac:dyDescent="0.25">
      <c r="A142">
        <v>106</v>
      </c>
      <c r="B142" t="s">
        <v>512</v>
      </c>
      <c r="C142" t="s">
        <v>694</v>
      </c>
      <c r="D142">
        <v>27</v>
      </c>
      <c r="E142">
        <v>8.7096774193548398E-3</v>
      </c>
      <c r="F142">
        <v>25</v>
      </c>
      <c r="G142">
        <v>7.5551526140828001E-3</v>
      </c>
      <c r="H142">
        <v>2</v>
      </c>
      <c r="I142">
        <v>8.0000000000000107</v>
      </c>
    </row>
    <row r="143" spans="1:9" x14ac:dyDescent="0.25">
      <c r="A143">
        <v>111</v>
      </c>
      <c r="B143" t="s">
        <v>487</v>
      </c>
      <c r="C143" t="s">
        <v>689</v>
      </c>
      <c r="D143">
        <v>91</v>
      </c>
      <c r="E143">
        <v>4.9402823018458199E-2</v>
      </c>
      <c r="F143">
        <v>89</v>
      </c>
      <c r="G143">
        <v>4.8740416210295699E-2</v>
      </c>
      <c r="H143">
        <v>2</v>
      </c>
      <c r="I143">
        <v>2.2471910112359601</v>
      </c>
    </row>
    <row r="144" spans="1:9" x14ac:dyDescent="0.25">
      <c r="A144">
        <v>113</v>
      </c>
      <c r="B144" t="s">
        <v>525</v>
      </c>
      <c r="C144" t="s">
        <v>692</v>
      </c>
      <c r="D144">
        <v>115</v>
      </c>
      <c r="E144">
        <v>2.74922304566101E-2</v>
      </c>
      <c r="F144">
        <v>113</v>
      </c>
      <c r="G144">
        <v>2.5479143179255901E-2</v>
      </c>
      <c r="H144">
        <v>2</v>
      </c>
      <c r="I144">
        <v>1.76991150442478</v>
      </c>
    </row>
    <row r="145" spans="1:9" x14ac:dyDescent="0.25">
      <c r="A145">
        <v>114</v>
      </c>
      <c r="B145" t="s">
        <v>489</v>
      </c>
      <c r="C145" t="s">
        <v>690</v>
      </c>
      <c r="D145">
        <v>85</v>
      </c>
      <c r="E145">
        <v>8.2284607938044499E-2</v>
      </c>
      <c r="F145">
        <v>83</v>
      </c>
      <c r="G145">
        <v>8.1934846989141205E-2</v>
      </c>
      <c r="H145">
        <v>2</v>
      </c>
      <c r="I145">
        <v>2.4096385542168801</v>
      </c>
    </row>
    <row r="146" spans="1:9" x14ac:dyDescent="0.25">
      <c r="A146">
        <v>114</v>
      </c>
      <c r="B146" t="s">
        <v>489</v>
      </c>
      <c r="C146" t="s">
        <v>691</v>
      </c>
      <c r="D146">
        <v>199</v>
      </c>
      <c r="E146">
        <v>0.192642787996128</v>
      </c>
      <c r="F146">
        <v>197</v>
      </c>
      <c r="G146">
        <v>0.194471865745311</v>
      </c>
      <c r="H146">
        <v>2</v>
      </c>
      <c r="I146">
        <v>1.0152284263959399</v>
      </c>
    </row>
    <row r="147" spans="1:9" x14ac:dyDescent="0.25">
      <c r="A147">
        <v>114</v>
      </c>
      <c r="B147" t="s">
        <v>489</v>
      </c>
      <c r="C147" t="s">
        <v>689</v>
      </c>
      <c r="D147">
        <v>298</v>
      </c>
      <c r="E147">
        <v>0.28848015488867401</v>
      </c>
      <c r="F147">
        <v>296</v>
      </c>
      <c r="G147">
        <v>0.29220138203356399</v>
      </c>
      <c r="H147">
        <v>2</v>
      </c>
      <c r="I147">
        <v>0.67567567567567999</v>
      </c>
    </row>
    <row r="148" spans="1:9" x14ac:dyDescent="0.25">
      <c r="A148">
        <v>118</v>
      </c>
      <c r="B148" t="s">
        <v>553</v>
      </c>
      <c r="C148" t="s">
        <v>691</v>
      </c>
      <c r="D148">
        <v>108</v>
      </c>
      <c r="E148">
        <v>0.15812591508052701</v>
      </c>
      <c r="F148">
        <v>106</v>
      </c>
      <c r="G148">
        <v>0.148876404494382</v>
      </c>
      <c r="H148">
        <v>2</v>
      </c>
      <c r="I148">
        <v>1.88679245283019</v>
      </c>
    </row>
    <row r="149" spans="1:9" x14ac:dyDescent="0.25">
      <c r="A149">
        <v>125</v>
      </c>
      <c r="B149" t="s">
        <v>504</v>
      </c>
      <c r="C149" t="s">
        <v>691</v>
      </c>
      <c r="D149">
        <v>356</v>
      </c>
      <c r="E149">
        <v>0.54601226993865004</v>
      </c>
      <c r="F149">
        <v>354</v>
      </c>
      <c r="G149">
        <v>0.54461538461538495</v>
      </c>
      <c r="H149">
        <v>2</v>
      </c>
      <c r="I149">
        <v>0.56497175141243505</v>
      </c>
    </row>
    <row r="150" spans="1:9" x14ac:dyDescent="0.25">
      <c r="A150">
        <v>16</v>
      </c>
      <c r="B150" t="s">
        <v>464</v>
      </c>
      <c r="C150" t="s">
        <v>694</v>
      </c>
      <c r="D150">
        <v>71</v>
      </c>
      <c r="E150">
        <v>2.3541114058355399E-2</v>
      </c>
      <c r="F150">
        <v>69</v>
      </c>
      <c r="G150">
        <v>2.2977022977023E-2</v>
      </c>
      <c r="H150">
        <v>2</v>
      </c>
      <c r="I150">
        <v>2.8985507246376701</v>
      </c>
    </row>
    <row r="151" spans="1:9" x14ac:dyDescent="0.25">
      <c r="A151">
        <v>17</v>
      </c>
      <c r="B151" t="s">
        <v>465</v>
      </c>
      <c r="C151" t="s">
        <v>688</v>
      </c>
      <c r="D151">
        <v>101</v>
      </c>
      <c r="E151">
        <v>0.26370757180156701</v>
      </c>
      <c r="F151">
        <v>99</v>
      </c>
      <c r="G151">
        <v>0.266129032258065</v>
      </c>
      <c r="H151">
        <v>2</v>
      </c>
      <c r="I151">
        <v>2.0202020202020101</v>
      </c>
    </row>
    <row r="152" spans="1:9" x14ac:dyDescent="0.25">
      <c r="A152">
        <v>17</v>
      </c>
      <c r="B152" t="s">
        <v>465</v>
      </c>
      <c r="C152" t="s">
        <v>694</v>
      </c>
      <c r="D152">
        <v>68</v>
      </c>
      <c r="E152">
        <v>0.177545691906005</v>
      </c>
      <c r="F152">
        <v>66</v>
      </c>
      <c r="G152">
        <v>0.17741935483870999</v>
      </c>
      <c r="H152">
        <v>2</v>
      </c>
      <c r="I152">
        <v>3.0303030303030298</v>
      </c>
    </row>
    <row r="153" spans="1:9" x14ac:dyDescent="0.25">
      <c r="A153">
        <v>20</v>
      </c>
      <c r="B153" t="s">
        <v>548</v>
      </c>
      <c r="C153" t="s">
        <v>689</v>
      </c>
      <c r="D153">
        <v>126</v>
      </c>
      <c r="E153">
        <v>0.53846153846153799</v>
      </c>
      <c r="F153">
        <v>124</v>
      </c>
      <c r="G153">
        <v>0.488188976377953</v>
      </c>
      <c r="H153">
        <v>2</v>
      </c>
      <c r="I153">
        <v>1.61290322580645</v>
      </c>
    </row>
    <row r="154" spans="1:9" x14ac:dyDescent="0.25">
      <c r="A154">
        <v>20</v>
      </c>
      <c r="B154" t="s">
        <v>548</v>
      </c>
      <c r="C154" t="s">
        <v>693</v>
      </c>
      <c r="D154">
        <v>21</v>
      </c>
      <c r="E154">
        <v>8.9743589743589702E-2</v>
      </c>
      <c r="F154">
        <v>19</v>
      </c>
      <c r="G154">
        <v>7.4803149606299205E-2</v>
      </c>
      <c r="H154">
        <v>2</v>
      </c>
      <c r="I154">
        <v>10.526315789473699</v>
      </c>
    </row>
    <row r="155" spans="1:9" x14ac:dyDescent="0.25">
      <c r="A155">
        <v>22</v>
      </c>
      <c r="B155" t="s">
        <v>468</v>
      </c>
      <c r="C155" t="s">
        <v>695</v>
      </c>
      <c r="D155">
        <v>23</v>
      </c>
      <c r="E155">
        <v>9.3572009764035808E-3</v>
      </c>
      <c r="F155">
        <v>21</v>
      </c>
      <c r="G155">
        <v>8.5609457806767198E-3</v>
      </c>
      <c r="H155">
        <v>2</v>
      </c>
      <c r="I155">
        <v>9.5238095238095308</v>
      </c>
    </row>
    <row r="156" spans="1:9" x14ac:dyDescent="0.25">
      <c r="A156">
        <v>25</v>
      </c>
      <c r="B156" t="s">
        <v>551</v>
      </c>
      <c r="C156" t="s">
        <v>689</v>
      </c>
      <c r="D156">
        <v>134</v>
      </c>
      <c r="E156">
        <v>0.23304347826086999</v>
      </c>
      <c r="F156">
        <v>132</v>
      </c>
      <c r="G156">
        <v>0.23036649214659699</v>
      </c>
      <c r="H156">
        <v>2</v>
      </c>
      <c r="I156">
        <v>1.51515151515151</v>
      </c>
    </row>
    <row r="157" spans="1:9" x14ac:dyDescent="0.25">
      <c r="A157">
        <v>36</v>
      </c>
      <c r="B157" t="s">
        <v>475</v>
      </c>
      <c r="C157" t="s">
        <v>694</v>
      </c>
      <c r="D157">
        <v>31</v>
      </c>
      <c r="E157">
        <v>4.7184170471841702E-2</v>
      </c>
      <c r="F157">
        <v>29</v>
      </c>
      <c r="G157">
        <v>4.4478527607361998E-2</v>
      </c>
      <c r="H157">
        <v>2</v>
      </c>
      <c r="I157">
        <v>6.8965517241379199</v>
      </c>
    </row>
    <row r="158" spans="1:9" x14ac:dyDescent="0.25">
      <c r="A158">
        <v>43</v>
      </c>
      <c r="B158" t="s">
        <v>562</v>
      </c>
      <c r="C158" t="s">
        <v>693</v>
      </c>
      <c r="D158">
        <v>18</v>
      </c>
      <c r="E158">
        <v>7.4226804123711304E-3</v>
      </c>
      <c r="F158">
        <v>16</v>
      </c>
      <c r="G158">
        <v>5.8953574060427397E-3</v>
      </c>
      <c r="H158">
        <v>2</v>
      </c>
      <c r="I158">
        <v>12.5</v>
      </c>
    </row>
    <row r="159" spans="1:9" x14ac:dyDescent="0.25">
      <c r="A159">
        <v>45</v>
      </c>
      <c r="B159" t="s">
        <v>550</v>
      </c>
      <c r="C159" t="s">
        <v>688</v>
      </c>
      <c r="D159">
        <v>165</v>
      </c>
      <c r="E159">
        <v>0.33266129032258102</v>
      </c>
      <c r="F159">
        <v>163</v>
      </c>
      <c r="G159">
        <v>0.33539094650205797</v>
      </c>
      <c r="H159">
        <v>2</v>
      </c>
      <c r="I159">
        <v>1.22699386503067</v>
      </c>
    </row>
    <row r="160" spans="1:9" x14ac:dyDescent="0.25">
      <c r="A160">
        <v>48</v>
      </c>
      <c r="B160" t="s">
        <v>457</v>
      </c>
      <c r="C160" t="s">
        <v>690</v>
      </c>
      <c r="D160">
        <v>165</v>
      </c>
      <c r="E160">
        <v>9.0859030837004404E-2</v>
      </c>
      <c r="F160">
        <v>163</v>
      </c>
      <c r="G160">
        <v>9.1163310961968697E-2</v>
      </c>
      <c r="H160">
        <v>2</v>
      </c>
      <c r="I160">
        <v>1.22699386503067</v>
      </c>
    </row>
    <row r="161" spans="1:9" x14ac:dyDescent="0.25">
      <c r="A161">
        <v>48</v>
      </c>
      <c r="B161" t="s">
        <v>457</v>
      </c>
      <c r="C161" t="s">
        <v>688</v>
      </c>
      <c r="D161">
        <v>71</v>
      </c>
      <c r="E161">
        <v>3.9096916299559498E-2</v>
      </c>
      <c r="F161">
        <v>69</v>
      </c>
      <c r="G161">
        <v>3.8590604026845603E-2</v>
      </c>
      <c r="H161">
        <v>2</v>
      </c>
      <c r="I161">
        <v>2.8985507246376701</v>
      </c>
    </row>
    <row r="162" spans="1:9" x14ac:dyDescent="0.25">
      <c r="A162">
        <v>51</v>
      </c>
      <c r="B162" t="s">
        <v>519</v>
      </c>
      <c r="C162" t="s">
        <v>689</v>
      </c>
      <c r="D162">
        <v>47</v>
      </c>
      <c r="E162">
        <v>4.1300527240773301E-2</v>
      </c>
      <c r="F162">
        <v>45</v>
      </c>
      <c r="G162">
        <v>4.1360294117647099E-2</v>
      </c>
      <c r="H162">
        <v>2</v>
      </c>
      <c r="I162">
        <v>4.44444444444445</v>
      </c>
    </row>
    <row r="163" spans="1:9" x14ac:dyDescent="0.25">
      <c r="A163">
        <v>54</v>
      </c>
      <c r="B163" t="s">
        <v>473</v>
      </c>
      <c r="C163" t="s">
        <v>690</v>
      </c>
      <c r="D163">
        <v>22</v>
      </c>
      <c r="E163">
        <v>0.14012738853503201</v>
      </c>
      <c r="F163">
        <v>20</v>
      </c>
      <c r="G163">
        <v>0.12987012987013</v>
      </c>
      <c r="H163">
        <v>2</v>
      </c>
      <c r="I163">
        <v>10</v>
      </c>
    </row>
    <row r="164" spans="1:9" x14ac:dyDescent="0.25">
      <c r="A164">
        <v>58</v>
      </c>
      <c r="B164" t="s">
        <v>497</v>
      </c>
      <c r="C164" t="s">
        <v>688</v>
      </c>
      <c r="D164">
        <v>215</v>
      </c>
      <c r="E164">
        <v>0.43172690763052202</v>
      </c>
      <c r="F164">
        <v>213</v>
      </c>
      <c r="G164">
        <v>0.42771084337349402</v>
      </c>
      <c r="H164">
        <v>2</v>
      </c>
      <c r="I164">
        <v>0.93896713615022598</v>
      </c>
    </row>
    <row r="165" spans="1:9" x14ac:dyDescent="0.25">
      <c r="A165">
        <v>6</v>
      </c>
      <c r="B165" t="s">
        <v>556</v>
      </c>
      <c r="C165" t="s">
        <v>693</v>
      </c>
      <c r="D165">
        <v>188</v>
      </c>
      <c r="E165">
        <v>2.7441249452634701E-2</v>
      </c>
      <c r="F165">
        <v>186</v>
      </c>
      <c r="G165">
        <v>3.0387191635353701E-2</v>
      </c>
      <c r="H165">
        <v>2</v>
      </c>
      <c r="I165">
        <v>1.0752688172042999</v>
      </c>
    </row>
    <row r="166" spans="1:9" x14ac:dyDescent="0.25">
      <c r="A166">
        <v>61</v>
      </c>
      <c r="B166" t="s">
        <v>536</v>
      </c>
      <c r="C166" t="s">
        <v>692</v>
      </c>
      <c r="D166">
        <v>178</v>
      </c>
      <c r="E166">
        <v>0.94179894179894197</v>
      </c>
      <c r="F166">
        <v>176</v>
      </c>
      <c r="G166">
        <v>0.94117647058823495</v>
      </c>
      <c r="H166">
        <v>2</v>
      </c>
      <c r="I166">
        <v>1.13636363636365</v>
      </c>
    </row>
    <row r="167" spans="1:9" x14ac:dyDescent="0.25">
      <c r="A167">
        <v>66</v>
      </c>
      <c r="B167" t="s">
        <v>565</v>
      </c>
      <c r="C167" t="s">
        <v>688</v>
      </c>
      <c r="D167">
        <v>665</v>
      </c>
      <c r="E167">
        <v>0.151895842850617</v>
      </c>
      <c r="F167">
        <v>663</v>
      </c>
      <c r="G167">
        <v>0.14571428571428599</v>
      </c>
      <c r="H167">
        <v>2</v>
      </c>
      <c r="I167">
        <v>0.30165912518853599</v>
      </c>
    </row>
    <row r="168" spans="1:9" x14ac:dyDescent="0.25">
      <c r="A168">
        <v>66</v>
      </c>
      <c r="B168" t="s">
        <v>565</v>
      </c>
      <c r="C168" t="s">
        <v>692</v>
      </c>
      <c r="D168">
        <v>75</v>
      </c>
      <c r="E168">
        <v>1.71311100959342E-2</v>
      </c>
      <c r="F168">
        <v>73</v>
      </c>
      <c r="G168">
        <v>1.6043956043956E-2</v>
      </c>
      <c r="H168">
        <v>2</v>
      </c>
      <c r="I168">
        <v>2.7397260273972699</v>
      </c>
    </row>
    <row r="169" spans="1:9" x14ac:dyDescent="0.25">
      <c r="A169">
        <v>7</v>
      </c>
      <c r="B169" t="s">
        <v>543</v>
      </c>
      <c r="C169" t="s">
        <v>691</v>
      </c>
      <c r="D169">
        <v>41</v>
      </c>
      <c r="E169">
        <v>0.43617021276595702</v>
      </c>
      <c r="F169">
        <v>39</v>
      </c>
      <c r="G169">
        <v>0.41489361702127697</v>
      </c>
      <c r="H169">
        <v>2</v>
      </c>
      <c r="I169">
        <v>5.1282051282051304</v>
      </c>
    </row>
    <row r="170" spans="1:9" x14ac:dyDescent="0.25">
      <c r="A170">
        <v>76</v>
      </c>
      <c r="B170" t="s">
        <v>510</v>
      </c>
      <c r="C170" t="s">
        <v>688</v>
      </c>
      <c r="D170">
        <v>9</v>
      </c>
      <c r="E170">
        <v>2.9220779220779199E-2</v>
      </c>
      <c r="F170">
        <v>7</v>
      </c>
      <c r="G170">
        <v>2.2801302931596101E-2</v>
      </c>
      <c r="H170">
        <v>2</v>
      </c>
      <c r="I170">
        <v>28.571428571428601</v>
      </c>
    </row>
    <row r="171" spans="1:9" x14ac:dyDescent="0.25">
      <c r="A171">
        <v>77</v>
      </c>
      <c r="B171" t="s">
        <v>559</v>
      </c>
      <c r="C171" t="s">
        <v>691</v>
      </c>
      <c r="D171">
        <v>97</v>
      </c>
      <c r="E171">
        <v>9.3179634966378502E-2</v>
      </c>
      <c r="F171">
        <v>95</v>
      </c>
      <c r="G171">
        <v>9.3320235756385095E-2</v>
      </c>
      <c r="H171">
        <v>2</v>
      </c>
      <c r="I171">
        <v>2.1052631578947398</v>
      </c>
    </row>
    <row r="172" spans="1:9" x14ac:dyDescent="0.25">
      <c r="A172">
        <v>78</v>
      </c>
      <c r="B172" t="s">
        <v>528</v>
      </c>
      <c r="C172" t="s">
        <v>693</v>
      </c>
      <c r="D172">
        <v>169</v>
      </c>
      <c r="E172">
        <v>4.5042643923240901E-2</v>
      </c>
      <c r="F172">
        <v>167</v>
      </c>
      <c r="G172">
        <v>4.4109878499735897E-2</v>
      </c>
      <c r="H172">
        <v>2</v>
      </c>
      <c r="I172">
        <v>1.19760479041917</v>
      </c>
    </row>
    <row r="173" spans="1:9" x14ac:dyDescent="0.25">
      <c r="A173">
        <v>86</v>
      </c>
      <c r="B173" t="s">
        <v>560</v>
      </c>
      <c r="C173" t="s">
        <v>688</v>
      </c>
      <c r="D173">
        <v>156</v>
      </c>
      <c r="E173">
        <v>6.9179600886918005E-2</v>
      </c>
      <c r="F173">
        <v>154</v>
      </c>
      <c r="G173">
        <v>6.4842105263157895E-2</v>
      </c>
      <c r="H173">
        <v>2</v>
      </c>
      <c r="I173">
        <v>1.29870129870129</v>
      </c>
    </row>
    <row r="174" spans="1:9" x14ac:dyDescent="0.25">
      <c r="A174">
        <v>86</v>
      </c>
      <c r="B174" t="s">
        <v>560</v>
      </c>
      <c r="C174" t="s">
        <v>692</v>
      </c>
      <c r="D174">
        <v>45</v>
      </c>
      <c r="E174">
        <v>1.9955654101995599E-2</v>
      </c>
      <c r="F174">
        <v>43</v>
      </c>
      <c r="G174">
        <v>1.8105263157894701E-2</v>
      </c>
      <c r="H174">
        <v>2</v>
      </c>
      <c r="I174">
        <v>4.65116279069768</v>
      </c>
    </row>
    <row r="175" spans="1:9" x14ac:dyDescent="0.25">
      <c r="A175">
        <v>87</v>
      </c>
      <c r="B175" t="s">
        <v>485</v>
      </c>
      <c r="C175" t="s">
        <v>696</v>
      </c>
      <c r="D175">
        <v>18</v>
      </c>
      <c r="E175">
        <v>2.5641025641025599E-2</v>
      </c>
      <c r="F175">
        <v>16</v>
      </c>
      <c r="G175">
        <v>2.2662889518413599E-2</v>
      </c>
      <c r="H175">
        <v>2</v>
      </c>
      <c r="I175">
        <v>12.5</v>
      </c>
    </row>
    <row r="176" spans="1:9" x14ac:dyDescent="0.25">
      <c r="A176">
        <v>88</v>
      </c>
      <c r="B176" t="s">
        <v>532</v>
      </c>
      <c r="C176" t="s">
        <v>688</v>
      </c>
      <c r="D176">
        <v>270</v>
      </c>
      <c r="E176">
        <v>0.27692307692307699</v>
      </c>
      <c r="F176">
        <v>268</v>
      </c>
      <c r="G176">
        <v>0.27098078867543002</v>
      </c>
      <c r="H176">
        <v>2</v>
      </c>
      <c r="I176">
        <v>0.74626865671640896</v>
      </c>
    </row>
    <row r="177" spans="1:9" x14ac:dyDescent="0.25">
      <c r="A177">
        <v>92</v>
      </c>
      <c r="B177" t="s">
        <v>529</v>
      </c>
      <c r="C177" t="s">
        <v>688</v>
      </c>
      <c r="D177">
        <v>37</v>
      </c>
      <c r="E177">
        <v>8.42824601366743E-2</v>
      </c>
      <c r="F177">
        <v>35</v>
      </c>
      <c r="G177">
        <v>6.6037735849056603E-2</v>
      </c>
      <c r="H177">
        <v>2</v>
      </c>
      <c r="I177">
        <v>5.7142857142857197</v>
      </c>
    </row>
    <row r="178" spans="1:9" x14ac:dyDescent="0.25">
      <c r="A178">
        <v>95</v>
      </c>
      <c r="B178" t="s">
        <v>521</v>
      </c>
      <c r="C178" t="s">
        <v>688</v>
      </c>
      <c r="D178">
        <v>23</v>
      </c>
      <c r="E178">
        <v>3.6799999999999999E-2</v>
      </c>
      <c r="F178">
        <v>21</v>
      </c>
      <c r="G178">
        <v>3.3227848101265799E-2</v>
      </c>
      <c r="H178">
        <v>2</v>
      </c>
      <c r="I178">
        <v>9.5238095238095308</v>
      </c>
    </row>
    <row r="179" spans="1:9" x14ac:dyDescent="0.25">
      <c r="A179">
        <v>101</v>
      </c>
      <c r="B179" t="s">
        <v>535</v>
      </c>
      <c r="C179" t="s">
        <v>695</v>
      </c>
      <c r="D179">
        <v>17</v>
      </c>
      <c r="E179">
        <v>5.78447718534145E-4</v>
      </c>
      <c r="F179">
        <v>16</v>
      </c>
      <c r="G179">
        <v>5.3977464408609395E-4</v>
      </c>
      <c r="H179">
        <v>1</v>
      </c>
      <c r="I179">
        <v>6.25</v>
      </c>
    </row>
    <row r="180" spans="1:9" x14ac:dyDescent="0.25">
      <c r="A180">
        <v>102</v>
      </c>
      <c r="B180" t="s">
        <v>531</v>
      </c>
      <c r="C180" t="s">
        <v>688</v>
      </c>
      <c r="D180">
        <v>43</v>
      </c>
      <c r="E180">
        <v>4.5406546990496302E-2</v>
      </c>
      <c r="F180">
        <v>42</v>
      </c>
      <c r="G180">
        <v>4.4350580781415003E-2</v>
      </c>
      <c r="H180">
        <v>1</v>
      </c>
      <c r="I180">
        <v>2.3809523809523698</v>
      </c>
    </row>
    <row r="181" spans="1:9" x14ac:dyDescent="0.25">
      <c r="A181">
        <v>104</v>
      </c>
      <c r="B181" t="s">
        <v>505</v>
      </c>
      <c r="C181" t="s">
        <v>692</v>
      </c>
      <c r="D181">
        <v>7</v>
      </c>
      <c r="E181">
        <v>0.14285714285714299</v>
      </c>
      <c r="F181">
        <v>6</v>
      </c>
      <c r="G181">
        <v>0.125</v>
      </c>
      <c r="H181">
        <v>1</v>
      </c>
      <c r="I181">
        <v>16.6666666666667</v>
      </c>
    </row>
    <row r="182" spans="1:9" x14ac:dyDescent="0.25">
      <c r="A182">
        <v>106</v>
      </c>
      <c r="B182" t="s">
        <v>512</v>
      </c>
      <c r="C182" t="s">
        <v>688</v>
      </c>
      <c r="D182">
        <v>12</v>
      </c>
      <c r="E182">
        <v>3.87096774193548E-3</v>
      </c>
      <c r="F182">
        <v>11</v>
      </c>
      <c r="G182">
        <v>3.3242671501964301E-3</v>
      </c>
      <c r="H182">
        <v>1</v>
      </c>
      <c r="I182">
        <v>9.0909090909090793</v>
      </c>
    </row>
    <row r="183" spans="1:9" x14ac:dyDescent="0.25">
      <c r="A183">
        <v>107</v>
      </c>
      <c r="B183" t="s">
        <v>537</v>
      </c>
      <c r="C183" t="s">
        <v>690</v>
      </c>
      <c r="D183">
        <v>267</v>
      </c>
      <c r="E183">
        <v>0.81402439024390205</v>
      </c>
      <c r="F183">
        <v>266</v>
      </c>
      <c r="G183">
        <v>0.78931750741839801</v>
      </c>
      <c r="H183">
        <v>1</v>
      </c>
      <c r="I183">
        <v>0.37593984962405202</v>
      </c>
    </row>
    <row r="184" spans="1:9" x14ac:dyDescent="0.25">
      <c r="A184">
        <v>109</v>
      </c>
      <c r="B184" t="s">
        <v>555</v>
      </c>
      <c r="C184" t="s">
        <v>690</v>
      </c>
      <c r="D184">
        <v>127</v>
      </c>
      <c r="E184">
        <v>0.10063391442155301</v>
      </c>
      <c r="F184">
        <v>126</v>
      </c>
      <c r="G184">
        <v>9.8978790259230204E-2</v>
      </c>
      <c r="H184">
        <v>1</v>
      </c>
      <c r="I184">
        <v>0.79365079365079105</v>
      </c>
    </row>
    <row r="185" spans="1:9" x14ac:dyDescent="0.25">
      <c r="A185">
        <v>109</v>
      </c>
      <c r="B185" t="s">
        <v>555</v>
      </c>
      <c r="C185" t="s">
        <v>688</v>
      </c>
      <c r="D185">
        <v>54</v>
      </c>
      <c r="E185">
        <v>4.2789223454833603E-2</v>
      </c>
      <c r="F185">
        <v>53</v>
      </c>
      <c r="G185">
        <v>4.16339355852317E-2</v>
      </c>
      <c r="H185">
        <v>1</v>
      </c>
      <c r="I185">
        <v>1.88679245283019</v>
      </c>
    </row>
    <row r="186" spans="1:9" x14ac:dyDescent="0.25">
      <c r="A186">
        <v>111</v>
      </c>
      <c r="B186" t="s">
        <v>487</v>
      </c>
      <c r="C186" t="s">
        <v>693</v>
      </c>
      <c r="D186">
        <v>6</v>
      </c>
      <c r="E186">
        <v>3.2573289902280101E-3</v>
      </c>
      <c r="F186">
        <v>5</v>
      </c>
      <c r="G186">
        <v>2.73822562979189E-3</v>
      </c>
      <c r="H186">
        <v>1</v>
      </c>
      <c r="I186">
        <v>20</v>
      </c>
    </row>
    <row r="187" spans="1:9" x14ac:dyDescent="0.25">
      <c r="A187">
        <v>112</v>
      </c>
      <c r="B187" t="s">
        <v>488</v>
      </c>
      <c r="C187" t="s">
        <v>690</v>
      </c>
      <c r="D187">
        <v>69</v>
      </c>
      <c r="E187">
        <v>0.19714285714285701</v>
      </c>
      <c r="F187">
        <v>68</v>
      </c>
      <c r="G187">
        <v>0.202380952380952</v>
      </c>
      <c r="H187">
        <v>1</v>
      </c>
      <c r="I187">
        <v>1.47058823529411</v>
      </c>
    </row>
    <row r="188" spans="1:9" x14ac:dyDescent="0.25">
      <c r="A188">
        <v>113</v>
      </c>
      <c r="B188" t="s">
        <v>525</v>
      </c>
      <c r="C188" t="s">
        <v>688</v>
      </c>
      <c r="D188">
        <v>163</v>
      </c>
      <c r="E188">
        <v>3.8967248386325599E-2</v>
      </c>
      <c r="F188">
        <v>162</v>
      </c>
      <c r="G188">
        <v>3.6527621195039502E-2</v>
      </c>
      <c r="H188">
        <v>1</v>
      </c>
      <c r="I188">
        <v>0.61728395061728702</v>
      </c>
    </row>
    <row r="189" spans="1:9" x14ac:dyDescent="0.25">
      <c r="A189">
        <v>114</v>
      </c>
      <c r="B189" t="s">
        <v>489</v>
      </c>
      <c r="C189" t="s">
        <v>693</v>
      </c>
      <c r="D189">
        <v>13</v>
      </c>
      <c r="E189">
        <v>1.25847047434656E-2</v>
      </c>
      <c r="F189">
        <v>12</v>
      </c>
      <c r="G189">
        <v>1.1846001974333701E-2</v>
      </c>
      <c r="H189">
        <v>1</v>
      </c>
      <c r="I189">
        <v>8.3333333333333304</v>
      </c>
    </row>
    <row r="190" spans="1:9" x14ac:dyDescent="0.25">
      <c r="A190">
        <v>119</v>
      </c>
      <c r="B190" t="s">
        <v>490</v>
      </c>
      <c r="C190" t="s">
        <v>694</v>
      </c>
      <c r="D190">
        <v>62</v>
      </c>
      <c r="E190">
        <v>1.9738936644380801E-2</v>
      </c>
      <c r="F190">
        <v>61</v>
      </c>
      <c r="G190">
        <v>1.8815545959284401E-2</v>
      </c>
      <c r="H190">
        <v>1</v>
      </c>
      <c r="I190">
        <v>1.63934426229508</v>
      </c>
    </row>
    <row r="191" spans="1:9" x14ac:dyDescent="0.25">
      <c r="A191">
        <v>121</v>
      </c>
      <c r="B191" t="s">
        <v>546</v>
      </c>
      <c r="C191" t="s">
        <v>688</v>
      </c>
      <c r="D191">
        <v>424</v>
      </c>
      <c r="E191">
        <v>5.6996908186584198E-2</v>
      </c>
      <c r="F191">
        <v>423</v>
      </c>
      <c r="G191">
        <v>5.45032856590646E-2</v>
      </c>
      <c r="H191">
        <v>1</v>
      </c>
      <c r="I191">
        <v>0.236406619385332</v>
      </c>
    </row>
    <row r="192" spans="1:9" x14ac:dyDescent="0.25">
      <c r="A192">
        <v>123</v>
      </c>
      <c r="B192" t="s">
        <v>491</v>
      </c>
      <c r="C192" t="s">
        <v>688</v>
      </c>
      <c r="D192">
        <v>83</v>
      </c>
      <c r="E192">
        <v>3.07407407407407E-2</v>
      </c>
      <c r="F192">
        <v>82</v>
      </c>
      <c r="G192">
        <v>2.9850746268656699E-2</v>
      </c>
      <c r="H192">
        <v>1</v>
      </c>
      <c r="I192">
        <v>1.2195121951219501</v>
      </c>
    </row>
    <row r="193" spans="1:9" x14ac:dyDescent="0.25">
      <c r="A193">
        <v>123</v>
      </c>
      <c r="B193" t="s">
        <v>491</v>
      </c>
      <c r="C193" t="s">
        <v>693</v>
      </c>
      <c r="D193">
        <v>59</v>
      </c>
      <c r="E193">
        <v>2.18518518518519E-2</v>
      </c>
      <c r="F193">
        <v>58</v>
      </c>
      <c r="G193">
        <v>2.1113942482708401E-2</v>
      </c>
      <c r="H193">
        <v>1</v>
      </c>
      <c r="I193">
        <v>1.72413793103448</v>
      </c>
    </row>
    <row r="194" spans="1:9" x14ac:dyDescent="0.25">
      <c r="A194">
        <v>125</v>
      </c>
      <c r="B194" t="s">
        <v>504</v>
      </c>
      <c r="C194" t="s">
        <v>688</v>
      </c>
      <c r="D194">
        <v>41</v>
      </c>
      <c r="E194">
        <v>6.2883435582822098E-2</v>
      </c>
      <c r="F194">
        <v>40</v>
      </c>
      <c r="G194">
        <v>6.15384615384615E-2</v>
      </c>
      <c r="H194">
        <v>1</v>
      </c>
      <c r="I194">
        <v>2.4999999999999898</v>
      </c>
    </row>
    <row r="195" spans="1:9" x14ac:dyDescent="0.25">
      <c r="A195">
        <v>15</v>
      </c>
      <c r="B195" t="s">
        <v>568</v>
      </c>
      <c r="C195" t="s">
        <v>695</v>
      </c>
      <c r="D195">
        <v>163</v>
      </c>
      <c r="E195">
        <v>1.44247787610619E-2</v>
      </c>
      <c r="F195">
        <v>162</v>
      </c>
      <c r="G195">
        <v>1.41065830721003E-2</v>
      </c>
      <c r="H195">
        <v>1</v>
      </c>
      <c r="I195">
        <v>0.61728395061728702</v>
      </c>
    </row>
    <row r="196" spans="1:9" x14ac:dyDescent="0.25">
      <c r="A196">
        <v>16</v>
      </c>
      <c r="B196" t="s">
        <v>464</v>
      </c>
      <c r="C196" t="s">
        <v>695</v>
      </c>
      <c r="D196">
        <v>16</v>
      </c>
      <c r="E196">
        <v>5.3050397877984099E-3</v>
      </c>
      <c r="F196">
        <v>15</v>
      </c>
      <c r="G196">
        <v>4.9950049950050002E-3</v>
      </c>
      <c r="H196">
        <v>1</v>
      </c>
      <c r="I196">
        <v>6.6666666666666696</v>
      </c>
    </row>
    <row r="197" spans="1:9" x14ac:dyDescent="0.25">
      <c r="A197">
        <v>16</v>
      </c>
      <c r="B197" t="s">
        <v>464</v>
      </c>
      <c r="C197" t="s">
        <v>692</v>
      </c>
      <c r="D197">
        <v>48</v>
      </c>
      <c r="E197">
        <v>1.5915119363395201E-2</v>
      </c>
      <c r="F197">
        <v>47</v>
      </c>
      <c r="G197">
        <v>1.56510156510157E-2</v>
      </c>
      <c r="H197">
        <v>1</v>
      </c>
      <c r="I197">
        <v>2.1276595744680802</v>
      </c>
    </row>
    <row r="198" spans="1:9" x14ac:dyDescent="0.25">
      <c r="A198">
        <v>18</v>
      </c>
      <c r="B198" t="s">
        <v>572</v>
      </c>
      <c r="C198" t="s">
        <v>688</v>
      </c>
      <c r="D198">
        <v>1565</v>
      </c>
      <c r="E198">
        <v>0.33149756407540798</v>
      </c>
      <c r="F198">
        <v>1564</v>
      </c>
      <c r="G198">
        <v>0.32933249105074802</v>
      </c>
      <c r="H198">
        <v>1</v>
      </c>
      <c r="I198">
        <v>6.3938618925840601E-2</v>
      </c>
    </row>
    <row r="199" spans="1:9" x14ac:dyDescent="0.25">
      <c r="A199">
        <v>18</v>
      </c>
      <c r="B199" t="s">
        <v>572</v>
      </c>
      <c r="C199" t="s">
        <v>689</v>
      </c>
      <c r="D199">
        <v>458</v>
      </c>
      <c r="E199">
        <v>9.7013344630374906E-2</v>
      </c>
      <c r="F199">
        <v>457</v>
      </c>
      <c r="G199">
        <v>9.6230785428511295E-2</v>
      </c>
      <c r="H199">
        <v>1</v>
      </c>
      <c r="I199">
        <v>0.218818380743979</v>
      </c>
    </row>
    <row r="200" spans="1:9" x14ac:dyDescent="0.25">
      <c r="A200">
        <v>20</v>
      </c>
      <c r="B200" t="s">
        <v>548</v>
      </c>
      <c r="C200" t="s">
        <v>688</v>
      </c>
      <c r="D200">
        <v>38</v>
      </c>
      <c r="E200">
        <v>0.16239316239316201</v>
      </c>
      <c r="F200">
        <v>37</v>
      </c>
      <c r="G200">
        <v>0.145669291338583</v>
      </c>
      <c r="H200">
        <v>1</v>
      </c>
      <c r="I200">
        <v>2.7027027027027</v>
      </c>
    </row>
    <row r="201" spans="1:9" x14ac:dyDescent="0.25">
      <c r="A201">
        <v>21</v>
      </c>
      <c r="B201" t="s">
        <v>549</v>
      </c>
      <c r="C201" t="s">
        <v>693</v>
      </c>
      <c r="D201">
        <v>40</v>
      </c>
      <c r="E201">
        <v>1.28246232766912E-2</v>
      </c>
      <c r="F201">
        <v>39</v>
      </c>
      <c r="G201">
        <v>1.43119266055046E-2</v>
      </c>
      <c r="H201">
        <v>1</v>
      </c>
      <c r="I201">
        <v>2.5641025641025501</v>
      </c>
    </row>
    <row r="202" spans="1:9" x14ac:dyDescent="0.25">
      <c r="A202">
        <v>25</v>
      </c>
      <c r="B202" t="s">
        <v>551</v>
      </c>
      <c r="C202" t="s">
        <v>692</v>
      </c>
      <c r="D202">
        <v>49</v>
      </c>
      <c r="E202">
        <v>8.52173913043478E-2</v>
      </c>
      <c r="F202">
        <v>48</v>
      </c>
      <c r="G202">
        <v>8.3769633507853394E-2</v>
      </c>
      <c r="H202">
        <v>1</v>
      </c>
      <c r="I202">
        <v>2.0833333333333299</v>
      </c>
    </row>
    <row r="203" spans="1:9" x14ac:dyDescent="0.25">
      <c r="A203">
        <v>26</v>
      </c>
      <c r="B203" t="s">
        <v>498</v>
      </c>
      <c r="C203" t="s">
        <v>690</v>
      </c>
      <c r="D203">
        <v>21</v>
      </c>
      <c r="E203">
        <v>0.17499999999999999</v>
      </c>
      <c r="F203">
        <v>20</v>
      </c>
      <c r="G203">
        <v>0.170940170940171</v>
      </c>
      <c r="H203">
        <v>1</v>
      </c>
      <c r="I203">
        <v>5</v>
      </c>
    </row>
    <row r="204" spans="1:9" x14ac:dyDescent="0.25">
      <c r="A204">
        <v>3</v>
      </c>
      <c r="B204" t="s">
        <v>567</v>
      </c>
      <c r="C204" t="s">
        <v>692</v>
      </c>
      <c r="D204">
        <v>32</v>
      </c>
      <c r="E204">
        <v>2.3970037453183501E-2</v>
      </c>
      <c r="F204">
        <v>31</v>
      </c>
      <c r="G204">
        <v>2.1408839779005501E-2</v>
      </c>
      <c r="H204">
        <v>1</v>
      </c>
      <c r="I204">
        <v>3.2258064516128999</v>
      </c>
    </row>
    <row r="205" spans="1:9" x14ac:dyDescent="0.25">
      <c r="A205">
        <v>3</v>
      </c>
      <c r="B205" t="s">
        <v>567</v>
      </c>
      <c r="C205" t="s">
        <v>693</v>
      </c>
      <c r="D205">
        <v>11</v>
      </c>
      <c r="E205">
        <v>8.2397003745318404E-3</v>
      </c>
      <c r="F205">
        <v>10</v>
      </c>
      <c r="G205">
        <v>6.9060773480662998E-3</v>
      </c>
      <c r="H205">
        <v>1</v>
      </c>
      <c r="I205">
        <v>10</v>
      </c>
    </row>
    <row r="206" spans="1:9" x14ac:dyDescent="0.25">
      <c r="A206">
        <v>33</v>
      </c>
      <c r="B206" t="s">
        <v>470</v>
      </c>
      <c r="C206" t="s">
        <v>691</v>
      </c>
      <c r="D206">
        <v>293</v>
      </c>
      <c r="E206">
        <v>0.40247252747252699</v>
      </c>
      <c r="F206">
        <v>292</v>
      </c>
      <c r="G206">
        <v>0.398362892223738</v>
      </c>
      <c r="H206">
        <v>1</v>
      </c>
      <c r="I206">
        <v>0.34246575342464802</v>
      </c>
    </row>
    <row r="207" spans="1:9" x14ac:dyDescent="0.25">
      <c r="A207">
        <v>35</v>
      </c>
      <c r="B207" t="s">
        <v>474</v>
      </c>
      <c r="C207" t="s">
        <v>693</v>
      </c>
      <c r="D207">
        <v>214</v>
      </c>
      <c r="E207">
        <v>6.5886699507389193E-2</v>
      </c>
      <c r="F207">
        <v>213</v>
      </c>
      <c r="G207">
        <v>6.5761037357209007E-2</v>
      </c>
      <c r="H207">
        <v>1</v>
      </c>
      <c r="I207">
        <v>0.46948356807512398</v>
      </c>
    </row>
    <row r="208" spans="1:9" x14ac:dyDescent="0.25">
      <c r="A208">
        <v>36</v>
      </c>
      <c r="B208" t="s">
        <v>475</v>
      </c>
      <c r="C208" t="s">
        <v>691</v>
      </c>
      <c r="D208">
        <v>86</v>
      </c>
      <c r="E208">
        <v>0.13089802130898001</v>
      </c>
      <c r="F208">
        <v>85</v>
      </c>
      <c r="G208">
        <v>0.130368098159509</v>
      </c>
      <c r="H208">
        <v>1</v>
      </c>
      <c r="I208">
        <v>1.1764705882352899</v>
      </c>
    </row>
    <row r="209" spans="1:9" x14ac:dyDescent="0.25">
      <c r="A209">
        <v>37</v>
      </c>
      <c r="B209" t="s">
        <v>472</v>
      </c>
      <c r="C209" t="s">
        <v>692</v>
      </c>
      <c r="D209">
        <v>462</v>
      </c>
      <c r="E209">
        <v>0.18531889290011999</v>
      </c>
      <c r="F209">
        <v>461</v>
      </c>
      <c r="G209">
        <v>0.183519108280255</v>
      </c>
      <c r="H209">
        <v>1</v>
      </c>
      <c r="I209">
        <v>0.21691973969630901</v>
      </c>
    </row>
    <row r="210" spans="1:9" x14ac:dyDescent="0.25">
      <c r="A210">
        <v>38</v>
      </c>
      <c r="B210" t="s">
        <v>509</v>
      </c>
      <c r="C210" t="s">
        <v>689</v>
      </c>
      <c r="D210">
        <v>86</v>
      </c>
      <c r="E210">
        <v>0.58503401360544205</v>
      </c>
      <c r="F210">
        <v>85</v>
      </c>
      <c r="G210">
        <v>0.578231292517007</v>
      </c>
      <c r="H210">
        <v>1</v>
      </c>
      <c r="I210">
        <v>1.1764705882352899</v>
      </c>
    </row>
    <row r="211" spans="1:9" x14ac:dyDescent="0.25">
      <c r="A211">
        <v>40</v>
      </c>
      <c r="B211" t="s">
        <v>476</v>
      </c>
      <c r="C211" t="s">
        <v>695</v>
      </c>
      <c r="D211">
        <v>92</v>
      </c>
      <c r="E211">
        <v>0.431924882629108</v>
      </c>
      <c r="F211">
        <v>91</v>
      </c>
      <c r="G211">
        <v>0.43333333333333302</v>
      </c>
      <c r="H211">
        <v>1</v>
      </c>
      <c r="I211">
        <v>1.0989010989010899</v>
      </c>
    </row>
    <row r="212" spans="1:9" x14ac:dyDescent="0.25">
      <c r="A212">
        <v>40</v>
      </c>
      <c r="B212" t="s">
        <v>476</v>
      </c>
      <c r="C212" t="s">
        <v>694</v>
      </c>
      <c r="D212">
        <v>56</v>
      </c>
      <c r="E212">
        <v>0.26291079812206603</v>
      </c>
      <c r="F212">
        <v>55</v>
      </c>
      <c r="G212">
        <v>0.26190476190476197</v>
      </c>
      <c r="H212">
        <v>1</v>
      </c>
      <c r="I212">
        <v>1.8181818181818099</v>
      </c>
    </row>
    <row r="213" spans="1:9" x14ac:dyDescent="0.25">
      <c r="A213">
        <v>40</v>
      </c>
      <c r="B213" t="s">
        <v>476</v>
      </c>
      <c r="C213" t="s">
        <v>693</v>
      </c>
      <c r="D213">
        <v>56</v>
      </c>
      <c r="E213">
        <v>0.26291079812206603</v>
      </c>
      <c r="F213">
        <v>55</v>
      </c>
      <c r="G213">
        <v>0.26190476190476197</v>
      </c>
      <c r="H213">
        <v>1</v>
      </c>
      <c r="I213">
        <v>1.8181818181818099</v>
      </c>
    </row>
    <row r="214" spans="1:9" x14ac:dyDescent="0.25">
      <c r="A214">
        <v>44</v>
      </c>
      <c r="B214" t="s">
        <v>563</v>
      </c>
      <c r="C214" t="s">
        <v>688</v>
      </c>
      <c r="D214">
        <v>360</v>
      </c>
      <c r="E214">
        <v>9.0112640801001204E-2</v>
      </c>
      <c r="F214">
        <v>359</v>
      </c>
      <c r="G214">
        <v>9.0087829360100402E-2</v>
      </c>
      <c r="H214">
        <v>1</v>
      </c>
      <c r="I214">
        <v>0.27855153203342198</v>
      </c>
    </row>
    <row r="215" spans="1:9" x14ac:dyDescent="0.25">
      <c r="A215">
        <v>45</v>
      </c>
      <c r="B215" t="s">
        <v>550</v>
      </c>
      <c r="C215" t="s">
        <v>694</v>
      </c>
      <c r="D215">
        <v>22</v>
      </c>
      <c r="E215">
        <v>4.4354838709677401E-2</v>
      </c>
      <c r="F215">
        <v>21</v>
      </c>
      <c r="G215">
        <v>4.3209876543209902E-2</v>
      </c>
      <c r="H215">
        <v>1</v>
      </c>
      <c r="I215">
        <v>4.7619047619047699</v>
      </c>
    </row>
    <row r="216" spans="1:9" x14ac:dyDescent="0.25">
      <c r="A216">
        <v>45</v>
      </c>
      <c r="B216" t="s">
        <v>550</v>
      </c>
      <c r="C216" t="s">
        <v>692</v>
      </c>
      <c r="D216">
        <v>187</v>
      </c>
      <c r="E216">
        <v>0.37701612903225801</v>
      </c>
      <c r="F216">
        <v>186</v>
      </c>
      <c r="G216">
        <v>0.38271604938271597</v>
      </c>
      <c r="H216">
        <v>1</v>
      </c>
      <c r="I216">
        <v>0.53763440860214995</v>
      </c>
    </row>
    <row r="217" spans="1:9" x14ac:dyDescent="0.25">
      <c r="A217">
        <v>46</v>
      </c>
      <c r="B217" t="s">
        <v>516</v>
      </c>
      <c r="C217" t="s">
        <v>690</v>
      </c>
      <c r="D217">
        <v>112</v>
      </c>
      <c r="E217">
        <v>4.3698790479906401E-2</v>
      </c>
      <c r="F217">
        <v>111</v>
      </c>
      <c r="G217">
        <v>4.3461237274863E-2</v>
      </c>
      <c r="H217">
        <v>1</v>
      </c>
      <c r="I217">
        <v>0.90090090090089203</v>
      </c>
    </row>
    <row r="218" spans="1:9" x14ac:dyDescent="0.25">
      <c r="A218">
        <v>47</v>
      </c>
      <c r="B218" t="s">
        <v>541</v>
      </c>
      <c r="C218" t="s">
        <v>690</v>
      </c>
      <c r="D218">
        <v>103</v>
      </c>
      <c r="E218">
        <v>7.8686019862490394E-2</v>
      </c>
      <c r="F218">
        <v>102</v>
      </c>
      <c r="G218">
        <v>7.7448747152619596E-2</v>
      </c>
      <c r="H218">
        <v>1</v>
      </c>
      <c r="I218">
        <v>0.98039215686274195</v>
      </c>
    </row>
    <row r="219" spans="1:9" x14ac:dyDescent="0.25">
      <c r="A219">
        <v>5</v>
      </c>
      <c r="B219" t="s">
        <v>514</v>
      </c>
      <c r="C219" t="s">
        <v>690</v>
      </c>
      <c r="D219">
        <v>38</v>
      </c>
      <c r="E219">
        <v>2.5589225589225599E-2</v>
      </c>
      <c r="F219">
        <v>37</v>
      </c>
      <c r="G219">
        <v>2.42622950819672E-2</v>
      </c>
      <c r="H219">
        <v>1</v>
      </c>
      <c r="I219">
        <v>2.7027027027027</v>
      </c>
    </row>
    <row r="220" spans="1:9" x14ac:dyDescent="0.25">
      <c r="A220">
        <v>53</v>
      </c>
      <c r="B220" t="s">
        <v>564</v>
      </c>
      <c r="C220" t="s">
        <v>693</v>
      </c>
      <c r="D220">
        <v>1162</v>
      </c>
      <c r="E220">
        <v>3.4398034398034398E-2</v>
      </c>
      <c r="F220">
        <v>1161</v>
      </c>
      <c r="G220">
        <v>3.3589862284457803E-2</v>
      </c>
      <c r="H220">
        <v>1</v>
      </c>
      <c r="I220">
        <v>8.6132644272174402E-2</v>
      </c>
    </row>
    <row r="221" spans="1:9" x14ac:dyDescent="0.25">
      <c r="A221">
        <v>54</v>
      </c>
      <c r="B221" t="s">
        <v>473</v>
      </c>
      <c r="C221" t="s">
        <v>692</v>
      </c>
      <c r="D221">
        <v>69</v>
      </c>
      <c r="E221">
        <v>0.43949044585987301</v>
      </c>
      <c r="F221">
        <v>68</v>
      </c>
      <c r="G221">
        <v>0.44155844155844198</v>
      </c>
      <c r="H221">
        <v>1</v>
      </c>
      <c r="I221">
        <v>1.47058823529411</v>
      </c>
    </row>
    <row r="222" spans="1:9" x14ac:dyDescent="0.25">
      <c r="A222">
        <v>55</v>
      </c>
      <c r="B222" t="s">
        <v>508</v>
      </c>
      <c r="C222" t="s">
        <v>690</v>
      </c>
      <c r="D222">
        <v>6</v>
      </c>
      <c r="E222">
        <v>6.6889632107023402E-3</v>
      </c>
      <c r="F222">
        <v>5</v>
      </c>
      <c r="G222">
        <v>5.5741360089186197E-3</v>
      </c>
      <c r="H222">
        <v>1</v>
      </c>
      <c r="I222">
        <v>20</v>
      </c>
    </row>
    <row r="223" spans="1:9" x14ac:dyDescent="0.25">
      <c r="A223">
        <v>55</v>
      </c>
      <c r="B223" t="s">
        <v>508</v>
      </c>
      <c r="C223" t="s">
        <v>688</v>
      </c>
      <c r="D223">
        <v>334</v>
      </c>
      <c r="E223">
        <v>0.37235228539576398</v>
      </c>
      <c r="F223">
        <v>333</v>
      </c>
      <c r="G223">
        <v>0.37123745819398002</v>
      </c>
      <c r="H223">
        <v>1</v>
      </c>
      <c r="I223">
        <v>0.30030030030030502</v>
      </c>
    </row>
    <row r="224" spans="1:9" x14ac:dyDescent="0.25">
      <c r="A224">
        <v>55</v>
      </c>
      <c r="B224" t="s">
        <v>508</v>
      </c>
      <c r="C224" t="s">
        <v>691</v>
      </c>
      <c r="D224">
        <v>37</v>
      </c>
      <c r="E224">
        <v>4.1248606465997803E-2</v>
      </c>
      <c r="F224">
        <v>36</v>
      </c>
      <c r="G224">
        <v>4.0133779264213999E-2</v>
      </c>
      <c r="H224">
        <v>1</v>
      </c>
      <c r="I224">
        <v>2.7777777777777701</v>
      </c>
    </row>
    <row r="225" spans="1:9" x14ac:dyDescent="0.25">
      <c r="A225">
        <v>57</v>
      </c>
      <c r="B225" t="s">
        <v>518</v>
      </c>
      <c r="C225" t="s">
        <v>688</v>
      </c>
      <c r="D225">
        <v>23</v>
      </c>
      <c r="E225">
        <v>0.38333333333333303</v>
      </c>
      <c r="F225">
        <v>22</v>
      </c>
      <c r="G225">
        <v>0.36666666666666697</v>
      </c>
      <c r="H225">
        <v>1</v>
      </c>
      <c r="I225">
        <v>4.5454545454545396</v>
      </c>
    </row>
    <row r="226" spans="1:9" x14ac:dyDescent="0.25">
      <c r="A226">
        <v>59</v>
      </c>
      <c r="B226" t="s">
        <v>507</v>
      </c>
      <c r="C226" t="s">
        <v>693</v>
      </c>
      <c r="D226">
        <v>56</v>
      </c>
      <c r="E226">
        <v>6.27099664053751E-2</v>
      </c>
      <c r="F226">
        <v>55</v>
      </c>
      <c r="G226">
        <v>5.9978189749182099E-2</v>
      </c>
      <c r="H226">
        <v>1</v>
      </c>
      <c r="I226">
        <v>1.8181818181818099</v>
      </c>
    </row>
    <row r="227" spans="1:9" x14ac:dyDescent="0.25">
      <c r="A227">
        <v>65</v>
      </c>
      <c r="B227" t="s">
        <v>500</v>
      </c>
      <c r="C227" t="s">
        <v>690</v>
      </c>
      <c r="D227">
        <v>17</v>
      </c>
      <c r="E227">
        <v>4.1362530413625302E-2</v>
      </c>
      <c r="F227">
        <v>16</v>
      </c>
      <c r="G227">
        <v>3.9408866995073899E-2</v>
      </c>
      <c r="H227">
        <v>1</v>
      </c>
      <c r="I227">
        <v>6.25</v>
      </c>
    </row>
    <row r="228" spans="1:9" x14ac:dyDescent="0.25">
      <c r="A228">
        <v>65</v>
      </c>
      <c r="B228" t="s">
        <v>500</v>
      </c>
      <c r="C228" t="s">
        <v>693</v>
      </c>
      <c r="D228">
        <v>19</v>
      </c>
      <c r="E228">
        <v>4.6228710462287097E-2</v>
      </c>
      <c r="F228">
        <v>18</v>
      </c>
      <c r="G228">
        <v>4.4334975369458102E-2</v>
      </c>
      <c r="H228">
        <v>1</v>
      </c>
      <c r="I228">
        <v>5.5555555555555598</v>
      </c>
    </row>
    <row r="229" spans="1:9" x14ac:dyDescent="0.25">
      <c r="A229">
        <v>66</v>
      </c>
      <c r="B229" t="s">
        <v>565</v>
      </c>
      <c r="C229" t="s">
        <v>693</v>
      </c>
      <c r="D229">
        <v>55</v>
      </c>
      <c r="E229">
        <v>1.2562814070351799E-2</v>
      </c>
      <c r="F229">
        <v>54</v>
      </c>
      <c r="G229">
        <v>1.18681318681319E-2</v>
      </c>
      <c r="H229">
        <v>1</v>
      </c>
      <c r="I229">
        <v>1.8518518518518601</v>
      </c>
    </row>
    <row r="230" spans="1:9" x14ac:dyDescent="0.25">
      <c r="A230">
        <v>68</v>
      </c>
      <c r="B230" t="s">
        <v>545</v>
      </c>
      <c r="C230" t="s">
        <v>688</v>
      </c>
      <c r="D230">
        <v>59</v>
      </c>
      <c r="E230">
        <v>0.51754385964912297</v>
      </c>
      <c r="F230">
        <v>58</v>
      </c>
      <c r="G230">
        <v>0.49572649572649602</v>
      </c>
      <c r="H230">
        <v>1</v>
      </c>
      <c r="I230">
        <v>1.72413793103448</v>
      </c>
    </row>
    <row r="231" spans="1:9" x14ac:dyDescent="0.25">
      <c r="A231">
        <v>75</v>
      </c>
      <c r="B231" t="s">
        <v>460</v>
      </c>
      <c r="C231" t="s">
        <v>692</v>
      </c>
      <c r="D231">
        <v>1</v>
      </c>
      <c r="E231">
        <v>3.4482758620689703E-2</v>
      </c>
      <c r="F231">
        <v>0</v>
      </c>
      <c r="G231">
        <v>0</v>
      </c>
      <c r="H231">
        <v>1</v>
      </c>
      <c r="I231" t="e">
        <v>#NUM!</v>
      </c>
    </row>
    <row r="232" spans="1:9" x14ac:dyDescent="0.25">
      <c r="A232">
        <v>78</v>
      </c>
      <c r="B232" t="s">
        <v>528</v>
      </c>
      <c r="C232" t="s">
        <v>695</v>
      </c>
      <c r="D232">
        <v>54</v>
      </c>
      <c r="E232">
        <v>1.43923240938166E-2</v>
      </c>
      <c r="F232">
        <v>53</v>
      </c>
      <c r="G232">
        <v>1.39989434759641E-2</v>
      </c>
      <c r="H232">
        <v>1</v>
      </c>
      <c r="I232">
        <v>1.88679245283019</v>
      </c>
    </row>
    <row r="233" spans="1:9" x14ac:dyDescent="0.25">
      <c r="A233">
        <v>85</v>
      </c>
      <c r="B233" t="s">
        <v>558</v>
      </c>
      <c r="C233" t="s">
        <v>693</v>
      </c>
      <c r="D233">
        <v>508</v>
      </c>
      <c r="E233">
        <v>6.6903727117081493E-2</v>
      </c>
      <c r="F233">
        <v>507</v>
      </c>
      <c r="G233">
        <v>6.9652424783624101E-2</v>
      </c>
      <c r="H233">
        <v>1</v>
      </c>
      <c r="I233">
        <v>0.19723865877712099</v>
      </c>
    </row>
    <row r="234" spans="1:9" x14ac:dyDescent="0.25">
      <c r="A234">
        <v>86</v>
      </c>
      <c r="B234" t="s">
        <v>560</v>
      </c>
      <c r="C234" t="s">
        <v>691</v>
      </c>
      <c r="D234">
        <v>87</v>
      </c>
      <c r="E234">
        <v>3.8580931263858101E-2</v>
      </c>
      <c r="F234">
        <v>86</v>
      </c>
      <c r="G234">
        <v>3.6210526315789499E-2</v>
      </c>
      <c r="H234">
        <v>1</v>
      </c>
      <c r="I234">
        <v>1.16279069767442</v>
      </c>
    </row>
    <row r="235" spans="1:9" x14ac:dyDescent="0.25">
      <c r="A235">
        <v>87</v>
      </c>
      <c r="B235" t="s">
        <v>485</v>
      </c>
      <c r="C235" t="s">
        <v>691</v>
      </c>
      <c r="D235">
        <v>81</v>
      </c>
      <c r="E235">
        <v>0.115384615384615</v>
      </c>
      <c r="F235">
        <v>80</v>
      </c>
      <c r="G235">
        <v>0.113314447592068</v>
      </c>
      <c r="H235">
        <v>1</v>
      </c>
      <c r="I235">
        <v>1.25</v>
      </c>
    </row>
    <row r="236" spans="1:9" x14ac:dyDescent="0.25">
      <c r="A236">
        <v>87</v>
      </c>
      <c r="B236" t="s">
        <v>485</v>
      </c>
      <c r="C236" t="s">
        <v>693</v>
      </c>
      <c r="D236">
        <v>56</v>
      </c>
      <c r="E236">
        <v>7.9772079772079799E-2</v>
      </c>
      <c r="F236">
        <v>55</v>
      </c>
      <c r="G236">
        <v>7.7903682719546702E-2</v>
      </c>
      <c r="H236">
        <v>1</v>
      </c>
      <c r="I236">
        <v>1.8181818181818099</v>
      </c>
    </row>
    <row r="237" spans="1:9" x14ac:dyDescent="0.25">
      <c r="A237">
        <v>88</v>
      </c>
      <c r="B237" t="s">
        <v>532</v>
      </c>
      <c r="C237" t="s">
        <v>689</v>
      </c>
      <c r="D237">
        <v>72</v>
      </c>
      <c r="E237">
        <v>7.3846153846153895E-2</v>
      </c>
      <c r="F237">
        <v>71</v>
      </c>
      <c r="G237">
        <v>7.1789686552072796E-2</v>
      </c>
      <c r="H237">
        <v>1</v>
      </c>
      <c r="I237">
        <v>1.40845070422535</v>
      </c>
    </row>
    <row r="238" spans="1:9" x14ac:dyDescent="0.25">
      <c r="A238">
        <v>89</v>
      </c>
      <c r="B238" t="s">
        <v>486</v>
      </c>
      <c r="C238" t="s">
        <v>689</v>
      </c>
      <c r="D238">
        <v>5</v>
      </c>
      <c r="E238">
        <v>0.13157894736842099</v>
      </c>
      <c r="F238">
        <v>4</v>
      </c>
      <c r="G238">
        <v>0.102564102564103</v>
      </c>
      <c r="H238">
        <v>1</v>
      </c>
      <c r="I238">
        <v>25</v>
      </c>
    </row>
    <row r="239" spans="1:9" x14ac:dyDescent="0.25">
      <c r="A239">
        <v>9</v>
      </c>
      <c r="B239" t="s">
        <v>461</v>
      </c>
      <c r="C239" t="s">
        <v>688</v>
      </c>
      <c r="D239">
        <v>158</v>
      </c>
      <c r="E239">
        <v>0.126501200960769</v>
      </c>
      <c r="F239">
        <v>157</v>
      </c>
      <c r="G239">
        <v>0.11493411420205001</v>
      </c>
      <c r="H239">
        <v>1</v>
      </c>
      <c r="I239">
        <v>0.63694267515923597</v>
      </c>
    </row>
    <row r="240" spans="1:9" x14ac:dyDescent="0.25">
      <c r="A240">
        <v>95</v>
      </c>
      <c r="B240" t="s">
        <v>521</v>
      </c>
      <c r="C240" t="s">
        <v>694</v>
      </c>
      <c r="D240">
        <v>17</v>
      </c>
      <c r="E240">
        <v>2.7199999999999998E-2</v>
      </c>
      <c r="F240">
        <v>16</v>
      </c>
      <c r="G240">
        <v>2.53164556962025E-2</v>
      </c>
      <c r="H240">
        <v>1</v>
      </c>
      <c r="I240">
        <v>6.25</v>
      </c>
    </row>
    <row r="241" spans="1:9" x14ac:dyDescent="0.25">
      <c r="A241">
        <v>96</v>
      </c>
      <c r="B241" t="s">
        <v>538</v>
      </c>
      <c r="C241" t="s">
        <v>691</v>
      </c>
      <c r="D241">
        <v>19</v>
      </c>
      <c r="E241">
        <v>3.4608378870674E-2</v>
      </c>
      <c r="F241">
        <v>18</v>
      </c>
      <c r="G241">
        <v>3.2315978456014402E-2</v>
      </c>
      <c r="H241">
        <v>1</v>
      </c>
      <c r="I241">
        <v>5.5555555555555598</v>
      </c>
    </row>
    <row r="242" spans="1:9" x14ac:dyDescent="0.25">
      <c r="A242">
        <v>1</v>
      </c>
      <c r="B242" t="s">
        <v>499</v>
      </c>
      <c r="C242" t="s">
        <v>689</v>
      </c>
      <c r="D242">
        <v>68</v>
      </c>
      <c r="E242">
        <v>1.42408376963351E-2</v>
      </c>
      <c r="F242">
        <v>68</v>
      </c>
      <c r="G242">
        <v>1.40612076095947E-2</v>
      </c>
      <c r="H242">
        <v>0</v>
      </c>
      <c r="I242">
        <v>0</v>
      </c>
    </row>
    <row r="243" spans="1:9" x14ac:dyDescent="0.25">
      <c r="A243">
        <v>10</v>
      </c>
      <c r="B243" t="s">
        <v>462</v>
      </c>
      <c r="C243" t="s">
        <v>688</v>
      </c>
      <c r="D243">
        <v>16</v>
      </c>
      <c r="E243">
        <v>0.35555555555555601</v>
      </c>
      <c r="F243">
        <v>16</v>
      </c>
      <c r="G243">
        <v>0.25396825396825401</v>
      </c>
      <c r="H243">
        <v>0</v>
      </c>
      <c r="I243">
        <v>0</v>
      </c>
    </row>
    <row r="244" spans="1:9" x14ac:dyDescent="0.25">
      <c r="A244">
        <v>10</v>
      </c>
      <c r="B244" t="s">
        <v>462</v>
      </c>
      <c r="C244" t="s">
        <v>691</v>
      </c>
      <c r="D244">
        <v>9</v>
      </c>
      <c r="E244">
        <v>0.2</v>
      </c>
      <c r="F244">
        <v>9</v>
      </c>
      <c r="G244">
        <v>0.14285714285714299</v>
      </c>
      <c r="H244">
        <v>0</v>
      </c>
      <c r="I244">
        <v>0</v>
      </c>
    </row>
    <row r="245" spans="1:9" x14ac:dyDescent="0.25">
      <c r="A245">
        <v>10</v>
      </c>
      <c r="B245" t="s">
        <v>462</v>
      </c>
      <c r="C245" t="s">
        <v>692</v>
      </c>
      <c r="D245">
        <v>2</v>
      </c>
      <c r="E245">
        <v>4.4444444444444398E-2</v>
      </c>
      <c r="F245">
        <v>2</v>
      </c>
      <c r="G245">
        <v>3.1746031746031703E-2</v>
      </c>
      <c r="H245">
        <v>0</v>
      </c>
      <c r="I245">
        <v>0</v>
      </c>
    </row>
    <row r="246" spans="1:9" x14ac:dyDescent="0.25">
      <c r="A246">
        <v>100</v>
      </c>
      <c r="B246" t="s">
        <v>515</v>
      </c>
      <c r="C246" t="s">
        <v>696</v>
      </c>
      <c r="D246">
        <v>8</v>
      </c>
      <c r="E246">
        <v>8.4745762711864406E-3</v>
      </c>
      <c r="F246">
        <v>8</v>
      </c>
      <c r="G246">
        <v>8.1218274111675096E-3</v>
      </c>
      <c r="H246">
        <v>0</v>
      </c>
      <c r="I246">
        <v>0</v>
      </c>
    </row>
    <row r="247" spans="1:9" x14ac:dyDescent="0.25">
      <c r="A247">
        <v>101</v>
      </c>
      <c r="B247" t="s">
        <v>535</v>
      </c>
      <c r="C247" t="s">
        <v>696</v>
      </c>
      <c r="D247">
        <v>28</v>
      </c>
      <c r="E247">
        <v>9.5273741876212203E-4</v>
      </c>
      <c r="F247">
        <v>28</v>
      </c>
      <c r="G247">
        <v>9.44605627150665E-4</v>
      </c>
      <c r="H247">
        <v>0</v>
      </c>
      <c r="I247">
        <v>0</v>
      </c>
    </row>
    <row r="248" spans="1:9" x14ac:dyDescent="0.25">
      <c r="A248">
        <v>102</v>
      </c>
      <c r="B248" t="s">
        <v>531</v>
      </c>
      <c r="C248" t="s">
        <v>695</v>
      </c>
      <c r="D248">
        <v>1</v>
      </c>
      <c r="E248">
        <v>1.05596620908131E-3</v>
      </c>
      <c r="F248">
        <v>1</v>
      </c>
      <c r="G248">
        <v>1.05596620908131E-3</v>
      </c>
      <c r="H248">
        <v>0</v>
      </c>
      <c r="I248">
        <v>0</v>
      </c>
    </row>
    <row r="249" spans="1:9" x14ac:dyDescent="0.25">
      <c r="A249">
        <v>102</v>
      </c>
      <c r="B249" t="s">
        <v>531</v>
      </c>
      <c r="C249" t="s">
        <v>694</v>
      </c>
      <c r="D249">
        <v>114</v>
      </c>
      <c r="E249">
        <v>0.120380147835269</v>
      </c>
      <c r="F249">
        <v>114</v>
      </c>
      <c r="G249">
        <v>0.120380147835269</v>
      </c>
      <c r="H249">
        <v>0</v>
      </c>
      <c r="I249">
        <v>0</v>
      </c>
    </row>
    <row r="250" spans="1:9" x14ac:dyDescent="0.25">
      <c r="A250">
        <v>102</v>
      </c>
      <c r="B250" t="s">
        <v>531</v>
      </c>
      <c r="C250" t="s">
        <v>692</v>
      </c>
      <c r="D250">
        <v>2</v>
      </c>
      <c r="E250">
        <v>2.1119324181626199E-3</v>
      </c>
      <c r="F250">
        <v>2</v>
      </c>
      <c r="G250">
        <v>2.1119324181626199E-3</v>
      </c>
      <c r="H250">
        <v>0</v>
      </c>
      <c r="I250">
        <v>0</v>
      </c>
    </row>
    <row r="251" spans="1:9" x14ac:dyDescent="0.25">
      <c r="A251">
        <v>103</v>
      </c>
      <c r="B251" t="s">
        <v>530</v>
      </c>
      <c r="C251" t="s">
        <v>688</v>
      </c>
      <c r="D251">
        <v>52</v>
      </c>
      <c r="E251">
        <v>0.122352941176471</v>
      </c>
      <c r="F251">
        <v>52</v>
      </c>
      <c r="G251">
        <v>0.120649651972158</v>
      </c>
      <c r="H251">
        <v>0</v>
      </c>
      <c r="I251">
        <v>0</v>
      </c>
    </row>
    <row r="252" spans="1:9" x14ac:dyDescent="0.25">
      <c r="A252">
        <v>103</v>
      </c>
      <c r="B252" t="s">
        <v>530</v>
      </c>
      <c r="C252" t="s">
        <v>691</v>
      </c>
      <c r="D252">
        <v>26</v>
      </c>
      <c r="E252">
        <v>6.1176470588235297E-2</v>
      </c>
      <c r="F252">
        <v>26</v>
      </c>
      <c r="G252">
        <v>6.0324825986078898E-2</v>
      </c>
      <c r="H252">
        <v>0</v>
      </c>
      <c r="I252">
        <v>0</v>
      </c>
    </row>
    <row r="253" spans="1:9" x14ac:dyDescent="0.25">
      <c r="A253">
        <v>103</v>
      </c>
      <c r="B253" t="s">
        <v>530</v>
      </c>
      <c r="C253" t="s">
        <v>696</v>
      </c>
      <c r="D253">
        <v>7</v>
      </c>
      <c r="E253">
        <v>1.6470588235294101E-2</v>
      </c>
      <c r="F253">
        <v>7</v>
      </c>
      <c r="G253">
        <v>1.6241299303944301E-2</v>
      </c>
      <c r="H253">
        <v>0</v>
      </c>
      <c r="I253">
        <v>0</v>
      </c>
    </row>
    <row r="254" spans="1:9" x14ac:dyDescent="0.25">
      <c r="A254">
        <v>103</v>
      </c>
      <c r="B254" t="s">
        <v>530</v>
      </c>
      <c r="C254" t="s">
        <v>692</v>
      </c>
      <c r="D254">
        <v>78</v>
      </c>
      <c r="E254">
        <v>0.183529411764706</v>
      </c>
      <c r="F254">
        <v>78</v>
      </c>
      <c r="G254">
        <v>0.18097447795823701</v>
      </c>
      <c r="H254">
        <v>0</v>
      </c>
      <c r="I254">
        <v>0</v>
      </c>
    </row>
    <row r="255" spans="1:9" x14ac:dyDescent="0.25">
      <c r="A255">
        <v>104</v>
      </c>
      <c r="B255" t="s">
        <v>505</v>
      </c>
      <c r="C255" t="s">
        <v>690</v>
      </c>
      <c r="D255">
        <v>3</v>
      </c>
      <c r="E255">
        <v>6.1224489795918401E-2</v>
      </c>
      <c r="F255">
        <v>3</v>
      </c>
      <c r="G255">
        <v>6.25E-2</v>
      </c>
      <c r="H255">
        <v>0</v>
      </c>
      <c r="I255">
        <v>0</v>
      </c>
    </row>
    <row r="256" spans="1:9" x14ac:dyDescent="0.25">
      <c r="A256">
        <v>104</v>
      </c>
      <c r="B256" t="s">
        <v>505</v>
      </c>
      <c r="C256" t="s">
        <v>688</v>
      </c>
      <c r="D256">
        <v>8</v>
      </c>
      <c r="E256">
        <v>0.16326530612244899</v>
      </c>
      <c r="F256">
        <v>8</v>
      </c>
      <c r="G256">
        <v>0.16666666666666699</v>
      </c>
      <c r="H256">
        <v>0</v>
      </c>
      <c r="I256">
        <v>0</v>
      </c>
    </row>
    <row r="257" spans="1:9" x14ac:dyDescent="0.25">
      <c r="A257">
        <v>104</v>
      </c>
      <c r="B257" t="s">
        <v>505</v>
      </c>
      <c r="C257" t="s">
        <v>694</v>
      </c>
      <c r="D257">
        <v>9</v>
      </c>
      <c r="E257">
        <v>0.183673469387755</v>
      </c>
      <c r="F257">
        <v>9</v>
      </c>
      <c r="G257">
        <v>0.1875</v>
      </c>
      <c r="H257">
        <v>0</v>
      </c>
      <c r="I257">
        <v>0</v>
      </c>
    </row>
    <row r="258" spans="1:9" x14ac:dyDescent="0.25">
      <c r="A258">
        <v>104</v>
      </c>
      <c r="B258" t="s">
        <v>505</v>
      </c>
      <c r="C258" t="s">
        <v>691</v>
      </c>
      <c r="D258">
        <v>12</v>
      </c>
      <c r="E258">
        <v>0.24489795918367299</v>
      </c>
      <c r="F258">
        <v>12</v>
      </c>
      <c r="G258">
        <v>0.25</v>
      </c>
      <c r="H258">
        <v>0</v>
      </c>
      <c r="I258">
        <v>0</v>
      </c>
    </row>
    <row r="259" spans="1:9" x14ac:dyDescent="0.25">
      <c r="A259">
        <v>104</v>
      </c>
      <c r="B259" t="s">
        <v>505</v>
      </c>
      <c r="C259" t="s">
        <v>689</v>
      </c>
      <c r="D259">
        <v>5</v>
      </c>
      <c r="E259">
        <v>0.102040816326531</v>
      </c>
      <c r="F259">
        <v>5</v>
      </c>
      <c r="G259">
        <v>0.104166666666667</v>
      </c>
      <c r="H259">
        <v>0</v>
      </c>
      <c r="I259">
        <v>0</v>
      </c>
    </row>
    <row r="260" spans="1:9" x14ac:dyDescent="0.25">
      <c r="A260">
        <v>104</v>
      </c>
      <c r="B260" t="s">
        <v>505</v>
      </c>
      <c r="C260" t="s">
        <v>693</v>
      </c>
      <c r="D260">
        <v>5</v>
      </c>
      <c r="E260">
        <v>0.102040816326531</v>
      </c>
      <c r="F260">
        <v>5</v>
      </c>
      <c r="G260">
        <v>0.104166666666667</v>
      </c>
      <c r="H260">
        <v>0</v>
      </c>
      <c r="I260">
        <v>0</v>
      </c>
    </row>
    <row r="261" spans="1:9" x14ac:dyDescent="0.25">
      <c r="A261">
        <v>105</v>
      </c>
      <c r="B261" t="s">
        <v>544</v>
      </c>
      <c r="C261" t="s">
        <v>689</v>
      </c>
      <c r="D261">
        <v>29</v>
      </c>
      <c r="E261">
        <v>1.5295358649789001E-2</v>
      </c>
      <c r="F261">
        <v>29</v>
      </c>
      <c r="G261">
        <v>1.50884495317378E-2</v>
      </c>
      <c r="H261">
        <v>0</v>
      </c>
      <c r="I261">
        <v>0</v>
      </c>
    </row>
    <row r="262" spans="1:9" x14ac:dyDescent="0.25">
      <c r="A262">
        <v>105</v>
      </c>
      <c r="B262" t="s">
        <v>544</v>
      </c>
      <c r="C262" t="s">
        <v>692</v>
      </c>
      <c r="D262">
        <v>20</v>
      </c>
      <c r="E262">
        <v>1.05485232067511E-2</v>
      </c>
      <c r="F262">
        <v>20</v>
      </c>
      <c r="G262">
        <v>1.04058272632674E-2</v>
      </c>
      <c r="H262">
        <v>0</v>
      </c>
      <c r="I262">
        <v>0</v>
      </c>
    </row>
    <row r="263" spans="1:9" x14ac:dyDescent="0.25">
      <c r="A263">
        <v>106</v>
      </c>
      <c r="B263" t="s">
        <v>512</v>
      </c>
      <c r="C263" t="s">
        <v>689</v>
      </c>
      <c r="D263">
        <v>8</v>
      </c>
      <c r="E263">
        <v>2.58064516129032E-3</v>
      </c>
      <c r="F263">
        <v>8</v>
      </c>
      <c r="G263">
        <v>2.4176488365065E-3</v>
      </c>
      <c r="H263">
        <v>0</v>
      </c>
      <c r="I263">
        <v>0</v>
      </c>
    </row>
    <row r="264" spans="1:9" x14ac:dyDescent="0.25">
      <c r="A264">
        <v>106</v>
      </c>
      <c r="B264" t="s">
        <v>512</v>
      </c>
      <c r="C264" t="s">
        <v>693</v>
      </c>
      <c r="D264">
        <v>10</v>
      </c>
      <c r="E264">
        <v>3.2258064516129002E-3</v>
      </c>
      <c r="F264">
        <v>10</v>
      </c>
      <c r="G264">
        <v>3.02206104563312E-3</v>
      </c>
      <c r="H264">
        <v>0</v>
      </c>
      <c r="I264">
        <v>0</v>
      </c>
    </row>
    <row r="265" spans="1:9" x14ac:dyDescent="0.25">
      <c r="A265">
        <v>107</v>
      </c>
      <c r="B265" t="s">
        <v>537</v>
      </c>
      <c r="C265" t="s">
        <v>691</v>
      </c>
      <c r="D265">
        <v>9</v>
      </c>
      <c r="E265">
        <v>2.7439024390243899E-2</v>
      </c>
      <c r="F265">
        <v>9</v>
      </c>
      <c r="G265">
        <v>2.6706231454005899E-2</v>
      </c>
      <c r="H265">
        <v>0</v>
      </c>
      <c r="I265">
        <v>0</v>
      </c>
    </row>
    <row r="266" spans="1:9" x14ac:dyDescent="0.25">
      <c r="A266">
        <v>107</v>
      </c>
      <c r="B266" t="s">
        <v>537</v>
      </c>
      <c r="C266" t="s">
        <v>689</v>
      </c>
      <c r="D266">
        <v>7</v>
      </c>
      <c r="E266">
        <v>2.1341463414634099E-2</v>
      </c>
      <c r="F266">
        <v>7</v>
      </c>
      <c r="G266">
        <v>2.0771513353115698E-2</v>
      </c>
      <c r="H266">
        <v>0</v>
      </c>
      <c r="I266">
        <v>0</v>
      </c>
    </row>
    <row r="267" spans="1:9" x14ac:dyDescent="0.25">
      <c r="A267">
        <v>107</v>
      </c>
      <c r="B267" t="s">
        <v>537</v>
      </c>
      <c r="C267" t="s">
        <v>692</v>
      </c>
      <c r="D267">
        <v>1</v>
      </c>
      <c r="E267">
        <v>3.0487804878048799E-3</v>
      </c>
      <c r="F267">
        <v>1</v>
      </c>
      <c r="G267">
        <v>2.9673590504451001E-3</v>
      </c>
      <c r="H267">
        <v>0</v>
      </c>
      <c r="I267">
        <v>0</v>
      </c>
    </row>
    <row r="268" spans="1:9" x14ac:dyDescent="0.25">
      <c r="A268">
        <v>108</v>
      </c>
      <c r="B268" t="s">
        <v>493</v>
      </c>
      <c r="C268" t="s">
        <v>696</v>
      </c>
      <c r="D268">
        <v>14</v>
      </c>
      <c r="E268">
        <v>3.8964653492902898E-3</v>
      </c>
      <c r="F268">
        <v>14</v>
      </c>
      <c r="G268">
        <v>3.9469974626444903E-3</v>
      </c>
      <c r="H268">
        <v>0</v>
      </c>
      <c r="I268">
        <v>0</v>
      </c>
    </row>
    <row r="269" spans="1:9" x14ac:dyDescent="0.25">
      <c r="A269">
        <v>109</v>
      </c>
      <c r="B269" t="s">
        <v>555</v>
      </c>
      <c r="C269" t="s">
        <v>689</v>
      </c>
      <c r="D269">
        <v>45</v>
      </c>
      <c r="E269">
        <v>3.5657686212361303E-2</v>
      </c>
      <c r="F269">
        <v>45</v>
      </c>
      <c r="G269">
        <v>3.5349567949725103E-2</v>
      </c>
      <c r="H269">
        <v>0</v>
      </c>
      <c r="I269">
        <v>0</v>
      </c>
    </row>
    <row r="270" spans="1:9" x14ac:dyDescent="0.25">
      <c r="A270">
        <v>109</v>
      </c>
      <c r="B270" t="s">
        <v>555</v>
      </c>
      <c r="C270" t="s">
        <v>692</v>
      </c>
      <c r="D270">
        <v>7</v>
      </c>
      <c r="E270">
        <v>5.5467511885895398E-3</v>
      </c>
      <c r="F270">
        <v>7</v>
      </c>
      <c r="G270">
        <v>5.4988216810683398E-3</v>
      </c>
      <c r="H270">
        <v>0</v>
      </c>
      <c r="I270">
        <v>0</v>
      </c>
    </row>
    <row r="271" spans="1:9" x14ac:dyDescent="0.25">
      <c r="A271">
        <v>109</v>
      </c>
      <c r="B271" t="s">
        <v>555</v>
      </c>
      <c r="C271" t="s">
        <v>693</v>
      </c>
      <c r="D271">
        <v>5</v>
      </c>
      <c r="E271">
        <v>3.9619651347068104E-3</v>
      </c>
      <c r="F271">
        <v>5</v>
      </c>
      <c r="G271">
        <v>3.9277297721916696E-3</v>
      </c>
      <c r="H271">
        <v>0</v>
      </c>
      <c r="I271">
        <v>0</v>
      </c>
    </row>
    <row r="272" spans="1:9" x14ac:dyDescent="0.25">
      <c r="A272">
        <v>11</v>
      </c>
      <c r="B272" t="s">
        <v>513</v>
      </c>
      <c r="C272" t="s">
        <v>690</v>
      </c>
      <c r="D272">
        <v>5</v>
      </c>
      <c r="E272">
        <v>0.33333333333333298</v>
      </c>
      <c r="F272">
        <v>5</v>
      </c>
      <c r="G272">
        <v>0.3125</v>
      </c>
      <c r="H272">
        <v>0</v>
      </c>
      <c r="I272">
        <v>0</v>
      </c>
    </row>
    <row r="273" spans="1:9" x14ac:dyDescent="0.25">
      <c r="A273">
        <v>11</v>
      </c>
      <c r="B273" t="s">
        <v>513</v>
      </c>
      <c r="C273" t="s">
        <v>688</v>
      </c>
      <c r="D273">
        <v>5</v>
      </c>
      <c r="E273">
        <v>0.33333333333333298</v>
      </c>
      <c r="F273">
        <v>5</v>
      </c>
      <c r="G273">
        <v>0.3125</v>
      </c>
      <c r="H273">
        <v>0</v>
      </c>
      <c r="I273">
        <v>0</v>
      </c>
    </row>
    <row r="274" spans="1:9" x14ac:dyDescent="0.25">
      <c r="A274">
        <v>11</v>
      </c>
      <c r="B274" t="s">
        <v>513</v>
      </c>
      <c r="C274" t="s">
        <v>692</v>
      </c>
      <c r="D274">
        <v>3</v>
      </c>
      <c r="E274">
        <v>0.2</v>
      </c>
      <c r="F274">
        <v>3</v>
      </c>
      <c r="G274">
        <v>0.1875</v>
      </c>
      <c r="H274">
        <v>0</v>
      </c>
      <c r="I274">
        <v>0</v>
      </c>
    </row>
    <row r="275" spans="1:9" x14ac:dyDescent="0.25">
      <c r="A275">
        <v>110</v>
      </c>
      <c r="B275" t="s">
        <v>547</v>
      </c>
      <c r="C275" t="s">
        <v>690</v>
      </c>
      <c r="D275">
        <v>15</v>
      </c>
      <c r="E275">
        <v>2.98804780876494E-2</v>
      </c>
      <c r="F275">
        <v>15</v>
      </c>
      <c r="G275">
        <v>2.9239766081871298E-2</v>
      </c>
      <c r="H275">
        <v>0</v>
      </c>
      <c r="I275">
        <v>0</v>
      </c>
    </row>
    <row r="276" spans="1:9" x14ac:dyDescent="0.25">
      <c r="A276">
        <v>110</v>
      </c>
      <c r="B276" t="s">
        <v>547</v>
      </c>
      <c r="C276" t="s">
        <v>691</v>
      </c>
      <c r="D276">
        <v>29</v>
      </c>
      <c r="E276">
        <v>5.77689243027888E-2</v>
      </c>
      <c r="F276">
        <v>29</v>
      </c>
      <c r="G276">
        <v>5.6530214424951299E-2</v>
      </c>
      <c r="H276">
        <v>0</v>
      </c>
      <c r="I276">
        <v>0</v>
      </c>
    </row>
    <row r="277" spans="1:9" x14ac:dyDescent="0.25">
      <c r="A277">
        <v>110</v>
      </c>
      <c r="B277" t="s">
        <v>547</v>
      </c>
      <c r="C277" t="s">
        <v>692</v>
      </c>
      <c r="D277">
        <v>35</v>
      </c>
      <c r="E277">
        <v>6.9721115537848599E-2</v>
      </c>
      <c r="F277">
        <v>35</v>
      </c>
      <c r="G277">
        <v>6.8226120857699801E-2</v>
      </c>
      <c r="H277">
        <v>0</v>
      </c>
      <c r="I277">
        <v>0</v>
      </c>
    </row>
    <row r="278" spans="1:9" x14ac:dyDescent="0.25">
      <c r="A278">
        <v>110</v>
      </c>
      <c r="B278" t="s">
        <v>547</v>
      </c>
      <c r="C278" t="s">
        <v>693</v>
      </c>
      <c r="D278">
        <v>7</v>
      </c>
      <c r="E278">
        <v>1.39442231075697E-2</v>
      </c>
      <c r="F278">
        <v>7</v>
      </c>
      <c r="G278">
        <v>1.364522417154E-2</v>
      </c>
      <c r="H278">
        <v>0</v>
      </c>
      <c r="I278">
        <v>0</v>
      </c>
    </row>
    <row r="279" spans="1:9" x14ac:dyDescent="0.25">
      <c r="A279">
        <v>111</v>
      </c>
      <c r="B279" t="s">
        <v>487</v>
      </c>
      <c r="C279" t="s">
        <v>688</v>
      </c>
      <c r="D279">
        <v>84</v>
      </c>
      <c r="E279">
        <v>4.5602605863192203E-2</v>
      </c>
      <c r="F279">
        <v>84</v>
      </c>
      <c r="G279">
        <v>4.6002190580503803E-2</v>
      </c>
      <c r="H279">
        <v>0</v>
      </c>
      <c r="I279">
        <v>0</v>
      </c>
    </row>
    <row r="280" spans="1:9" x14ac:dyDescent="0.25">
      <c r="A280">
        <v>111</v>
      </c>
      <c r="B280" t="s">
        <v>487</v>
      </c>
      <c r="C280" t="s">
        <v>694</v>
      </c>
      <c r="D280">
        <v>54</v>
      </c>
      <c r="E280">
        <v>2.9315960912052099E-2</v>
      </c>
      <c r="F280">
        <v>54</v>
      </c>
      <c r="G280">
        <v>2.9572836801752499E-2</v>
      </c>
      <c r="H280">
        <v>0</v>
      </c>
      <c r="I280">
        <v>0</v>
      </c>
    </row>
    <row r="281" spans="1:9" x14ac:dyDescent="0.25">
      <c r="A281">
        <v>111</v>
      </c>
      <c r="B281" t="s">
        <v>487</v>
      </c>
      <c r="C281" t="s">
        <v>692</v>
      </c>
      <c r="D281">
        <v>5</v>
      </c>
      <c r="E281">
        <v>2.7144408251900099E-3</v>
      </c>
      <c r="F281">
        <v>5</v>
      </c>
      <c r="G281">
        <v>2.73822562979189E-3</v>
      </c>
      <c r="H281">
        <v>0</v>
      </c>
      <c r="I281">
        <v>0</v>
      </c>
    </row>
    <row r="282" spans="1:9" x14ac:dyDescent="0.25">
      <c r="A282">
        <v>112</v>
      </c>
      <c r="B282" t="s">
        <v>488</v>
      </c>
      <c r="C282" t="s">
        <v>688</v>
      </c>
      <c r="D282">
        <v>33</v>
      </c>
      <c r="E282">
        <v>9.4285714285714306E-2</v>
      </c>
      <c r="F282">
        <v>33</v>
      </c>
      <c r="G282">
        <v>9.8214285714285698E-2</v>
      </c>
      <c r="H282">
        <v>0</v>
      </c>
      <c r="I282">
        <v>0</v>
      </c>
    </row>
    <row r="283" spans="1:9" x14ac:dyDescent="0.25">
      <c r="A283">
        <v>112</v>
      </c>
      <c r="B283" t="s">
        <v>488</v>
      </c>
      <c r="C283" t="s">
        <v>694</v>
      </c>
      <c r="D283">
        <v>8</v>
      </c>
      <c r="E283">
        <v>2.2857142857142899E-2</v>
      </c>
      <c r="F283">
        <v>8</v>
      </c>
      <c r="G283">
        <v>2.3809523809523801E-2</v>
      </c>
      <c r="H283">
        <v>0</v>
      </c>
      <c r="I283">
        <v>0</v>
      </c>
    </row>
    <row r="284" spans="1:9" x14ac:dyDescent="0.25">
      <c r="A284">
        <v>112</v>
      </c>
      <c r="B284" t="s">
        <v>488</v>
      </c>
      <c r="C284" t="s">
        <v>691</v>
      </c>
      <c r="D284">
        <v>65</v>
      </c>
      <c r="E284">
        <v>0.185714285714286</v>
      </c>
      <c r="F284">
        <v>65</v>
      </c>
      <c r="G284">
        <v>0.19345238095238099</v>
      </c>
      <c r="H284">
        <v>0</v>
      </c>
      <c r="I284">
        <v>0</v>
      </c>
    </row>
    <row r="285" spans="1:9" x14ac:dyDescent="0.25">
      <c r="A285">
        <v>112</v>
      </c>
      <c r="B285" t="s">
        <v>488</v>
      </c>
      <c r="C285" t="s">
        <v>692</v>
      </c>
      <c r="D285">
        <v>6</v>
      </c>
      <c r="E285">
        <v>1.7142857142857099E-2</v>
      </c>
      <c r="F285">
        <v>6</v>
      </c>
      <c r="G285">
        <v>1.7857142857142901E-2</v>
      </c>
      <c r="H285">
        <v>0</v>
      </c>
      <c r="I285">
        <v>0</v>
      </c>
    </row>
    <row r="286" spans="1:9" x14ac:dyDescent="0.25">
      <c r="A286">
        <v>113</v>
      </c>
      <c r="B286" t="s">
        <v>525</v>
      </c>
      <c r="C286" t="s">
        <v>693</v>
      </c>
      <c r="D286">
        <v>35</v>
      </c>
      <c r="E286">
        <v>8.3672005737508992E-3</v>
      </c>
      <c r="F286">
        <v>35</v>
      </c>
      <c r="G286">
        <v>7.8917700112739603E-3</v>
      </c>
      <c r="H286">
        <v>0</v>
      </c>
      <c r="I286">
        <v>0</v>
      </c>
    </row>
    <row r="287" spans="1:9" x14ac:dyDescent="0.25">
      <c r="A287">
        <v>114</v>
      </c>
      <c r="B287" t="s">
        <v>489</v>
      </c>
      <c r="C287" t="s">
        <v>695</v>
      </c>
      <c r="D287">
        <v>1</v>
      </c>
      <c r="E287">
        <v>9.6805421103581804E-4</v>
      </c>
      <c r="F287">
        <v>1</v>
      </c>
      <c r="G287">
        <v>9.8716683119447202E-4</v>
      </c>
      <c r="H287">
        <v>0</v>
      </c>
      <c r="I287">
        <v>0</v>
      </c>
    </row>
    <row r="288" spans="1:9" x14ac:dyDescent="0.25">
      <c r="A288">
        <v>114</v>
      </c>
      <c r="B288" t="s">
        <v>489</v>
      </c>
      <c r="C288" t="s">
        <v>692</v>
      </c>
      <c r="D288">
        <v>35</v>
      </c>
      <c r="E288">
        <v>3.38818973862536E-2</v>
      </c>
      <c r="F288">
        <v>35</v>
      </c>
      <c r="G288">
        <v>3.45508390918065E-2</v>
      </c>
      <c r="H288">
        <v>0</v>
      </c>
      <c r="I288">
        <v>0</v>
      </c>
    </row>
    <row r="289" spans="1:9" x14ac:dyDescent="0.25">
      <c r="A289">
        <v>115</v>
      </c>
      <c r="B289" t="s">
        <v>492</v>
      </c>
      <c r="C289" t="s">
        <v>688</v>
      </c>
      <c r="D289">
        <v>26</v>
      </c>
      <c r="E289">
        <v>0.76470588235294101</v>
      </c>
      <c r="F289">
        <v>26</v>
      </c>
      <c r="G289">
        <v>0.76470588235294101</v>
      </c>
      <c r="H289">
        <v>0</v>
      </c>
      <c r="I289">
        <v>0</v>
      </c>
    </row>
    <row r="290" spans="1:9" x14ac:dyDescent="0.25">
      <c r="A290">
        <v>115</v>
      </c>
      <c r="B290" t="s">
        <v>492</v>
      </c>
      <c r="C290" t="s">
        <v>691</v>
      </c>
      <c r="D290">
        <v>4</v>
      </c>
      <c r="E290">
        <v>0.11764705882352899</v>
      </c>
      <c r="F290">
        <v>4</v>
      </c>
      <c r="G290">
        <v>0.11764705882352899</v>
      </c>
      <c r="H290">
        <v>0</v>
      </c>
      <c r="I290">
        <v>0</v>
      </c>
    </row>
    <row r="291" spans="1:9" x14ac:dyDescent="0.25">
      <c r="A291">
        <v>115</v>
      </c>
      <c r="B291" t="s">
        <v>492</v>
      </c>
      <c r="C291" t="s">
        <v>689</v>
      </c>
      <c r="D291">
        <v>4</v>
      </c>
      <c r="E291">
        <v>0.11764705882352899</v>
      </c>
      <c r="F291">
        <v>4</v>
      </c>
      <c r="G291">
        <v>0.11764705882352899</v>
      </c>
      <c r="H291">
        <v>0</v>
      </c>
      <c r="I291">
        <v>0</v>
      </c>
    </row>
    <row r="292" spans="1:9" x14ac:dyDescent="0.25">
      <c r="A292">
        <v>116</v>
      </c>
      <c r="B292" t="s">
        <v>494</v>
      </c>
      <c r="C292" t="s">
        <v>690</v>
      </c>
      <c r="D292">
        <v>7</v>
      </c>
      <c r="E292">
        <v>9.2715231788079496E-3</v>
      </c>
      <c r="F292">
        <v>7</v>
      </c>
      <c r="G292">
        <v>9.2715231788079496E-3</v>
      </c>
      <c r="H292">
        <v>0</v>
      </c>
      <c r="I292">
        <v>0</v>
      </c>
    </row>
    <row r="293" spans="1:9" x14ac:dyDescent="0.25">
      <c r="A293">
        <v>116</v>
      </c>
      <c r="B293" t="s">
        <v>494</v>
      </c>
      <c r="C293" t="s">
        <v>693</v>
      </c>
      <c r="D293">
        <v>9</v>
      </c>
      <c r="E293">
        <v>1.1920529801324501E-2</v>
      </c>
      <c r="F293">
        <v>9</v>
      </c>
      <c r="G293">
        <v>1.1920529801324501E-2</v>
      </c>
      <c r="H293">
        <v>0</v>
      </c>
      <c r="I293">
        <v>0</v>
      </c>
    </row>
    <row r="294" spans="1:9" x14ac:dyDescent="0.25">
      <c r="A294">
        <v>117</v>
      </c>
      <c r="B294" t="s">
        <v>466</v>
      </c>
      <c r="C294" t="s">
        <v>690</v>
      </c>
      <c r="D294">
        <v>1</v>
      </c>
      <c r="E294">
        <v>7.69230769230769E-2</v>
      </c>
      <c r="F294">
        <v>1</v>
      </c>
      <c r="G294">
        <v>7.69230769230769E-2</v>
      </c>
      <c r="H294">
        <v>0</v>
      </c>
      <c r="I294">
        <v>0</v>
      </c>
    </row>
    <row r="295" spans="1:9" x14ac:dyDescent="0.25">
      <c r="A295">
        <v>117</v>
      </c>
      <c r="B295" t="s">
        <v>466</v>
      </c>
      <c r="C295" t="s">
        <v>688</v>
      </c>
      <c r="D295">
        <v>6</v>
      </c>
      <c r="E295">
        <v>0.46153846153846201</v>
      </c>
      <c r="F295">
        <v>6</v>
      </c>
      <c r="G295">
        <v>0.46153846153846201</v>
      </c>
      <c r="H295">
        <v>0</v>
      </c>
      <c r="I295">
        <v>0</v>
      </c>
    </row>
    <row r="296" spans="1:9" x14ac:dyDescent="0.25">
      <c r="A296">
        <v>117</v>
      </c>
      <c r="B296" t="s">
        <v>466</v>
      </c>
      <c r="C296" t="s">
        <v>691</v>
      </c>
      <c r="D296">
        <v>2</v>
      </c>
      <c r="E296">
        <v>0.15384615384615399</v>
      </c>
      <c r="F296">
        <v>2</v>
      </c>
      <c r="G296">
        <v>0.15384615384615399</v>
      </c>
      <c r="H296">
        <v>0</v>
      </c>
      <c r="I296">
        <v>0</v>
      </c>
    </row>
    <row r="297" spans="1:9" x14ac:dyDescent="0.25">
      <c r="A297">
        <v>117</v>
      </c>
      <c r="B297" t="s">
        <v>466</v>
      </c>
      <c r="C297" t="s">
        <v>689</v>
      </c>
      <c r="D297">
        <v>3</v>
      </c>
      <c r="E297">
        <v>0.230769230769231</v>
      </c>
      <c r="F297">
        <v>3</v>
      </c>
      <c r="G297">
        <v>0.230769230769231</v>
      </c>
      <c r="H297">
        <v>0</v>
      </c>
      <c r="I297">
        <v>0</v>
      </c>
    </row>
    <row r="298" spans="1:9" x14ac:dyDescent="0.25">
      <c r="A298">
        <v>117</v>
      </c>
      <c r="B298" t="s">
        <v>466</v>
      </c>
      <c r="C298" t="s">
        <v>692</v>
      </c>
      <c r="D298">
        <v>1</v>
      </c>
      <c r="E298">
        <v>7.69230769230769E-2</v>
      </c>
      <c r="F298">
        <v>1</v>
      </c>
      <c r="G298">
        <v>7.69230769230769E-2</v>
      </c>
      <c r="H298">
        <v>0</v>
      </c>
      <c r="I298">
        <v>0</v>
      </c>
    </row>
    <row r="299" spans="1:9" x14ac:dyDescent="0.25">
      <c r="A299">
        <v>118</v>
      </c>
      <c r="B299" t="s">
        <v>553</v>
      </c>
      <c r="C299" t="s">
        <v>690</v>
      </c>
      <c r="D299">
        <v>17</v>
      </c>
      <c r="E299">
        <v>2.48901903367496E-2</v>
      </c>
      <c r="F299">
        <v>17</v>
      </c>
      <c r="G299">
        <v>2.3876404494382001E-2</v>
      </c>
      <c r="H299">
        <v>0</v>
      </c>
      <c r="I299">
        <v>0</v>
      </c>
    </row>
    <row r="300" spans="1:9" x14ac:dyDescent="0.25">
      <c r="A300">
        <v>118</v>
      </c>
      <c r="B300" t="s">
        <v>553</v>
      </c>
      <c r="C300" t="s">
        <v>692</v>
      </c>
      <c r="D300">
        <v>35</v>
      </c>
      <c r="E300">
        <v>5.1244509516837497E-2</v>
      </c>
      <c r="F300">
        <v>35</v>
      </c>
      <c r="G300">
        <v>4.9157303370786498E-2</v>
      </c>
      <c r="H300">
        <v>0</v>
      </c>
      <c r="I300">
        <v>0</v>
      </c>
    </row>
    <row r="301" spans="1:9" x14ac:dyDescent="0.25">
      <c r="A301">
        <v>119</v>
      </c>
      <c r="B301" t="s">
        <v>490</v>
      </c>
      <c r="C301" t="s">
        <v>696</v>
      </c>
      <c r="D301">
        <v>1</v>
      </c>
      <c r="E301">
        <v>3.1836994587710899E-4</v>
      </c>
      <c r="F301">
        <v>1</v>
      </c>
      <c r="G301">
        <v>3.08451573103023E-4</v>
      </c>
      <c r="H301">
        <v>0</v>
      </c>
      <c r="I301">
        <v>0</v>
      </c>
    </row>
    <row r="302" spans="1:9" x14ac:dyDescent="0.25">
      <c r="A302">
        <v>119</v>
      </c>
      <c r="B302" t="s">
        <v>490</v>
      </c>
      <c r="C302" t="s">
        <v>692</v>
      </c>
      <c r="D302">
        <v>26</v>
      </c>
      <c r="E302">
        <v>8.2776185928048404E-3</v>
      </c>
      <c r="F302">
        <v>26</v>
      </c>
      <c r="G302">
        <v>8.0197409006785899E-3</v>
      </c>
      <c r="H302">
        <v>0</v>
      </c>
      <c r="I302">
        <v>0</v>
      </c>
    </row>
    <row r="303" spans="1:9" x14ac:dyDescent="0.25">
      <c r="A303">
        <v>119</v>
      </c>
      <c r="B303" t="s">
        <v>490</v>
      </c>
      <c r="C303" t="s">
        <v>693</v>
      </c>
      <c r="D303">
        <v>28</v>
      </c>
      <c r="E303">
        <v>8.9143584845590602E-3</v>
      </c>
      <c r="F303">
        <v>28</v>
      </c>
      <c r="G303">
        <v>8.6366440468846391E-3</v>
      </c>
      <c r="H303">
        <v>0</v>
      </c>
      <c r="I303">
        <v>0</v>
      </c>
    </row>
    <row r="304" spans="1:9" x14ac:dyDescent="0.25">
      <c r="A304">
        <v>12</v>
      </c>
      <c r="B304" t="s">
        <v>534</v>
      </c>
      <c r="C304" t="s">
        <v>688</v>
      </c>
      <c r="D304">
        <v>8</v>
      </c>
      <c r="E304">
        <v>0.10666666666666701</v>
      </c>
      <c r="F304">
        <v>8</v>
      </c>
      <c r="G304">
        <v>0.10126582278481</v>
      </c>
      <c r="H304">
        <v>0</v>
      </c>
      <c r="I304">
        <v>0</v>
      </c>
    </row>
    <row r="305" spans="1:9" x14ac:dyDescent="0.25">
      <c r="A305">
        <v>121</v>
      </c>
      <c r="B305" t="s">
        <v>546</v>
      </c>
      <c r="C305" t="s">
        <v>696</v>
      </c>
      <c r="D305">
        <v>75</v>
      </c>
      <c r="E305">
        <v>1.00820002688533E-2</v>
      </c>
      <c r="F305">
        <v>75</v>
      </c>
      <c r="G305">
        <v>9.6637031310398101E-3</v>
      </c>
      <c r="H305">
        <v>0</v>
      </c>
      <c r="I305">
        <v>0</v>
      </c>
    </row>
    <row r="306" spans="1:9" x14ac:dyDescent="0.25">
      <c r="A306">
        <v>122</v>
      </c>
      <c r="B306" t="s">
        <v>523</v>
      </c>
      <c r="C306" t="s">
        <v>688</v>
      </c>
      <c r="D306">
        <v>20</v>
      </c>
      <c r="E306">
        <v>0.45454545454545497</v>
      </c>
      <c r="F306">
        <v>20</v>
      </c>
      <c r="G306">
        <v>0.44444444444444398</v>
      </c>
      <c r="H306">
        <v>0</v>
      </c>
      <c r="I306">
        <v>0</v>
      </c>
    </row>
    <row r="307" spans="1:9" x14ac:dyDescent="0.25">
      <c r="A307">
        <v>122</v>
      </c>
      <c r="B307" t="s">
        <v>523</v>
      </c>
      <c r="C307" t="s">
        <v>691</v>
      </c>
      <c r="D307">
        <v>6</v>
      </c>
      <c r="E307">
        <v>0.13636363636363599</v>
      </c>
      <c r="F307">
        <v>6</v>
      </c>
      <c r="G307">
        <v>0.133333333333333</v>
      </c>
      <c r="H307">
        <v>0</v>
      </c>
      <c r="I307">
        <v>0</v>
      </c>
    </row>
    <row r="308" spans="1:9" x14ac:dyDescent="0.25">
      <c r="A308">
        <v>122</v>
      </c>
      <c r="B308" t="s">
        <v>523</v>
      </c>
      <c r="C308" t="s">
        <v>689</v>
      </c>
      <c r="D308">
        <v>13</v>
      </c>
      <c r="E308">
        <v>0.29545454545454503</v>
      </c>
      <c r="F308">
        <v>13</v>
      </c>
      <c r="G308">
        <v>0.28888888888888897</v>
      </c>
      <c r="H308">
        <v>0</v>
      </c>
      <c r="I308">
        <v>0</v>
      </c>
    </row>
    <row r="309" spans="1:9" x14ac:dyDescent="0.25">
      <c r="A309">
        <v>122</v>
      </c>
      <c r="B309" t="s">
        <v>523</v>
      </c>
      <c r="C309" t="s">
        <v>693</v>
      </c>
      <c r="D309">
        <v>2</v>
      </c>
      <c r="E309">
        <v>4.5454545454545497E-2</v>
      </c>
      <c r="F309">
        <v>2</v>
      </c>
      <c r="G309">
        <v>4.4444444444444398E-2</v>
      </c>
      <c r="H309">
        <v>0</v>
      </c>
      <c r="I309">
        <v>0</v>
      </c>
    </row>
    <row r="310" spans="1:9" x14ac:dyDescent="0.25">
      <c r="A310">
        <v>123</v>
      </c>
      <c r="B310" t="s">
        <v>491</v>
      </c>
      <c r="C310" t="s">
        <v>694</v>
      </c>
      <c r="D310">
        <v>16</v>
      </c>
      <c r="E310">
        <v>5.92592592592593E-3</v>
      </c>
      <c r="F310">
        <v>16</v>
      </c>
      <c r="G310">
        <v>5.8245358572988704E-3</v>
      </c>
      <c r="H310">
        <v>0</v>
      </c>
      <c r="I310">
        <v>0</v>
      </c>
    </row>
    <row r="311" spans="1:9" x14ac:dyDescent="0.25">
      <c r="A311">
        <v>123</v>
      </c>
      <c r="B311" t="s">
        <v>491</v>
      </c>
      <c r="C311" t="s">
        <v>689</v>
      </c>
      <c r="D311">
        <v>5</v>
      </c>
      <c r="E311">
        <v>1.85185185185185E-3</v>
      </c>
      <c r="F311">
        <v>5</v>
      </c>
      <c r="G311">
        <v>1.8201674554059E-3</v>
      </c>
      <c r="H311">
        <v>0</v>
      </c>
      <c r="I311">
        <v>0</v>
      </c>
    </row>
    <row r="312" spans="1:9" x14ac:dyDescent="0.25">
      <c r="A312">
        <v>124</v>
      </c>
      <c r="B312" t="s">
        <v>561</v>
      </c>
      <c r="C312" t="s">
        <v>695</v>
      </c>
      <c r="D312">
        <v>35</v>
      </c>
      <c r="E312">
        <v>5.3086607007432098E-3</v>
      </c>
      <c r="F312">
        <v>35</v>
      </c>
      <c r="G312">
        <v>5.2223216950164101E-3</v>
      </c>
      <c r="H312">
        <v>0</v>
      </c>
      <c r="I312">
        <v>0</v>
      </c>
    </row>
    <row r="313" spans="1:9" x14ac:dyDescent="0.25">
      <c r="A313">
        <v>124</v>
      </c>
      <c r="B313" t="s">
        <v>561</v>
      </c>
      <c r="C313" t="s">
        <v>696</v>
      </c>
      <c r="D313">
        <v>37</v>
      </c>
      <c r="E313">
        <v>5.6120127407856797E-3</v>
      </c>
      <c r="F313">
        <v>37</v>
      </c>
      <c r="G313">
        <v>5.5207400775887797E-3</v>
      </c>
      <c r="H313">
        <v>0</v>
      </c>
      <c r="I313">
        <v>0</v>
      </c>
    </row>
    <row r="314" spans="1:9" x14ac:dyDescent="0.25">
      <c r="A314">
        <v>125</v>
      </c>
      <c r="B314" t="s">
        <v>504</v>
      </c>
      <c r="C314" t="s">
        <v>690</v>
      </c>
      <c r="D314">
        <v>3</v>
      </c>
      <c r="E314">
        <v>4.6012269938650301E-3</v>
      </c>
      <c r="F314">
        <v>3</v>
      </c>
      <c r="G314">
        <v>4.6153846153846202E-3</v>
      </c>
      <c r="H314">
        <v>0</v>
      </c>
      <c r="I314">
        <v>0</v>
      </c>
    </row>
    <row r="315" spans="1:9" x14ac:dyDescent="0.25">
      <c r="A315">
        <v>125</v>
      </c>
      <c r="B315" t="s">
        <v>504</v>
      </c>
      <c r="C315" t="s">
        <v>695</v>
      </c>
      <c r="D315">
        <v>3</v>
      </c>
      <c r="E315">
        <v>4.6012269938650301E-3</v>
      </c>
      <c r="F315">
        <v>3</v>
      </c>
      <c r="G315">
        <v>4.6153846153846202E-3</v>
      </c>
      <c r="H315">
        <v>0</v>
      </c>
      <c r="I315">
        <v>0</v>
      </c>
    </row>
    <row r="316" spans="1:9" x14ac:dyDescent="0.25">
      <c r="A316">
        <v>125</v>
      </c>
      <c r="B316" t="s">
        <v>504</v>
      </c>
      <c r="C316" t="s">
        <v>692</v>
      </c>
      <c r="D316">
        <v>206</v>
      </c>
      <c r="E316">
        <v>0.315950920245399</v>
      </c>
      <c r="F316">
        <v>206</v>
      </c>
      <c r="G316">
        <v>0.31692307692307697</v>
      </c>
      <c r="H316">
        <v>0</v>
      </c>
      <c r="I316">
        <v>0</v>
      </c>
    </row>
    <row r="317" spans="1:9" x14ac:dyDescent="0.25">
      <c r="A317">
        <v>125</v>
      </c>
      <c r="B317" t="s">
        <v>504</v>
      </c>
      <c r="C317" t="s">
        <v>693</v>
      </c>
      <c r="D317">
        <v>4</v>
      </c>
      <c r="E317">
        <v>6.13496932515337E-3</v>
      </c>
      <c r="F317">
        <v>4</v>
      </c>
      <c r="G317">
        <v>6.1538461538461504E-3</v>
      </c>
      <c r="H317">
        <v>0</v>
      </c>
      <c r="I317">
        <v>0</v>
      </c>
    </row>
    <row r="318" spans="1:9" x14ac:dyDescent="0.25">
      <c r="A318">
        <v>13</v>
      </c>
      <c r="B318" t="s">
        <v>539</v>
      </c>
      <c r="C318" t="s">
        <v>692</v>
      </c>
      <c r="D318">
        <v>229</v>
      </c>
      <c r="E318">
        <v>2.62434104973642E-2</v>
      </c>
      <c r="F318">
        <v>229</v>
      </c>
      <c r="G318">
        <v>2.59519492293744E-2</v>
      </c>
      <c r="H318">
        <v>0</v>
      </c>
      <c r="I318">
        <v>0</v>
      </c>
    </row>
    <row r="319" spans="1:9" x14ac:dyDescent="0.25">
      <c r="A319">
        <v>14</v>
      </c>
      <c r="B319" t="s">
        <v>463</v>
      </c>
      <c r="C319" t="s">
        <v>688</v>
      </c>
      <c r="D319">
        <v>20</v>
      </c>
      <c r="E319">
        <v>3.1055900621118002E-2</v>
      </c>
      <c r="F319">
        <v>20</v>
      </c>
      <c r="G319">
        <v>3.0211480362537801E-2</v>
      </c>
      <c r="H319">
        <v>0</v>
      </c>
      <c r="I319">
        <v>0</v>
      </c>
    </row>
    <row r="320" spans="1:9" x14ac:dyDescent="0.25">
      <c r="A320">
        <v>14</v>
      </c>
      <c r="B320" t="s">
        <v>463</v>
      </c>
      <c r="C320" t="s">
        <v>691</v>
      </c>
      <c r="D320">
        <v>109</v>
      </c>
      <c r="E320">
        <v>0.16925465838509299</v>
      </c>
      <c r="F320">
        <v>109</v>
      </c>
      <c r="G320">
        <v>0.164652567975831</v>
      </c>
      <c r="H320">
        <v>0</v>
      </c>
      <c r="I320">
        <v>0</v>
      </c>
    </row>
    <row r="321" spans="1:9" x14ac:dyDescent="0.25">
      <c r="A321">
        <v>14</v>
      </c>
      <c r="B321" t="s">
        <v>463</v>
      </c>
      <c r="C321" t="s">
        <v>689</v>
      </c>
      <c r="D321">
        <v>18</v>
      </c>
      <c r="E321">
        <v>2.7950310559006201E-2</v>
      </c>
      <c r="F321">
        <v>18</v>
      </c>
      <c r="G321">
        <v>2.7190332326284001E-2</v>
      </c>
      <c r="H321">
        <v>0</v>
      </c>
      <c r="I321">
        <v>0</v>
      </c>
    </row>
    <row r="322" spans="1:9" x14ac:dyDescent="0.25">
      <c r="A322">
        <v>14</v>
      </c>
      <c r="B322" t="s">
        <v>463</v>
      </c>
      <c r="C322" t="s">
        <v>692</v>
      </c>
      <c r="D322">
        <v>2</v>
      </c>
      <c r="E322">
        <v>3.1055900621118002E-3</v>
      </c>
      <c r="F322">
        <v>2</v>
      </c>
      <c r="G322">
        <v>3.0211480362537799E-3</v>
      </c>
      <c r="H322">
        <v>0</v>
      </c>
      <c r="I322">
        <v>0</v>
      </c>
    </row>
    <row r="323" spans="1:9" x14ac:dyDescent="0.25">
      <c r="A323">
        <v>16</v>
      </c>
      <c r="B323" t="s">
        <v>464</v>
      </c>
      <c r="C323" t="s">
        <v>688</v>
      </c>
      <c r="D323">
        <v>171</v>
      </c>
      <c r="E323">
        <v>5.6697612732095497E-2</v>
      </c>
      <c r="F323">
        <v>171</v>
      </c>
      <c r="G323">
        <v>5.6943056943056902E-2</v>
      </c>
      <c r="H323">
        <v>0</v>
      </c>
      <c r="I323">
        <v>0</v>
      </c>
    </row>
    <row r="324" spans="1:9" x14ac:dyDescent="0.25">
      <c r="A324">
        <v>16</v>
      </c>
      <c r="B324" t="s">
        <v>464</v>
      </c>
      <c r="C324" t="s">
        <v>696</v>
      </c>
      <c r="D324">
        <v>1</v>
      </c>
      <c r="E324">
        <v>3.31564986737401E-4</v>
      </c>
      <c r="F324">
        <v>1</v>
      </c>
      <c r="G324">
        <v>3.33000333000333E-4</v>
      </c>
      <c r="H324">
        <v>0</v>
      </c>
      <c r="I324">
        <v>0</v>
      </c>
    </row>
    <row r="325" spans="1:9" x14ac:dyDescent="0.25">
      <c r="A325">
        <v>17</v>
      </c>
      <c r="B325" t="s">
        <v>465</v>
      </c>
      <c r="C325" t="s">
        <v>690</v>
      </c>
      <c r="D325">
        <v>11</v>
      </c>
      <c r="E325">
        <v>2.8720626631853801E-2</v>
      </c>
      <c r="F325">
        <v>11</v>
      </c>
      <c r="G325">
        <v>2.9569892473118298E-2</v>
      </c>
      <c r="H325">
        <v>0</v>
      </c>
      <c r="I325">
        <v>0</v>
      </c>
    </row>
    <row r="326" spans="1:9" x14ac:dyDescent="0.25">
      <c r="A326">
        <v>17</v>
      </c>
      <c r="B326" t="s">
        <v>465</v>
      </c>
      <c r="C326" t="s">
        <v>692</v>
      </c>
      <c r="D326">
        <v>8</v>
      </c>
      <c r="E326">
        <v>2.0887728459529999E-2</v>
      </c>
      <c r="F326">
        <v>8</v>
      </c>
      <c r="G326">
        <v>2.1505376344085999E-2</v>
      </c>
      <c r="H326">
        <v>0</v>
      </c>
      <c r="I326">
        <v>0</v>
      </c>
    </row>
    <row r="327" spans="1:9" x14ac:dyDescent="0.25">
      <c r="A327">
        <v>17</v>
      </c>
      <c r="B327" t="s">
        <v>465</v>
      </c>
      <c r="C327" t="s">
        <v>693</v>
      </c>
      <c r="D327">
        <v>7</v>
      </c>
      <c r="E327">
        <v>1.8276762402088802E-2</v>
      </c>
      <c r="F327">
        <v>7</v>
      </c>
      <c r="G327">
        <v>1.8817204301075301E-2</v>
      </c>
      <c r="H327">
        <v>0</v>
      </c>
      <c r="I327">
        <v>0</v>
      </c>
    </row>
    <row r="328" spans="1:9" x14ac:dyDescent="0.25">
      <c r="A328">
        <v>18</v>
      </c>
      <c r="B328" t="s">
        <v>572</v>
      </c>
      <c r="C328" t="s">
        <v>695</v>
      </c>
      <c r="D328">
        <v>13</v>
      </c>
      <c r="E328">
        <v>2.75365388688837E-3</v>
      </c>
      <c r="F328">
        <v>13</v>
      </c>
      <c r="G328">
        <v>2.7374184038745E-3</v>
      </c>
      <c r="H328">
        <v>0</v>
      </c>
      <c r="I328">
        <v>0</v>
      </c>
    </row>
    <row r="329" spans="1:9" x14ac:dyDescent="0.25">
      <c r="A329">
        <v>19</v>
      </c>
      <c r="B329" t="s">
        <v>506</v>
      </c>
      <c r="C329" t="s">
        <v>690</v>
      </c>
      <c r="D329">
        <v>1</v>
      </c>
      <c r="E329">
        <v>1.38888888888889E-3</v>
      </c>
      <c r="F329">
        <v>1</v>
      </c>
      <c r="G329">
        <v>1.38888888888889E-3</v>
      </c>
      <c r="H329">
        <v>0</v>
      </c>
      <c r="I329">
        <v>0</v>
      </c>
    </row>
    <row r="330" spans="1:9" x14ac:dyDescent="0.25">
      <c r="A330">
        <v>19</v>
      </c>
      <c r="B330" t="s">
        <v>506</v>
      </c>
      <c r="C330" t="s">
        <v>688</v>
      </c>
      <c r="D330">
        <v>10</v>
      </c>
      <c r="E330">
        <v>1.38888888888889E-2</v>
      </c>
      <c r="F330">
        <v>10</v>
      </c>
      <c r="G330">
        <v>1.38888888888889E-2</v>
      </c>
      <c r="H330">
        <v>0</v>
      </c>
      <c r="I330">
        <v>0</v>
      </c>
    </row>
    <row r="331" spans="1:9" x14ac:dyDescent="0.25">
      <c r="A331">
        <v>19</v>
      </c>
      <c r="B331" t="s">
        <v>506</v>
      </c>
      <c r="C331" t="s">
        <v>696</v>
      </c>
      <c r="D331">
        <v>709</v>
      </c>
      <c r="E331">
        <v>0.98472222222222205</v>
      </c>
      <c r="F331">
        <v>709</v>
      </c>
      <c r="G331">
        <v>0.98472222222222205</v>
      </c>
      <c r="H331">
        <v>0</v>
      </c>
      <c r="I331">
        <v>0</v>
      </c>
    </row>
    <row r="332" spans="1:9" x14ac:dyDescent="0.25">
      <c r="A332">
        <v>20</v>
      </c>
      <c r="B332" t="s">
        <v>548</v>
      </c>
      <c r="C332" t="s">
        <v>691</v>
      </c>
      <c r="D332">
        <v>15</v>
      </c>
      <c r="E332">
        <v>6.4102564102564097E-2</v>
      </c>
      <c r="F332">
        <v>15</v>
      </c>
      <c r="G332">
        <v>5.9055118110236199E-2</v>
      </c>
      <c r="H332">
        <v>0</v>
      </c>
      <c r="I332">
        <v>0</v>
      </c>
    </row>
    <row r="333" spans="1:9" x14ac:dyDescent="0.25">
      <c r="A333">
        <v>20</v>
      </c>
      <c r="B333" t="s">
        <v>548</v>
      </c>
      <c r="C333" t="s">
        <v>692</v>
      </c>
      <c r="D333">
        <v>4</v>
      </c>
      <c r="E333">
        <v>1.7094017094017099E-2</v>
      </c>
      <c r="F333">
        <v>4</v>
      </c>
      <c r="G333">
        <v>1.5748031496062999E-2</v>
      </c>
      <c r="H333">
        <v>0</v>
      </c>
      <c r="I333">
        <v>0</v>
      </c>
    </row>
    <row r="334" spans="1:9" x14ac:dyDescent="0.25">
      <c r="A334">
        <v>21</v>
      </c>
      <c r="B334" t="s">
        <v>549</v>
      </c>
      <c r="C334" t="s">
        <v>688</v>
      </c>
      <c r="D334">
        <v>318</v>
      </c>
      <c r="E334">
        <v>0.10195575504969499</v>
      </c>
      <c r="F334">
        <v>318</v>
      </c>
      <c r="G334">
        <v>0.11669724770642199</v>
      </c>
      <c r="H334">
        <v>0</v>
      </c>
      <c r="I334">
        <v>0</v>
      </c>
    </row>
    <row r="335" spans="1:9" x14ac:dyDescent="0.25">
      <c r="A335">
        <v>21</v>
      </c>
      <c r="B335" t="s">
        <v>549</v>
      </c>
      <c r="C335" t="s">
        <v>694</v>
      </c>
      <c r="D335">
        <v>15</v>
      </c>
      <c r="E335">
        <v>4.8092337287592201E-3</v>
      </c>
      <c r="F335">
        <v>15</v>
      </c>
      <c r="G335">
        <v>5.5045871559632996E-3</v>
      </c>
      <c r="H335">
        <v>0</v>
      </c>
      <c r="I335">
        <v>0</v>
      </c>
    </row>
    <row r="336" spans="1:9" x14ac:dyDescent="0.25">
      <c r="A336">
        <v>21</v>
      </c>
      <c r="B336" t="s">
        <v>549</v>
      </c>
      <c r="C336" t="s">
        <v>689</v>
      </c>
      <c r="D336">
        <v>196</v>
      </c>
      <c r="E336">
        <v>6.2840654055787107E-2</v>
      </c>
      <c r="F336">
        <v>196</v>
      </c>
      <c r="G336">
        <v>7.1926605504587196E-2</v>
      </c>
      <c r="H336">
        <v>0</v>
      </c>
      <c r="I336">
        <v>0</v>
      </c>
    </row>
    <row r="337" spans="1:9" x14ac:dyDescent="0.25">
      <c r="A337">
        <v>21</v>
      </c>
      <c r="B337" t="s">
        <v>549</v>
      </c>
      <c r="C337" t="s">
        <v>692</v>
      </c>
      <c r="D337">
        <v>12</v>
      </c>
      <c r="E337">
        <v>3.8473869830073699E-3</v>
      </c>
      <c r="F337">
        <v>12</v>
      </c>
      <c r="G337">
        <v>4.40366972477064E-3</v>
      </c>
      <c r="H337">
        <v>0</v>
      </c>
      <c r="I337">
        <v>0</v>
      </c>
    </row>
    <row r="338" spans="1:9" x14ac:dyDescent="0.25">
      <c r="A338">
        <v>24</v>
      </c>
      <c r="B338" t="s">
        <v>459</v>
      </c>
      <c r="C338" t="s">
        <v>689</v>
      </c>
      <c r="D338">
        <v>142</v>
      </c>
      <c r="E338">
        <v>6.2693156732891803E-2</v>
      </c>
      <c r="F338">
        <v>142</v>
      </c>
      <c r="G338">
        <v>6.3167259786476901E-2</v>
      </c>
      <c r="H338">
        <v>0</v>
      </c>
      <c r="I338">
        <v>0</v>
      </c>
    </row>
    <row r="339" spans="1:9" x14ac:dyDescent="0.25">
      <c r="A339">
        <v>24</v>
      </c>
      <c r="B339" t="s">
        <v>459</v>
      </c>
      <c r="C339" t="s">
        <v>692</v>
      </c>
      <c r="D339">
        <v>244</v>
      </c>
      <c r="E339">
        <v>0.107726269315673</v>
      </c>
      <c r="F339">
        <v>244</v>
      </c>
      <c r="G339">
        <v>0.108540925266904</v>
      </c>
      <c r="H339">
        <v>0</v>
      </c>
      <c r="I339">
        <v>0</v>
      </c>
    </row>
    <row r="340" spans="1:9" x14ac:dyDescent="0.25">
      <c r="A340">
        <v>25</v>
      </c>
      <c r="B340" t="s">
        <v>551</v>
      </c>
      <c r="C340" t="s">
        <v>690</v>
      </c>
      <c r="D340">
        <v>13</v>
      </c>
      <c r="E340">
        <v>2.26086956521739E-2</v>
      </c>
      <c r="F340">
        <v>13</v>
      </c>
      <c r="G340">
        <v>2.2687609075043601E-2</v>
      </c>
      <c r="H340">
        <v>0</v>
      </c>
      <c r="I340">
        <v>0</v>
      </c>
    </row>
    <row r="341" spans="1:9" x14ac:dyDescent="0.25">
      <c r="A341">
        <v>25</v>
      </c>
      <c r="B341" t="s">
        <v>551</v>
      </c>
      <c r="C341" t="s">
        <v>694</v>
      </c>
      <c r="D341">
        <v>13</v>
      </c>
      <c r="E341">
        <v>2.26086956521739E-2</v>
      </c>
      <c r="F341">
        <v>13</v>
      </c>
      <c r="G341">
        <v>2.2687609075043601E-2</v>
      </c>
      <c r="H341">
        <v>0</v>
      </c>
      <c r="I341">
        <v>0</v>
      </c>
    </row>
    <row r="342" spans="1:9" x14ac:dyDescent="0.25">
      <c r="A342">
        <v>25</v>
      </c>
      <c r="B342" t="s">
        <v>551</v>
      </c>
      <c r="C342" t="s">
        <v>691</v>
      </c>
      <c r="D342">
        <v>52</v>
      </c>
      <c r="E342">
        <v>9.0434782608695696E-2</v>
      </c>
      <c r="F342">
        <v>52</v>
      </c>
      <c r="G342">
        <v>9.07504363001745E-2</v>
      </c>
      <c r="H342">
        <v>0</v>
      </c>
      <c r="I342">
        <v>0</v>
      </c>
    </row>
    <row r="343" spans="1:9" x14ac:dyDescent="0.25">
      <c r="A343">
        <v>25</v>
      </c>
      <c r="B343" t="s">
        <v>551</v>
      </c>
      <c r="C343" t="s">
        <v>696</v>
      </c>
      <c r="D343">
        <v>4</v>
      </c>
      <c r="E343">
        <v>6.9565217391304402E-3</v>
      </c>
      <c r="F343">
        <v>4</v>
      </c>
      <c r="G343">
        <v>6.9808027923211197E-3</v>
      </c>
      <c r="H343">
        <v>0</v>
      </c>
      <c r="I343">
        <v>0</v>
      </c>
    </row>
    <row r="344" spans="1:9" x14ac:dyDescent="0.25">
      <c r="A344">
        <v>25</v>
      </c>
      <c r="B344" t="s">
        <v>551</v>
      </c>
      <c r="C344" t="s">
        <v>693</v>
      </c>
      <c r="D344">
        <v>31</v>
      </c>
      <c r="E344">
        <v>5.3913043478260897E-2</v>
      </c>
      <c r="F344">
        <v>31</v>
      </c>
      <c r="G344">
        <v>5.4101221640488702E-2</v>
      </c>
      <c r="H344">
        <v>0</v>
      </c>
      <c r="I344">
        <v>0</v>
      </c>
    </row>
    <row r="345" spans="1:9" x14ac:dyDescent="0.25">
      <c r="A345">
        <v>26</v>
      </c>
      <c r="B345" t="s">
        <v>498</v>
      </c>
      <c r="C345" t="s">
        <v>688</v>
      </c>
      <c r="D345">
        <v>14</v>
      </c>
      <c r="E345">
        <v>0.116666666666667</v>
      </c>
      <c r="F345">
        <v>14</v>
      </c>
      <c r="G345">
        <v>0.11965811965812</v>
      </c>
      <c r="H345">
        <v>0</v>
      </c>
      <c r="I345">
        <v>0</v>
      </c>
    </row>
    <row r="346" spans="1:9" x14ac:dyDescent="0.25">
      <c r="A346">
        <v>26</v>
      </c>
      <c r="B346" t="s">
        <v>498</v>
      </c>
      <c r="C346" t="s">
        <v>691</v>
      </c>
      <c r="D346">
        <v>42</v>
      </c>
      <c r="E346">
        <v>0.35</v>
      </c>
      <c r="F346">
        <v>42</v>
      </c>
      <c r="G346">
        <v>0.35897435897435898</v>
      </c>
      <c r="H346">
        <v>0</v>
      </c>
      <c r="I346">
        <v>0</v>
      </c>
    </row>
    <row r="347" spans="1:9" x14ac:dyDescent="0.25">
      <c r="A347">
        <v>26</v>
      </c>
      <c r="B347" t="s">
        <v>498</v>
      </c>
      <c r="C347" t="s">
        <v>692</v>
      </c>
      <c r="D347">
        <v>3</v>
      </c>
      <c r="E347">
        <v>2.5000000000000001E-2</v>
      </c>
      <c r="F347">
        <v>3</v>
      </c>
      <c r="G347">
        <v>2.5641025641025599E-2</v>
      </c>
      <c r="H347">
        <v>0</v>
      </c>
      <c r="I347">
        <v>0</v>
      </c>
    </row>
    <row r="348" spans="1:9" x14ac:dyDescent="0.25">
      <c r="A348">
        <v>26</v>
      </c>
      <c r="B348" t="s">
        <v>498</v>
      </c>
      <c r="C348" t="s">
        <v>693</v>
      </c>
      <c r="D348">
        <v>2</v>
      </c>
      <c r="E348">
        <v>1.6666666666666701E-2</v>
      </c>
      <c r="F348">
        <v>2</v>
      </c>
      <c r="G348">
        <v>1.7094017094017099E-2</v>
      </c>
      <c r="H348">
        <v>0</v>
      </c>
      <c r="I348">
        <v>0</v>
      </c>
    </row>
    <row r="349" spans="1:9" x14ac:dyDescent="0.25">
      <c r="A349">
        <v>27</v>
      </c>
      <c r="B349" t="s">
        <v>540</v>
      </c>
      <c r="C349" t="s">
        <v>690</v>
      </c>
      <c r="D349">
        <v>1</v>
      </c>
      <c r="E349">
        <v>0.04</v>
      </c>
      <c r="F349">
        <v>1</v>
      </c>
      <c r="G349">
        <v>0.04</v>
      </c>
      <c r="H349">
        <v>0</v>
      </c>
      <c r="I349">
        <v>0</v>
      </c>
    </row>
    <row r="350" spans="1:9" x14ac:dyDescent="0.25">
      <c r="A350">
        <v>27</v>
      </c>
      <c r="B350" t="s">
        <v>540</v>
      </c>
      <c r="C350" t="s">
        <v>688</v>
      </c>
      <c r="D350">
        <v>3</v>
      </c>
      <c r="E350">
        <v>0.12</v>
      </c>
      <c r="F350">
        <v>3</v>
      </c>
      <c r="G350">
        <v>0.12</v>
      </c>
      <c r="H350">
        <v>0</v>
      </c>
      <c r="I350">
        <v>0</v>
      </c>
    </row>
    <row r="351" spans="1:9" x14ac:dyDescent="0.25">
      <c r="A351">
        <v>27</v>
      </c>
      <c r="B351" t="s">
        <v>540</v>
      </c>
      <c r="C351" t="s">
        <v>691</v>
      </c>
      <c r="D351">
        <v>1</v>
      </c>
      <c r="E351">
        <v>0.04</v>
      </c>
      <c r="F351">
        <v>1</v>
      </c>
      <c r="G351">
        <v>0.04</v>
      </c>
      <c r="H351">
        <v>0</v>
      </c>
      <c r="I351">
        <v>0</v>
      </c>
    </row>
    <row r="352" spans="1:9" x14ac:dyDescent="0.25">
      <c r="A352">
        <v>27</v>
      </c>
      <c r="B352" t="s">
        <v>540</v>
      </c>
      <c r="C352" t="s">
        <v>689</v>
      </c>
      <c r="D352">
        <v>20</v>
      </c>
      <c r="E352">
        <v>0.8</v>
      </c>
      <c r="F352">
        <v>20</v>
      </c>
      <c r="G352">
        <v>0.8</v>
      </c>
      <c r="H352">
        <v>0</v>
      </c>
      <c r="I352">
        <v>0</v>
      </c>
    </row>
    <row r="353" spans="1:9" x14ac:dyDescent="0.25">
      <c r="A353">
        <v>28</v>
      </c>
      <c r="B353" t="s">
        <v>469</v>
      </c>
      <c r="C353" t="s">
        <v>688</v>
      </c>
      <c r="D353">
        <v>4</v>
      </c>
      <c r="E353">
        <v>5.5555555555555601E-2</v>
      </c>
      <c r="F353">
        <v>4</v>
      </c>
      <c r="G353">
        <v>5.4794520547945202E-2</v>
      </c>
      <c r="H353">
        <v>0</v>
      </c>
      <c r="I353">
        <v>0</v>
      </c>
    </row>
    <row r="354" spans="1:9" x14ac:dyDescent="0.25">
      <c r="A354">
        <v>28</v>
      </c>
      <c r="B354" t="s">
        <v>469</v>
      </c>
      <c r="C354" t="s">
        <v>694</v>
      </c>
      <c r="D354">
        <v>18</v>
      </c>
      <c r="E354">
        <v>0.25</v>
      </c>
      <c r="F354">
        <v>18</v>
      </c>
      <c r="G354">
        <v>0.24657534246575299</v>
      </c>
      <c r="H354">
        <v>0</v>
      </c>
      <c r="I354">
        <v>0</v>
      </c>
    </row>
    <row r="355" spans="1:9" x14ac:dyDescent="0.25">
      <c r="A355">
        <v>28</v>
      </c>
      <c r="B355" t="s">
        <v>469</v>
      </c>
      <c r="C355" t="s">
        <v>691</v>
      </c>
      <c r="D355">
        <v>2</v>
      </c>
      <c r="E355">
        <v>2.7777777777777801E-2</v>
      </c>
      <c r="F355">
        <v>2</v>
      </c>
      <c r="G355">
        <v>2.7397260273972601E-2</v>
      </c>
      <c r="H355">
        <v>0</v>
      </c>
      <c r="I355">
        <v>0</v>
      </c>
    </row>
    <row r="356" spans="1:9" x14ac:dyDescent="0.25">
      <c r="A356">
        <v>28</v>
      </c>
      <c r="B356" t="s">
        <v>469</v>
      </c>
      <c r="C356" t="s">
        <v>696</v>
      </c>
      <c r="D356">
        <v>2</v>
      </c>
      <c r="E356">
        <v>2.7777777777777801E-2</v>
      </c>
      <c r="F356">
        <v>2</v>
      </c>
      <c r="G356">
        <v>2.7397260273972601E-2</v>
      </c>
      <c r="H356">
        <v>0</v>
      </c>
      <c r="I356">
        <v>0</v>
      </c>
    </row>
    <row r="357" spans="1:9" x14ac:dyDescent="0.25">
      <c r="A357">
        <v>28</v>
      </c>
      <c r="B357" t="s">
        <v>469</v>
      </c>
      <c r="C357" t="s">
        <v>689</v>
      </c>
      <c r="D357">
        <v>7</v>
      </c>
      <c r="E357">
        <v>9.7222222222222196E-2</v>
      </c>
      <c r="F357">
        <v>7</v>
      </c>
      <c r="G357">
        <v>9.5890410958904104E-2</v>
      </c>
      <c r="H357">
        <v>0</v>
      </c>
      <c r="I357">
        <v>0</v>
      </c>
    </row>
    <row r="358" spans="1:9" x14ac:dyDescent="0.25">
      <c r="A358">
        <v>29</v>
      </c>
      <c r="B358" t="s">
        <v>542</v>
      </c>
      <c r="C358" t="s">
        <v>694</v>
      </c>
      <c r="D358">
        <v>6</v>
      </c>
      <c r="E358">
        <v>3.1413612565444997E-2</v>
      </c>
      <c r="F358">
        <v>6</v>
      </c>
      <c r="G358">
        <v>3.2258064516128997E-2</v>
      </c>
      <c r="H358">
        <v>0</v>
      </c>
      <c r="I358">
        <v>0</v>
      </c>
    </row>
    <row r="359" spans="1:9" x14ac:dyDescent="0.25">
      <c r="A359">
        <v>29</v>
      </c>
      <c r="B359" t="s">
        <v>542</v>
      </c>
      <c r="C359" t="s">
        <v>692</v>
      </c>
      <c r="D359">
        <v>16</v>
      </c>
      <c r="E359">
        <v>8.3769633507853394E-2</v>
      </c>
      <c r="F359">
        <v>16</v>
      </c>
      <c r="G359">
        <v>8.6021505376344107E-2</v>
      </c>
      <c r="H359">
        <v>0</v>
      </c>
      <c r="I359">
        <v>0</v>
      </c>
    </row>
    <row r="360" spans="1:9" x14ac:dyDescent="0.25">
      <c r="A360">
        <v>30</v>
      </c>
      <c r="B360" t="s">
        <v>570</v>
      </c>
      <c r="C360" t="s">
        <v>690</v>
      </c>
      <c r="D360">
        <v>132</v>
      </c>
      <c r="E360">
        <v>2.32558139534884E-2</v>
      </c>
      <c r="F360">
        <v>132</v>
      </c>
      <c r="G360">
        <v>2.31416549789621E-2</v>
      </c>
      <c r="H360">
        <v>0</v>
      </c>
      <c r="I360">
        <v>0</v>
      </c>
    </row>
    <row r="361" spans="1:9" x14ac:dyDescent="0.25">
      <c r="A361">
        <v>31</v>
      </c>
      <c r="B361" t="s">
        <v>524</v>
      </c>
      <c r="C361" t="s">
        <v>688</v>
      </c>
      <c r="D361">
        <v>1</v>
      </c>
      <c r="E361">
        <v>1</v>
      </c>
      <c r="F361">
        <v>1</v>
      </c>
      <c r="G361">
        <v>1</v>
      </c>
      <c r="H361">
        <v>0</v>
      </c>
      <c r="I361">
        <v>0</v>
      </c>
    </row>
    <row r="362" spans="1:9" x14ac:dyDescent="0.25">
      <c r="A362">
        <v>32</v>
      </c>
      <c r="B362" t="s">
        <v>467</v>
      </c>
      <c r="C362" t="s">
        <v>690</v>
      </c>
      <c r="D362">
        <v>14</v>
      </c>
      <c r="E362">
        <v>9.5890410958904104E-2</v>
      </c>
      <c r="F362">
        <v>14</v>
      </c>
      <c r="G362">
        <v>9.7902097902097904E-2</v>
      </c>
      <c r="H362">
        <v>0</v>
      </c>
      <c r="I362">
        <v>0</v>
      </c>
    </row>
    <row r="363" spans="1:9" x14ac:dyDescent="0.25">
      <c r="A363">
        <v>32</v>
      </c>
      <c r="B363" t="s">
        <v>467</v>
      </c>
      <c r="C363" t="s">
        <v>688</v>
      </c>
      <c r="D363">
        <v>25</v>
      </c>
      <c r="E363">
        <v>0.17123287671232901</v>
      </c>
      <c r="F363">
        <v>25</v>
      </c>
      <c r="G363">
        <v>0.17482517482517501</v>
      </c>
      <c r="H363">
        <v>0</v>
      </c>
      <c r="I363">
        <v>0</v>
      </c>
    </row>
    <row r="364" spans="1:9" x14ac:dyDescent="0.25">
      <c r="A364">
        <v>32</v>
      </c>
      <c r="B364" t="s">
        <v>467</v>
      </c>
      <c r="C364" t="s">
        <v>691</v>
      </c>
      <c r="D364">
        <v>2</v>
      </c>
      <c r="E364">
        <v>1.3698630136986301E-2</v>
      </c>
      <c r="F364">
        <v>2</v>
      </c>
      <c r="G364">
        <v>1.3986013986014E-2</v>
      </c>
      <c r="H364">
        <v>0</v>
      </c>
      <c r="I364">
        <v>0</v>
      </c>
    </row>
    <row r="365" spans="1:9" x14ac:dyDescent="0.25">
      <c r="A365">
        <v>32</v>
      </c>
      <c r="B365" t="s">
        <v>467</v>
      </c>
      <c r="C365" t="s">
        <v>696</v>
      </c>
      <c r="D365">
        <v>4</v>
      </c>
      <c r="E365">
        <v>2.7397260273972601E-2</v>
      </c>
      <c r="F365">
        <v>4</v>
      </c>
      <c r="G365">
        <v>2.7972027972028E-2</v>
      </c>
      <c r="H365">
        <v>0</v>
      </c>
      <c r="I365">
        <v>0</v>
      </c>
    </row>
    <row r="366" spans="1:9" x14ac:dyDescent="0.25">
      <c r="A366">
        <v>32</v>
      </c>
      <c r="B366" t="s">
        <v>467</v>
      </c>
      <c r="C366" t="s">
        <v>692</v>
      </c>
      <c r="D366">
        <v>1</v>
      </c>
      <c r="E366">
        <v>6.8493150684931503E-3</v>
      </c>
      <c r="F366">
        <v>1</v>
      </c>
      <c r="G366">
        <v>6.9930069930069904E-3</v>
      </c>
      <c r="H366">
        <v>0</v>
      </c>
      <c r="I366">
        <v>0</v>
      </c>
    </row>
    <row r="367" spans="1:9" x14ac:dyDescent="0.25">
      <c r="A367">
        <v>33</v>
      </c>
      <c r="B367" t="s">
        <v>470</v>
      </c>
      <c r="C367" t="s">
        <v>696</v>
      </c>
      <c r="D367">
        <v>6</v>
      </c>
      <c r="E367">
        <v>8.2417582417582402E-3</v>
      </c>
      <c r="F367">
        <v>6</v>
      </c>
      <c r="G367">
        <v>8.1855388813096893E-3</v>
      </c>
      <c r="H367">
        <v>0</v>
      </c>
      <c r="I367">
        <v>0</v>
      </c>
    </row>
    <row r="368" spans="1:9" x14ac:dyDescent="0.25">
      <c r="A368">
        <v>33</v>
      </c>
      <c r="B368" t="s">
        <v>470</v>
      </c>
      <c r="C368" t="s">
        <v>689</v>
      </c>
      <c r="D368">
        <v>25</v>
      </c>
      <c r="E368">
        <v>3.4340659340659302E-2</v>
      </c>
      <c r="F368">
        <v>25</v>
      </c>
      <c r="G368">
        <v>3.4106412005456999E-2</v>
      </c>
      <c r="H368">
        <v>0</v>
      </c>
      <c r="I368">
        <v>0</v>
      </c>
    </row>
    <row r="369" spans="1:9" x14ac:dyDescent="0.25">
      <c r="A369">
        <v>33</v>
      </c>
      <c r="B369" t="s">
        <v>470</v>
      </c>
      <c r="C369" t="s">
        <v>692</v>
      </c>
      <c r="D369">
        <v>25</v>
      </c>
      <c r="E369">
        <v>3.4340659340659302E-2</v>
      </c>
      <c r="F369">
        <v>25</v>
      </c>
      <c r="G369">
        <v>3.4106412005456999E-2</v>
      </c>
      <c r="H369">
        <v>0</v>
      </c>
      <c r="I369">
        <v>0</v>
      </c>
    </row>
    <row r="370" spans="1:9" x14ac:dyDescent="0.25">
      <c r="A370">
        <v>33</v>
      </c>
      <c r="B370" t="s">
        <v>470</v>
      </c>
      <c r="C370" t="s">
        <v>693</v>
      </c>
      <c r="D370">
        <v>6</v>
      </c>
      <c r="E370">
        <v>8.2417582417582402E-3</v>
      </c>
      <c r="F370">
        <v>6</v>
      </c>
      <c r="G370">
        <v>8.1855388813096893E-3</v>
      </c>
      <c r="H370">
        <v>0</v>
      </c>
      <c r="I370">
        <v>0</v>
      </c>
    </row>
    <row r="371" spans="1:9" x14ac:dyDescent="0.25">
      <c r="A371">
        <v>34</v>
      </c>
      <c r="B371" t="s">
        <v>471</v>
      </c>
      <c r="C371" t="s">
        <v>690</v>
      </c>
      <c r="D371">
        <v>1</v>
      </c>
      <c r="E371">
        <v>0.25</v>
      </c>
      <c r="F371">
        <v>1</v>
      </c>
      <c r="G371">
        <v>0.25</v>
      </c>
      <c r="H371">
        <v>0</v>
      </c>
      <c r="I371">
        <v>0</v>
      </c>
    </row>
    <row r="372" spans="1:9" x14ac:dyDescent="0.25">
      <c r="A372">
        <v>34</v>
      </c>
      <c r="B372" t="s">
        <v>471</v>
      </c>
      <c r="C372" t="s">
        <v>688</v>
      </c>
      <c r="D372">
        <v>1</v>
      </c>
      <c r="E372">
        <v>0.25</v>
      </c>
      <c r="F372">
        <v>1</v>
      </c>
      <c r="G372">
        <v>0.25</v>
      </c>
      <c r="H372">
        <v>0</v>
      </c>
      <c r="I372">
        <v>0</v>
      </c>
    </row>
    <row r="373" spans="1:9" x14ac:dyDescent="0.25">
      <c r="A373">
        <v>34</v>
      </c>
      <c r="B373" t="s">
        <v>471</v>
      </c>
      <c r="C373" t="s">
        <v>692</v>
      </c>
      <c r="D373">
        <v>2</v>
      </c>
      <c r="E373">
        <v>0.5</v>
      </c>
      <c r="F373">
        <v>2</v>
      </c>
      <c r="G373">
        <v>0.5</v>
      </c>
      <c r="H373">
        <v>0</v>
      </c>
      <c r="I373">
        <v>0</v>
      </c>
    </row>
    <row r="374" spans="1:9" x14ac:dyDescent="0.25">
      <c r="A374">
        <v>36</v>
      </c>
      <c r="B374" t="s">
        <v>475</v>
      </c>
      <c r="C374" t="s">
        <v>689</v>
      </c>
      <c r="D374">
        <v>73</v>
      </c>
      <c r="E374">
        <v>0.11111111111111099</v>
      </c>
      <c r="F374">
        <v>73</v>
      </c>
      <c r="G374">
        <v>0.111963190184049</v>
      </c>
      <c r="H374">
        <v>0</v>
      </c>
      <c r="I374">
        <v>0</v>
      </c>
    </row>
    <row r="375" spans="1:9" x14ac:dyDescent="0.25">
      <c r="A375">
        <v>36</v>
      </c>
      <c r="B375" t="s">
        <v>475</v>
      </c>
      <c r="C375" t="s">
        <v>692</v>
      </c>
      <c r="D375">
        <v>54</v>
      </c>
      <c r="E375">
        <v>8.2191780821917804E-2</v>
      </c>
      <c r="F375">
        <v>54</v>
      </c>
      <c r="G375">
        <v>8.2822085889570504E-2</v>
      </c>
      <c r="H375">
        <v>0</v>
      </c>
      <c r="I375">
        <v>0</v>
      </c>
    </row>
    <row r="376" spans="1:9" x14ac:dyDescent="0.25">
      <c r="A376">
        <v>37</v>
      </c>
      <c r="B376" t="s">
        <v>472</v>
      </c>
      <c r="C376" t="s">
        <v>690</v>
      </c>
      <c r="D376">
        <v>89</v>
      </c>
      <c r="E376">
        <v>3.5699959887685498E-2</v>
      </c>
      <c r="F376">
        <v>89</v>
      </c>
      <c r="G376">
        <v>3.5429936305732497E-2</v>
      </c>
      <c r="H376">
        <v>0</v>
      </c>
      <c r="I376">
        <v>0</v>
      </c>
    </row>
    <row r="377" spans="1:9" x14ac:dyDescent="0.25">
      <c r="A377">
        <v>37</v>
      </c>
      <c r="B377" t="s">
        <v>472</v>
      </c>
      <c r="C377" t="s">
        <v>693</v>
      </c>
      <c r="D377">
        <v>32</v>
      </c>
      <c r="E377">
        <v>1.2835940633774599E-2</v>
      </c>
      <c r="F377">
        <v>32</v>
      </c>
      <c r="G377">
        <v>1.27388535031847E-2</v>
      </c>
      <c r="H377">
        <v>0</v>
      </c>
      <c r="I377">
        <v>0</v>
      </c>
    </row>
    <row r="378" spans="1:9" x14ac:dyDescent="0.25">
      <c r="A378">
        <v>38</v>
      </c>
      <c r="B378" t="s">
        <v>509</v>
      </c>
      <c r="C378" t="s">
        <v>688</v>
      </c>
      <c r="D378">
        <v>1</v>
      </c>
      <c r="E378">
        <v>6.8027210884353704E-3</v>
      </c>
      <c r="F378">
        <v>1</v>
      </c>
      <c r="G378">
        <v>6.8027210884353704E-3</v>
      </c>
      <c r="H378">
        <v>0</v>
      </c>
      <c r="I378">
        <v>0</v>
      </c>
    </row>
    <row r="379" spans="1:9" x14ac:dyDescent="0.25">
      <c r="A379">
        <v>38</v>
      </c>
      <c r="B379" t="s">
        <v>509</v>
      </c>
      <c r="C379" t="s">
        <v>691</v>
      </c>
      <c r="D379">
        <v>2</v>
      </c>
      <c r="E379">
        <v>1.3605442176870699E-2</v>
      </c>
      <c r="F379">
        <v>2</v>
      </c>
      <c r="G379">
        <v>1.3605442176870699E-2</v>
      </c>
      <c r="H379">
        <v>0</v>
      </c>
      <c r="I379">
        <v>0</v>
      </c>
    </row>
    <row r="380" spans="1:9" x14ac:dyDescent="0.25">
      <c r="A380">
        <v>4</v>
      </c>
      <c r="B380" t="s">
        <v>496</v>
      </c>
      <c r="C380" t="s">
        <v>694</v>
      </c>
      <c r="D380">
        <v>1</v>
      </c>
      <c r="E380">
        <v>1.63934426229508E-2</v>
      </c>
      <c r="F380">
        <v>1</v>
      </c>
      <c r="G380">
        <v>2.6315789473684199E-2</v>
      </c>
      <c r="H380">
        <v>0</v>
      </c>
      <c r="I380">
        <v>0</v>
      </c>
    </row>
    <row r="381" spans="1:9" x14ac:dyDescent="0.25">
      <c r="A381">
        <v>4</v>
      </c>
      <c r="B381" t="s">
        <v>496</v>
      </c>
      <c r="C381" t="s">
        <v>691</v>
      </c>
      <c r="D381">
        <v>5</v>
      </c>
      <c r="E381">
        <v>8.1967213114754106E-2</v>
      </c>
      <c r="F381">
        <v>5</v>
      </c>
      <c r="G381">
        <v>0.13157894736842099</v>
      </c>
      <c r="H381">
        <v>0</v>
      </c>
      <c r="I381">
        <v>0</v>
      </c>
    </row>
    <row r="382" spans="1:9" x14ac:dyDescent="0.25">
      <c r="A382">
        <v>4</v>
      </c>
      <c r="B382" t="s">
        <v>496</v>
      </c>
      <c r="C382" t="s">
        <v>689</v>
      </c>
      <c r="D382">
        <v>3</v>
      </c>
      <c r="E382">
        <v>4.91803278688525E-2</v>
      </c>
      <c r="F382">
        <v>3</v>
      </c>
      <c r="G382">
        <v>7.8947368421052599E-2</v>
      </c>
      <c r="H382">
        <v>0</v>
      </c>
      <c r="I382">
        <v>0</v>
      </c>
    </row>
    <row r="383" spans="1:9" x14ac:dyDescent="0.25">
      <c r="A383">
        <v>40</v>
      </c>
      <c r="B383" t="s">
        <v>476</v>
      </c>
      <c r="C383" t="s">
        <v>690</v>
      </c>
      <c r="D383">
        <v>1</v>
      </c>
      <c r="E383">
        <v>4.6948356807511703E-3</v>
      </c>
      <c r="F383">
        <v>1</v>
      </c>
      <c r="G383">
        <v>4.7619047619047597E-3</v>
      </c>
      <c r="H383">
        <v>0</v>
      </c>
      <c r="I383">
        <v>0</v>
      </c>
    </row>
    <row r="384" spans="1:9" x14ac:dyDescent="0.25">
      <c r="A384">
        <v>40</v>
      </c>
      <c r="B384" t="s">
        <v>476</v>
      </c>
      <c r="C384" t="s">
        <v>688</v>
      </c>
      <c r="D384">
        <v>6</v>
      </c>
      <c r="E384">
        <v>2.8169014084507001E-2</v>
      </c>
      <c r="F384">
        <v>6</v>
      </c>
      <c r="G384">
        <v>2.8571428571428598E-2</v>
      </c>
      <c r="H384">
        <v>0</v>
      </c>
      <c r="I384">
        <v>0</v>
      </c>
    </row>
    <row r="385" spans="1:9" x14ac:dyDescent="0.25">
      <c r="A385">
        <v>40</v>
      </c>
      <c r="B385" t="s">
        <v>476</v>
      </c>
      <c r="C385" t="s">
        <v>692</v>
      </c>
      <c r="D385">
        <v>2</v>
      </c>
      <c r="E385">
        <v>9.3896713615023494E-3</v>
      </c>
      <c r="F385">
        <v>2</v>
      </c>
      <c r="G385">
        <v>9.5238095238095195E-3</v>
      </c>
      <c r="H385">
        <v>0</v>
      </c>
      <c r="I385">
        <v>0</v>
      </c>
    </row>
    <row r="386" spans="1:9" x14ac:dyDescent="0.25">
      <c r="A386">
        <v>41</v>
      </c>
      <c r="B386" t="s">
        <v>520</v>
      </c>
      <c r="C386" t="s">
        <v>690</v>
      </c>
      <c r="D386">
        <v>1</v>
      </c>
      <c r="E386">
        <v>1.16279069767442E-2</v>
      </c>
      <c r="F386">
        <v>1</v>
      </c>
      <c r="G386">
        <v>1.16279069767442E-2</v>
      </c>
      <c r="H386">
        <v>0</v>
      </c>
      <c r="I386">
        <v>0</v>
      </c>
    </row>
    <row r="387" spans="1:9" x14ac:dyDescent="0.25">
      <c r="A387">
        <v>41</v>
      </c>
      <c r="B387" t="s">
        <v>520</v>
      </c>
      <c r="C387" t="s">
        <v>688</v>
      </c>
      <c r="D387">
        <v>40</v>
      </c>
      <c r="E387">
        <v>0.46511627906976699</v>
      </c>
      <c r="F387">
        <v>40</v>
      </c>
      <c r="G387">
        <v>0.46511627906976699</v>
      </c>
      <c r="H387">
        <v>0</v>
      </c>
      <c r="I387">
        <v>0</v>
      </c>
    </row>
    <row r="388" spans="1:9" x14ac:dyDescent="0.25">
      <c r="A388">
        <v>41</v>
      </c>
      <c r="B388" t="s">
        <v>520</v>
      </c>
      <c r="C388" t="s">
        <v>691</v>
      </c>
      <c r="D388">
        <v>36</v>
      </c>
      <c r="E388">
        <v>0.418604651162791</v>
      </c>
      <c r="F388">
        <v>36</v>
      </c>
      <c r="G388">
        <v>0.418604651162791</v>
      </c>
      <c r="H388">
        <v>0</v>
      </c>
      <c r="I388">
        <v>0</v>
      </c>
    </row>
    <row r="389" spans="1:9" x14ac:dyDescent="0.25">
      <c r="A389">
        <v>41</v>
      </c>
      <c r="B389" t="s">
        <v>520</v>
      </c>
      <c r="C389" t="s">
        <v>689</v>
      </c>
      <c r="D389">
        <v>4</v>
      </c>
      <c r="E389">
        <v>4.6511627906976702E-2</v>
      </c>
      <c r="F389">
        <v>4</v>
      </c>
      <c r="G389">
        <v>4.6511627906976702E-2</v>
      </c>
      <c r="H389">
        <v>0</v>
      </c>
      <c r="I389">
        <v>0</v>
      </c>
    </row>
    <row r="390" spans="1:9" x14ac:dyDescent="0.25">
      <c r="A390">
        <v>41</v>
      </c>
      <c r="B390" t="s">
        <v>520</v>
      </c>
      <c r="C390" t="s">
        <v>692</v>
      </c>
      <c r="D390">
        <v>5</v>
      </c>
      <c r="E390">
        <v>5.8139534883720902E-2</v>
      </c>
      <c r="F390">
        <v>5</v>
      </c>
      <c r="G390">
        <v>5.8139534883720902E-2</v>
      </c>
      <c r="H390">
        <v>0</v>
      </c>
      <c r="I390">
        <v>0</v>
      </c>
    </row>
    <row r="391" spans="1:9" x14ac:dyDescent="0.25">
      <c r="A391">
        <v>42</v>
      </c>
      <c r="B391" t="s">
        <v>503</v>
      </c>
      <c r="C391" t="s">
        <v>688</v>
      </c>
      <c r="D391">
        <v>37</v>
      </c>
      <c r="E391">
        <v>0.11144578313252999</v>
      </c>
      <c r="F391">
        <v>37</v>
      </c>
      <c r="G391">
        <v>0.12091503267973901</v>
      </c>
      <c r="H391">
        <v>0</v>
      </c>
      <c r="I391">
        <v>0</v>
      </c>
    </row>
    <row r="392" spans="1:9" x14ac:dyDescent="0.25">
      <c r="A392">
        <v>42</v>
      </c>
      <c r="B392" t="s">
        <v>503</v>
      </c>
      <c r="C392" t="s">
        <v>691</v>
      </c>
      <c r="D392">
        <v>1</v>
      </c>
      <c r="E392">
        <v>3.0120481927710802E-3</v>
      </c>
      <c r="F392">
        <v>1</v>
      </c>
      <c r="G392">
        <v>3.26797385620915E-3</v>
      </c>
      <c r="H392">
        <v>0</v>
      </c>
      <c r="I392">
        <v>0</v>
      </c>
    </row>
    <row r="393" spans="1:9" x14ac:dyDescent="0.25">
      <c r="A393">
        <v>42</v>
      </c>
      <c r="B393" t="s">
        <v>503</v>
      </c>
      <c r="C393" t="s">
        <v>692</v>
      </c>
      <c r="D393">
        <v>10</v>
      </c>
      <c r="E393">
        <v>3.0120481927710802E-2</v>
      </c>
      <c r="F393">
        <v>10</v>
      </c>
      <c r="G393">
        <v>3.2679738562091498E-2</v>
      </c>
      <c r="H393">
        <v>0</v>
      </c>
      <c r="I393">
        <v>0</v>
      </c>
    </row>
    <row r="394" spans="1:9" x14ac:dyDescent="0.25">
      <c r="A394">
        <v>43</v>
      </c>
      <c r="B394" t="s">
        <v>562</v>
      </c>
      <c r="C394" t="s">
        <v>695</v>
      </c>
      <c r="D394">
        <v>18</v>
      </c>
      <c r="E394">
        <v>7.4226804123711304E-3</v>
      </c>
      <c r="F394">
        <v>18</v>
      </c>
      <c r="G394">
        <v>6.6322770817980803E-3</v>
      </c>
      <c r="H394">
        <v>0</v>
      </c>
      <c r="I394">
        <v>0</v>
      </c>
    </row>
    <row r="395" spans="1:9" x14ac:dyDescent="0.25">
      <c r="A395">
        <v>43</v>
      </c>
      <c r="B395" t="s">
        <v>562</v>
      </c>
      <c r="C395" t="s">
        <v>691</v>
      </c>
      <c r="D395">
        <v>40</v>
      </c>
      <c r="E395">
        <v>1.6494845360824701E-2</v>
      </c>
      <c r="F395">
        <v>40</v>
      </c>
      <c r="G395">
        <v>1.4738393515106901E-2</v>
      </c>
      <c r="H395">
        <v>0</v>
      </c>
      <c r="I395">
        <v>0</v>
      </c>
    </row>
    <row r="396" spans="1:9" x14ac:dyDescent="0.25">
      <c r="A396">
        <v>43</v>
      </c>
      <c r="B396" t="s">
        <v>562</v>
      </c>
      <c r="C396" t="s">
        <v>696</v>
      </c>
      <c r="D396">
        <v>26</v>
      </c>
      <c r="E396">
        <v>1.07216494845361E-2</v>
      </c>
      <c r="F396">
        <v>26</v>
      </c>
      <c r="G396">
        <v>9.5799557848194605E-3</v>
      </c>
      <c r="H396">
        <v>0</v>
      </c>
      <c r="I396">
        <v>0</v>
      </c>
    </row>
    <row r="397" spans="1:9" x14ac:dyDescent="0.25">
      <c r="A397">
        <v>43</v>
      </c>
      <c r="B397" t="s">
        <v>562</v>
      </c>
      <c r="C397" t="s">
        <v>692</v>
      </c>
      <c r="D397">
        <v>123</v>
      </c>
      <c r="E397">
        <v>5.0721649484536099E-2</v>
      </c>
      <c r="F397">
        <v>123</v>
      </c>
      <c r="G397">
        <v>4.5320560058953602E-2</v>
      </c>
      <c r="H397">
        <v>0</v>
      </c>
      <c r="I397">
        <v>0</v>
      </c>
    </row>
    <row r="398" spans="1:9" x14ac:dyDescent="0.25">
      <c r="A398">
        <v>44</v>
      </c>
      <c r="B398" t="s">
        <v>563</v>
      </c>
      <c r="C398" t="s">
        <v>695</v>
      </c>
      <c r="D398">
        <v>1</v>
      </c>
      <c r="E398">
        <v>2.5031289111389203E-4</v>
      </c>
      <c r="F398">
        <v>1</v>
      </c>
      <c r="G398">
        <v>2.5094102885821797E-4</v>
      </c>
      <c r="H398">
        <v>0</v>
      </c>
      <c r="I398">
        <v>0</v>
      </c>
    </row>
    <row r="399" spans="1:9" x14ac:dyDescent="0.25">
      <c r="A399">
        <v>44</v>
      </c>
      <c r="B399" t="s">
        <v>563</v>
      </c>
      <c r="C399" t="s">
        <v>693</v>
      </c>
      <c r="D399">
        <v>143</v>
      </c>
      <c r="E399">
        <v>3.5794743429286603E-2</v>
      </c>
      <c r="F399">
        <v>143</v>
      </c>
      <c r="G399">
        <v>3.5884567126725199E-2</v>
      </c>
      <c r="H399">
        <v>0</v>
      </c>
      <c r="I399">
        <v>0</v>
      </c>
    </row>
    <row r="400" spans="1:9" x14ac:dyDescent="0.25">
      <c r="A400">
        <v>45</v>
      </c>
      <c r="B400" t="s">
        <v>550</v>
      </c>
      <c r="C400" t="s">
        <v>691</v>
      </c>
      <c r="D400">
        <v>27</v>
      </c>
      <c r="E400">
        <v>5.4435483870967701E-2</v>
      </c>
      <c r="F400">
        <v>27</v>
      </c>
      <c r="G400">
        <v>5.5555555555555601E-2</v>
      </c>
      <c r="H400">
        <v>0</v>
      </c>
      <c r="I400">
        <v>0</v>
      </c>
    </row>
    <row r="401" spans="1:9" x14ac:dyDescent="0.25">
      <c r="A401">
        <v>47</v>
      </c>
      <c r="B401" t="s">
        <v>541</v>
      </c>
      <c r="C401" t="s">
        <v>693</v>
      </c>
      <c r="D401">
        <v>30</v>
      </c>
      <c r="E401">
        <v>2.2918258212375898E-2</v>
      </c>
      <c r="F401">
        <v>30</v>
      </c>
      <c r="G401">
        <v>2.2779043280182199E-2</v>
      </c>
      <c r="H401">
        <v>0</v>
      </c>
      <c r="I401">
        <v>0</v>
      </c>
    </row>
    <row r="402" spans="1:9" x14ac:dyDescent="0.25">
      <c r="A402">
        <v>48</v>
      </c>
      <c r="B402" t="s">
        <v>457</v>
      </c>
      <c r="C402" t="s">
        <v>696</v>
      </c>
      <c r="D402">
        <v>11</v>
      </c>
      <c r="E402">
        <v>6.0572687224669597E-3</v>
      </c>
      <c r="F402">
        <v>11</v>
      </c>
      <c r="G402">
        <v>6.15212527964206E-3</v>
      </c>
      <c r="H402">
        <v>0</v>
      </c>
      <c r="I402">
        <v>0</v>
      </c>
    </row>
    <row r="403" spans="1:9" x14ac:dyDescent="0.25">
      <c r="A403">
        <v>48</v>
      </c>
      <c r="B403" t="s">
        <v>457</v>
      </c>
      <c r="C403" t="s">
        <v>693</v>
      </c>
      <c r="D403">
        <v>2</v>
      </c>
      <c r="E403">
        <v>1.1013215859030799E-3</v>
      </c>
      <c r="F403">
        <v>2</v>
      </c>
      <c r="G403">
        <v>1.11856823266219E-3</v>
      </c>
      <c r="H403">
        <v>0</v>
      </c>
      <c r="I403">
        <v>0</v>
      </c>
    </row>
    <row r="404" spans="1:9" x14ac:dyDescent="0.25">
      <c r="A404">
        <v>49</v>
      </c>
      <c r="B404" t="s">
        <v>477</v>
      </c>
      <c r="C404" t="s">
        <v>688</v>
      </c>
      <c r="D404">
        <v>32</v>
      </c>
      <c r="E404">
        <v>0.66666666666666696</v>
      </c>
      <c r="F404">
        <v>32</v>
      </c>
      <c r="G404">
        <v>0.66666666666666696</v>
      </c>
      <c r="H404">
        <v>0</v>
      </c>
      <c r="I404">
        <v>0</v>
      </c>
    </row>
    <row r="405" spans="1:9" x14ac:dyDescent="0.25">
      <c r="A405">
        <v>49</v>
      </c>
      <c r="B405" t="s">
        <v>477</v>
      </c>
      <c r="C405" t="s">
        <v>694</v>
      </c>
      <c r="D405">
        <v>6</v>
      </c>
      <c r="E405">
        <v>0.125</v>
      </c>
      <c r="F405">
        <v>6</v>
      </c>
      <c r="G405">
        <v>0.125</v>
      </c>
      <c r="H405">
        <v>0</v>
      </c>
      <c r="I405">
        <v>0</v>
      </c>
    </row>
    <row r="406" spans="1:9" x14ac:dyDescent="0.25">
      <c r="A406">
        <v>49</v>
      </c>
      <c r="B406" t="s">
        <v>477</v>
      </c>
      <c r="C406" t="s">
        <v>696</v>
      </c>
      <c r="D406">
        <v>7</v>
      </c>
      <c r="E406">
        <v>0.14583333333333301</v>
      </c>
      <c r="F406">
        <v>7</v>
      </c>
      <c r="G406">
        <v>0.14583333333333301</v>
      </c>
      <c r="H406">
        <v>0</v>
      </c>
      <c r="I406">
        <v>0</v>
      </c>
    </row>
    <row r="407" spans="1:9" x14ac:dyDescent="0.25">
      <c r="A407">
        <v>49</v>
      </c>
      <c r="B407" t="s">
        <v>477</v>
      </c>
      <c r="C407" t="s">
        <v>689</v>
      </c>
      <c r="D407">
        <v>3</v>
      </c>
      <c r="E407">
        <v>6.25E-2</v>
      </c>
      <c r="F407">
        <v>3</v>
      </c>
      <c r="G407">
        <v>6.25E-2</v>
      </c>
      <c r="H407">
        <v>0</v>
      </c>
      <c r="I407">
        <v>0</v>
      </c>
    </row>
    <row r="408" spans="1:9" x14ac:dyDescent="0.25">
      <c r="A408">
        <v>5</v>
      </c>
      <c r="B408" t="s">
        <v>514</v>
      </c>
      <c r="C408" t="s">
        <v>689</v>
      </c>
      <c r="D408">
        <v>13</v>
      </c>
      <c r="E408">
        <v>8.7542087542087504E-3</v>
      </c>
      <c r="F408">
        <v>13</v>
      </c>
      <c r="G408">
        <v>8.5245901639344306E-3</v>
      </c>
      <c r="H408">
        <v>0</v>
      </c>
      <c r="I408">
        <v>0</v>
      </c>
    </row>
    <row r="409" spans="1:9" x14ac:dyDescent="0.25">
      <c r="A409">
        <v>5</v>
      </c>
      <c r="B409" t="s">
        <v>514</v>
      </c>
      <c r="C409" t="s">
        <v>692</v>
      </c>
      <c r="D409">
        <v>108</v>
      </c>
      <c r="E409">
        <v>7.2727272727272696E-2</v>
      </c>
      <c r="F409">
        <v>108</v>
      </c>
      <c r="G409">
        <v>7.0819672131147496E-2</v>
      </c>
      <c r="H409">
        <v>0</v>
      </c>
      <c r="I409">
        <v>0</v>
      </c>
    </row>
    <row r="410" spans="1:9" x14ac:dyDescent="0.25">
      <c r="A410">
        <v>50</v>
      </c>
      <c r="B410" t="s">
        <v>571</v>
      </c>
      <c r="C410" t="s">
        <v>694</v>
      </c>
      <c r="D410">
        <v>269</v>
      </c>
      <c r="E410">
        <v>3.3717723740285803E-2</v>
      </c>
      <c r="F410">
        <v>269</v>
      </c>
      <c r="G410">
        <v>3.23084314196493E-2</v>
      </c>
      <c r="H410">
        <v>0</v>
      </c>
      <c r="I410">
        <v>0</v>
      </c>
    </row>
    <row r="411" spans="1:9" x14ac:dyDescent="0.25">
      <c r="A411">
        <v>50</v>
      </c>
      <c r="B411" t="s">
        <v>571</v>
      </c>
      <c r="C411" t="s">
        <v>696</v>
      </c>
      <c r="D411">
        <v>2</v>
      </c>
      <c r="E411">
        <v>2.5068939583855601E-4</v>
      </c>
      <c r="F411">
        <v>2</v>
      </c>
      <c r="G411">
        <v>2.40211386019697E-4</v>
      </c>
      <c r="H411">
        <v>0</v>
      </c>
      <c r="I411">
        <v>0</v>
      </c>
    </row>
    <row r="412" spans="1:9" x14ac:dyDescent="0.25">
      <c r="A412">
        <v>51</v>
      </c>
      <c r="B412" t="s">
        <v>519</v>
      </c>
      <c r="C412" t="s">
        <v>690</v>
      </c>
      <c r="D412">
        <v>6</v>
      </c>
      <c r="E412">
        <v>5.2724077328646698E-3</v>
      </c>
      <c r="F412">
        <v>6</v>
      </c>
      <c r="G412">
        <v>5.5147058823529398E-3</v>
      </c>
      <c r="H412">
        <v>0</v>
      </c>
      <c r="I412">
        <v>0</v>
      </c>
    </row>
    <row r="413" spans="1:9" x14ac:dyDescent="0.25">
      <c r="A413">
        <v>51</v>
      </c>
      <c r="B413" t="s">
        <v>519</v>
      </c>
      <c r="C413" t="s">
        <v>692</v>
      </c>
      <c r="D413">
        <v>56</v>
      </c>
      <c r="E413">
        <v>4.9209138840070298E-2</v>
      </c>
      <c r="F413">
        <v>56</v>
      </c>
      <c r="G413">
        <v>5.1470588235294101E-2</v>
      </c>
      <c r="H413">
        <v>0</v>
      </c>
      <c r="I413">
        <v>0</v>
      </c>
    </row>
    <row r="414" spans="1:9" x14ac:dyDescent="0.25">
      <c r="A414">
        <v>51</v>
      </c>
      <c r="B414" t="s">
        <v>519</v>
      </c>
      <c r="C414" t="s">
        <v>693</v>
      </c>
      <c r="D414">
        <v>143</v>
      </c>
      <c r="E414">
        <v>0.12565905096660801</v>
      </c>
      <c r="F414">
        <v>143</v>
      </c>
      <c r="G414">
        <v>0.13143382352941199</v>
      </c>
      <c r="H414">
        <v>0</v>
      </c>
      <c r="I414">
        <v>0</v>
      </c>
    </row>
    <row r="415" spans="1:9" x14ac:dyDescent="0.25">
      <c r="A415">
        <v>52</v>
      </c>
      <c r="B415" t="s">
        <v>527</v>
      </c>
      <c r="C415" t="s">
        <v>690</v>
      </c>
      <c r="D415">
        <v>7</v>
      </c>
      <c r="E415">
        <v>7.4468085106383003E-2</v>
      </c>
      <c r="F415">
        <v>7</v>
      </c>
      <c r="G415">
        <v>7.4468085106383003E-2</v>
      </c>
      <c r="H415">
        <v>0</v>
      </c>
      <c r="I415">
        <v>0</v>
      </c>
    </row>
    <row r="416" spans="1:9" x14ac:dyDescent="0.25">
      <c r="A416">
        <v>52</v>
      </c>
      <c r="B416" t="s">
        <v>527</v>
      </c>
      <c r="C416" t="s">
        <v>688</v>
      </c>
      <c r="D416">
        <v>37</v>
      </c>
      <c r="E416">
        <v>0.39361702127659598</v>
      </c>
      <c r="F416">
        <v>37</v>
      </c>
      <c r="G416">
        <v>0.39361702127659598</v>
      </c>
      <c r="H416">
        <v>0</v>
      </c>
      <c r="I416">
        <v>0</v>
      </c>
    </row>
    <row r="417" spans="1:9" x14ac:dyDescent="0.25">
      <c r="A417">
        <v>52</v>
      </c>
      <c r="B417" t="s">
        <v>527</v>
      </c>
      <c r="C417" t="s">
        <v>691</v>
      </c>
      <c r="D417">
        <v>29</v>
      </c>
      <c r="E417">
        <v>0.30851063829787201</v>
      </c>
      <c r="F417">
        <v>29</v>
      </c>
      <c r="G417">
        <v>0.30851063829787201</v>
      </c>
      <c r="H417">
        <v>0</v>
      </c>
      <c r="I417">
        <v>0</v>
      </c>
    </row>
    <row r="418" spans="1:9" x14ac:dyDescent="0.25">
      <c r="A418">
        <v>52</v>
      </c>
      <c r="B418" t="s">
        <v>527</v>
      </c>
      <c r="C418" t="s">
        <v>689</v>
      </c>
      <c r="D418">
        <v>19</v>
      </c>
      <c r="E418">
        <v>0.20212765957446799</v>
      </c>
      <c r="F418">
        <v>19</v>
      </c>
      <c r="G418">
        <v>0.20212765957446799</v>
      </c>
      <c r="H418">
        <v>0</v>
      </c>
      <c r="I418">
        <v>0</v>
      </c>
    </row>
    <row r="419" spans="1:9" x14ac:dyDescent="0.25">
      <c r="A419">
        <v>52</v>
      </c>
      <c r="B419" t="s">
        <v>527</v>
      </c>
      <c r="C419" t="s">
        <v>692</v>
      </c>
      <c r="D419">
        <v>1</v>
      </c>
      <c r="E419">
        <v>1.0638297872340399E-2</v>
      </c>
      <c r="F419">
        <v>1</v>
      </c>
      <c r="G419">
        <v>1.0638297872340399E-2</v>
      </c>
      <c r="H419">
        <v>0</v>
      </c>
      <c r="I419">
        <v>0</v>
      </c>
    </row>
    <row r="420" spans="1:9" x14ac:dyDescent="0.25">
      <c r="A420">
        <v>52</v>
      </c>
      <c r="B420" t="s">
        <v>527</v>
      </c>
      <c r="C420" t="s">
        <v>693</v>
      </c>
      <c r="D420">
        <v>1</v>
      </c>
      <c r="E420">
        <v>1.0638297872340399E-2</v>
      </c>
      <c r="F420">
        <v>1</v>
      </c>
      <c r="G420">
        <v>1.0638297872340399E-2</v>
      </c>
      <c r="H420">
        <v>0</v>
      </c>
      <c r="I420">
        <v>0</v>
      </c>
    </row>
    <row r="421" spans="1:9" x14ac:dyDescent="0.25">
      <c r="A421">
        <v>53</v>
      </c>
      <c r="B421" t="s">
        <v>564</v>
      </c>
      <c r="C421" t="s">
        <v>695</v>
      </c>
      <c r="D421">
        <v>15</v>
      </c>
      <c r="E421">
        <v>4.4403658861490202E-4</v>
      </c>
      <c r="F421">
        <v>15</v>
      </c>
      <c r="G421">
        <v>4.3397754889480401E-4</v>
      </c>
      <c r="H421">
        <v>0</v>
      </c>
      <c r="I421">
        <v>0</v>
      </c>
    </row>
    <row r="422" spans="1:9" x14ac:dyDescent="0.25">
      <c r="A422">
        <v>54</v>
      </c>
      <c r="B422" t="s">
        <v>473</v>
      </c>
      <c r="C422" t="s">
        <v>688</v>
      </c>
      <c r="D422">
        <v>31</v>
      </c>
      <c r="E422">
        <v>0.19745222929936301</v>
      </c>
      <c r="F422">
        <v>31</v>
      </c>
      <c r="G422">
        <v>0.201298701298701</v>
      </c>
      <c r="H422">
        <v>0</v>
      </c>
      <c r="I422">
        <v>0</v>
      </c>
    </row>
    <row r="423" spans="1:9" x14ac:dyDescent="0.25">
      <c r="A423">
        <v>54</v>
      </c>
      <c r="B423" t="s">
        <v>473</v>
      </c>
      <c r="C423" t="s">
        <v>694</v>
      </c>
      <c r="D423">
        <v>3</v>
      </c>
      <c r="E423">
        <v>1.9108280254777101E-2</v>
      </c>
      <c r="F423">
        <v>3</v>
      </c>
      <c r="G423">
        <v>1.9480519480519501E-2</v>
      </c>
      <c r="H423">
        <v>0</v>
      </c>
      <c r="I423">
        <v>0</v>
      </c>
    </row>
    <row r="424" spans="1:9" x14ac:dyDescent="0.25">
      <c r="A424">
        <v>54</v>
      </c>
      <c r="B424" t="s">
        <v>473</v>
      </c>
      <c r="C424" t="s">
        <v>691</v>
      </c>
      <c r="D424">
        <v>9</v>
      </c>
      <c r="E424">
        <v>5.7324840764331197E-2</v>
      </c>
      <c r="F424">
        <v>9</v>
      </c>
      <c r="G424">
        <v>5.8441558441558399E-2</v>
      </c>
      <c r="H424">
        <v>0</v>
      </c>
      <c r="I424">
        <v>0</v>
      </c>
    </row>
    <row r="425" spans="1:9" x14ac:dyDescent="0.25">
      <c r="A425">
        <v>54</v>
      </c>
      <c r="B425" t="s">
        <v>473</v>
      </c>
      <c r="C425" t="s">
        <v>689</v>
      </c>
      <c r="D425">
        <v>23</v>
      </c>
      <c r="E425">
        <v>0.146496815286624</v>
      </c>
      <c r="F425">
        <v>23</v>
      </c>
      <c r="G425">
        <v>0.14935064935064901</v>
      </c>
      <c r="H425">
        <v>0</v>
      </c>
      <c r="I425">
        <v>0</v>
      </c>
    </row>
    <row r="426" spans="1:9" x14ac:dyDescent="0.25">
      <c r="A426">
        <v>55</v>
      </c>
      <c r="B426" t="s">
        <v>508</v>
      </c>
      <c r="C426" t="s">
        <v>696</v>
      </c>
      <c r="D426">
        <v>1</v>
      </c>
      <c r="E426">
        <v>1.11482720178372E-3</v>
      </c>
      <c r="F426">
        <v>1</v>
      </c>
      <c r="G426">
        <v>1.11482720178372E-3</v>
      </c>
      <c r="H426">
        <v>0</v>
      </c>
      <c r="I426">
        <v>0</v>
      </c>
    </row>
    <row r="427" spans="1:9" x14ac:dyDescent="0.25">
      <c r="A427">
        <v>55</v>
      </c>
      <c r="B427" t="s">
        <v>508</v>
      </c>
      <c r="C427" t="s">
        <v>693</v>
      </c>
      <c r="D427">
        <v>15</v>
      </c>
      <c r="E427">
        <v>1.6722408026755901E-2</v>
      </c>
      <c r="F427">
        <v>15</v>
      </c>
      <c r="G427">
        <v>1.6722408026755901E-2</v>
      </c>
      <c r="H427">
        <v>0</v>
      </c>
      <c r="I427">
        <v>0</v>
      </c>
    </row>
    <row r="428" spans="1:9" x14ac:dyDescent="0.25">
      <c r="A428">
        <v>56</v>
      </c>
      <c r="B428" t="s">
        <v>484</v>
      </c>
      <c r="C428" t="s">
        <v>691</v>
      </c>
      <c r="D428">
        <v>1</v>
      </c>
      <c r="E428">
        <v>1</v>
      </c>
      <c r="F428">
        <v>1</v>
      </c>
      <c r="G428">
        <v>1</v>
      </c>
      <c r="H428">
        <v>0</v>
      </c>
      <c r="I428">
        <v>0</v>
      </c>
    </row>
    <row r="429" spans="1:9" x14ac:dyDescent="0.25">
      <c r="A429">
        <v>57</v>
      </c>
      <c r="B429" t="s">
        <v>518</v>
      </c>
      <c r="C429" t="s">
        <v>690</v>
      </c>
      <c r="D429">
        <v>8</v>
      </c>
      <c r="E429">
        <v>0.133333333333333</v>
      </c>
      <c r="F429">
        <v>8</v>
      </c>
      <c r="G429">
        <v>0.133333333333333</v>
      </c>
      <c r="H429">
        <v>0</v>
      </c>
      <c r="I429">
        <v>0</v>
      </c>
    </row>
    <row r="430" spans="1:9" x14ac:dyDescent="0.25">
      <c r="A430">
        <v>57</v>
      </c>
      <c r="B430" t="s">
        <v>518</v>
      </c>
      <c r="C430" t="s">
        <v>694</v>
      </c>
      <c r="D430">
        <v>1</v>
      </c>
      <c r="E430">
        <v>1.6666666666666701E-2</v>
      </c>
      <c r="F430">
        <v>1</v>
      </c>
      <c r="G430">
        <v>1.6666666666666701E-2</v>
      </c>
      <c r="H430">
        <v>0</v>
      </c>
      <c r="I430">
        <v>0</v>
      </c>
    </row>
    <row r="431" spans="1:9" x14ac:dyDescent="0.25">
      <c r="A431">
        <v>57</v>
      </c>
      <c r="B431" t="s">
        <v>518</v>
      </c>
      <c r="C431" t="s">
        <v>691</v>
      </c>
      <c r="D431">
        <v>7</v>
      </c>
      <c r="E431">
        <v>0.116666666666667</v>
      </c>
      <c r="F431">
        <v>7</v>
      </c>
      <c r="G431">
        <v>0.116666666666667</v>
      </c>
      <c r="H431">
        <v>0</v>
      </c>
      <c r="I431">
        <v>0</v>
      </c>
    </row>
    <row r="432" spans="1:9" x14ac:dyDescent="0.25">
      <c r="A432">
        <v>57</v>
      </c>
      <c r="B432" t="s">
        <v>518</v>
      </c>
      <c r="C432" t="s">
        <v>692</v>
      </c>
      <c r="D432">
        <v>6</v>
      </c>
      <c r="E432">
        <v>0.1</v>
      </c>
      <c r="F432">
        <v>6</v>
      </c>
      <c r="G432">
        <v>0.1</v>
      </c>
      <c r="H432">
        <v>0</v>
      </c>
      <c r="I432">
        <v>0</v>
      </c>
    </row>
    <row r="433" spans="1:9" x14ac:dyDescent="0.25">
      <c r="A433">
        <v>58</v>
      </c>
      <c r="B433" t="s">
        <v>497</v>
      </c>
      <c r="C433" t="s">
        <v>690</v>
      </c>
      <c r="D433">
        <v>37</v>
      </c>
      <c r="E433">
        <v>7.4297188755020102E-2</v>
      </c>
      <c r="F433">
        <v>37</v>
      </c>
      <c r="G433">
        <v>7.4297188755020102E-2</v>
      </c>
      <c r="H433">
        <v>0</v>
      </c>
      <c r="I433">
        <v>0</v>
      </c>
    </row>
    <row r="434" spans="1:9" x14ac:dyDescent="0.25">
      <c r="A434">
        <v>58</v>
      </c>
      <c r="B434" t="s">
        <v>497</v>
      </c>
      <c r="C434" t="s">
        <v>691</v>
      </c>
      <c r="D434">
        <v>20</v>
      </c>
      <c r="E434">
        <v>4.0160642570281103E-2</v>
      </c>
      <c r="F434">
        <v>20</v>
      </c>
      <c r="G434">
        <v>4.0160642570281103E-2</v>
      </c>
      <c r="H434">
        <v>0</v>
      </c>
      <c r="I434">
        <v>0</v>
      </c>
    </row>
    <row r="435" spans="1:9" x14ac:dyDescent="0.25">
      <c r="A435">
        <v>58</v>
      </c>
      <c r="B435" t="s">
        <v>497</v>
      </c>
      <c r="C435" t="s">
        <v>689</v>
      </c>
      <c r="D435">
        <v>77</v>
      </c>
      <c r="E435">
        <v>0.154618473895582</v>
      </c>
      <c r="F435">
        <v>77</v>
      </c>
      <c r="G435">
        <v>0.154618473895582</v>
      </c>
      <c r="H435">
        <v>0</v>
      </c>
      <c r="I435">
        <v>0</v>
      </c>
    </row>
    <row r="436" spans="1:9" x14ac:dyDescent="0.25">
      <c r="A436">
        <v>58</v>
      </c>
      <c r="B436" t="s">
        <v>497</v>
      </c>
      <c r="C436" t="s">
        <v>692</v>
      </c>
      <c r="D436">
        <v>123</v>
      </c>
      <c r="E436">
        <v>0.24698795180722899</v>
      </c>
      <c r="F436">
        <v>123</v>
      </c>
      <c r="G436">
        <v>0.24698795180722899</v>
      </c>
      <c r="H436">
        <v>0</v>
      </c>
      <c r="I436">
        <v>0</v>
      </c>
    </row>
    <row r="437" spans="1:9" x14ac:dyDescent="0.25">
      <c r="A437">
        <v>58</v>
      </c>
      <c r="B437" t="s">
        <v>497</v>
      </c>
      <c r="C437" t="s">
        <v>693</v>
      </c>
      <c r="D437">
        <v>4</v>
      </c>
      <c r="E437">
        <v>8.0321285140562207E-3</v>
      </c>
      <c r="F437">
        <v>4</v>
      </c>
      <c r="G437">
        <v>8.0321285140562207E-3</v>
      </c>
      <c r="H437">
        <v>0</v>
      </c>
      <c r="I437">
        <v>0</v>
      </c>
    </row>
    <row r="438" spans="1:9" x14ac:dyDescent="0.25">
      <c r="A438">
        <v>59</v>
      </c>
      <c r="B438" t="s">
        <v>507</v>
      </c>
      <c r="C438" t="s">
        <v>691</v>
      </c>
      <c r="D438">
        <v>86</v>
      </c>
      <c r="E438">
        <v>9.6304591265397504E-2</v>
      </c>
      <c r="F438">
        <v>86</v>
      </c>
      <c r="G438">
        <v>9.3784078516902902E-2</v>
      </c>
      <c r="H438">
        <v>0</v>
      </c>
      <c r="I438">
        <v>0</v>
      </c>
    </row>
    <row r="439" spans="1:9" x14ac:dyDescent="0.25">
      <c r="A439">
        <v>59</v>
      </c>
      <c r="B439" t="s">
        <v>507</v>
      </c>
      <c r="C439" t="s">
        <v>692</v>
      </c>
      <c r="D439">
        <v>18</v>
      </c>
      <c r="E439">
        <v>2.0156774916013399E-2</v>
      </c>
      <c r="F439">
        <v>18</v>
      </c>
      <c r="G439">
        <v>1.9629225736096E-2</v>
      </c>
      <c r="H439">
        <v>0</v>
      </c>
      <c r="I439">
        <v>0</v>
      </c>
    </row>
    <row r="440" spans="1:9" x14ac:dyDescent="0.25">
      <c r="A440">
        <v>6</v>
      </c>
      <c r="B440" t="s">
        <v>556</v>
      </c>
      <c r="C440" t="s">
        <v>696</v>
      </c>
      <c r="D440">
        <v>6</v>
      </c>
      <c r="E440">
        <v>8.7578455699897798E-4</v>
      </c>
      <c r="F440">
        <v>6</v>
      </c>
      <c r="G440">
        <v>9.8023198823721605E-4</v>
      </c>
      <c r="H440">
        <v>0</v>
      </c>
      <c r="I440">
        <v>0</v>
      </c>
    </row>
    <row r="441" spans="1:9" x14ac:dyDescent="0.25">
      <c r="A441">
        <v>60</v>
      </c>
      <c r="B441" t="s">
        <v>478</v>
      </c>
      <c r="C441" t="s">
        <v>688</v>
      </c>
      <c r="D441">
        <v>1</v>
      </c>
      <c r="E441">
        <v>7.69230769230769E-2</v>
      </c>
      <c r="F441">
        <v>1</v>
      </c>
      <c r="G441">
        <v>7.69230769230769E-2</v>
      </c>
      <c r="H441">
        <v>0</v>
      </c>
      <c r="I441">
        <v>0</v>
      </c>
    </row>
    <row r="442" spans="1:9" x14ac:dyDescent="0.25">
      <c r="A442">
        <v>60</v>
      </c>
      <c r="B442" t="s">
        <v>478</v>
      </c>
      <c r="C442" t="s">
        <v>694</v>
      </c>
      <c r="D442">
        <v>9</v>
      </c>
      <c r="E442">
        <v>0.69230769230769196</v>
      </c>
      <c r="F442">
        <v>9</v>
      </c>
      <c r="G442">
        <v>0.69230769230769196</v>
      </c>
      <c r="H442">
        <v>0</v>
      </c>
      <c r="I442">
        <v>0</v>
      </c>
    </row>
    <row r="443" spans="1:9" x14ac:dyDescent="0.25">
      <c r="A443">
        <v>60</v>
      </c>
      <c r="B443" t="s">
        <v>478</v>
      </c>
      <c r="C443" t="s">
        <v>691</v>
      </c>
      <c r="D443">
        <v>2</v>
      </c>
      <c r="E443">
        <v>0.15384615384615399</v>
      </c>
      <c r="F443">
        <v>2</v>
      </c>
      <c r="G443">
        <v>0.15384615384615399</v>
      </c>
      <c r="H443">
        <v>0</v>
      </c>
      <c r="I443">
        <v>0</v>
      </c>
    </row>
    <row r="444" spans="1:9" x14ac:dyDescent="0.25">
      <c r="A444">
        <v>60</v>
      </c>
      <c r="B444" t="s">
        <v>478</v>
      </c>
      <c r="C444" t="s">
        <v>692</v>
      </c>
      <c r="D444">
        <v>1</v>
      </c>
      <c r="E444">
        <v>7.69230769230769E-2</v>
      </c>
      <c r="F444">
        <v>1</v>
      </c>
      <c r="G444">
        <v>7.69230769230769E-2</v>
      </c>
      <c r="H444">
        <v>0</v>
      </c>
      <c r="I444">
        <v>0</v>
      </c>
    </row>
    <row r="445" spans="1:9" x14ac:dyDescent="0.25">
      <c r="A445">
        <v>61</v>
      </c>
      <c r="B445" t="s">
        <v>536</v>
      </c>
      <c r="C445" t="s">
        <v>688</v>
      </c>
      <c r="D445">
        <v>9</v>
      </c>
      <c r="E445">
        <v>4.7619047619047603E-2</v>
      </c>
      <c r="F445">
        <v>9</v>
      </c>
      <c r="G445">
        <v>4.8128342245989303E-2</v>
      </c>
      <c r="H445">
        <v>0</v>
      </c>
      <c r="I445">
        <v>0</v>
      </c>
    </row>
    <row r="446" spans="1:9" x14ac:dyDescent="0.25">
      <c r="A446">
        <v>61</v>
      </c>
      <c r="B446" t="s">
        <v>536</v>
      </c>
      <c r="C446" t="s">
        <v>694</v>
      </c>
      <c r="D446">
        <v>1</v>
      </c>
      <c r="E446">
        <v>5.2910052910052898E-3</v>
      </c>
      <c r="F446">
        <v>1</v>
      </c>
      <c r="G446">
        <v>5.3475935828877002E-3</v>
      </c>
      <c r="H446">
        <v>0</v>
      </c>
      <c r="I446">
        <v>0</v>
      </c>
    </row>
    <row r="447" spans="1:9" x14ac:dyDescent="0.25">
      <c r="A447">
        <v>61</v>
      </c>
      <c r="B447" t="s">
        <v>536</v>
      </c>
      <c r="C447" t="s">
        <v>691</v>
      </c>
      <c r="D447">
        <v>1</v>
      </c>
      <c r="E447">
        <v>5.2910052910052898E-3</v>
      </c>
      <c r="F447">
        <v>1</v>
      </c>
      <c r="G447">
        <v>5.3475935828877002E-3</v>
      </c>
      <c r="H447">
        <v>0</v>
      </c>
      <c r="I447">
        <v>0</v>
      </c>
    </row>
    <row r="448" spans="1:9" x14ac:dyDescent="0.25">
      <c r="A448">
        <v>62</v>
      </c>
      <c r="B448" t="s">
        <v>479</v>
      </c>
      <c r="C448" t="s">
        <v>690</v>
      </c>
      <c r="D448">
        <v>1</v>
      </c>
      <c r="E448">
        <v>3.03030303030303E-2</v>
      </c>
      <c r="F448">
        <v>1</v>
      </c>
      <c r="G448">
        <v>3.03030303030303E-2</v>
      </c>
      <c r="H448">
        <v>0</v>
      </c>
      <c r="I448">
        <v>0</v>
      </c>
    </row>
    <row r="449" spans="1:9" x14ac:dyDescent="0.25">
      <c r="A449">
        <v>62</v>
      </c>
      <c r="B449" t="s">
        <v>479</v>
      </c>
      <c r="C449" t="s">
        <v>688</v>
      </c>
      <c r="D449">
        <v>12</v>
      </c>
      <c r="E449">
        <v>0.36363636363636398</v>
      </c>
      <c r="F449">
        <v>12</v>
      </c>
      <c r="G449">
        <v>0.36363636363636398</v>
      </c>
      <c r="H449">
        <v>0</v>
      </c>
      <c r="I449">
        <v>0</v>
      </c>
    </row>
    <row r="450" spans="1:9" x14ac:dyDescent="0.25">
      <c r="A450">
        <v>62</v>
      </c>
      <c r="B450" t="s">
        <v>479</v>
      </c>
      <c r="C450" t="s">
        <v>694</v>
      </c>
      <c r="D450">
        <v>3</v>
      </c>
      <c r="E450">
        <v>9.0909090909090898E-2</v>
      </c>
      <c r="F450">
        <v>3</v>
      </c>
      <c r="G450">
        <v>9.0909090909090898E-2</v>
      </c>
      <c r="H450">
        <v>0</v>
      </c>
      <c r="I450">
        <v>0</v>
      </c>
    </row>
    <row r="451" spans="1:9" x14ac:dyDescent="0.25">
      <c r="A451">
        <v>62</v>
      </c>
      <c r="B451" t="s">
        <v>479</v>
      </c>
      <c r="C451" t="s">
        <v>691</v>
      </c>
      <c r="D451">
        <v>8</v>
      </c>
      <c r="E451">
        <v>0.24242424242424199</v>
      </c>
      <c r="F451">
        <v>8</v>
      </c>
      <c r="G451">
        <v>0.24242424242424199</v>
      </c>
      <c r="H451">
        <v>0</v>
      </c>
      <c r="I451">
        <v>0</v>
      </c>
    </row>
    <row r="452" spans="1:9" x14ac:dyDescent="0.25">
      <c r="A452">
        <v>62</v>
      </c>
      <c r="B452" t="s">
        <v>479</v>
      </c>
      <c r="C452" t="s">
        <v>689</v>
      </c>
      <c r="D452">
        <v>9</v>
      </c>
      <c r="E452">
        <v>0.27272727272727298</v>
      </c>
      <c r="F452">
        <v>9</v>
      </c>
      <c r="G452">
        <v>0.27272727272727298</v>
      </c>
      <c r="H452">
        <v>0</v>
      </c>
      <c r="I452">
        <v>0</v>
      </c>
    </row>
    <row r="453" spans="1:9" x14ac:dyDescent="0.25">
      <c r="A453">
        <v>63</v>
      </c>
      <c r="B453" t="s">
        <v>573</v>
      </c>
      <c r="C453" t="s">
        <v>690</v>
      </c>
      <c r="D453">
        <v>360</v>
      </c>
      <c r="E453">
        <v>1.5790858847267299E-2</v>
      </c>
      <c r="F453">
        <v>360</v>
      </c>
      <c r="G453">
        <v>1.5475883415011601E-2</v>
      </c>
      <c r="H453">
        <v>0</v>
      </c>
      <c r="I453">
        <v>0</v>
      </c>
    </row>
    <row r="454" spans="1:9" x14ac:dyDescent="0.25">
      <c r="A454">
        <v>63</v>
      </c>
      <c r="B454" t="s">
        <v>573</v>
      </c>
      <c r="C454" t="s">
        <v>696</v>
      </c>
      <c r="D454">
        <v>1</v>
      </c>
      <c r="E454">
        <v>4.3863496797964701E-5</v>
      </c>
      <c r="F454">
        <v>1</v>
      </c>
      <c r="G454">
        <v>4.2988565041698898E-5</v>
      </c>
      <c r="H454">
        <v>0</v>
      </c>
      <c r="I454">
        <v>0</v>
      </c>
    </row>
    <row r="455" spans="1:9" x14ac:dyDescent="0.25">
      <c r="A455">
        <v>64</v>
      </c>
      <c r="B455" t="s">
        <v>480</v>
      </c>
      <c r="C455" t="s">
        <v>690</v>
      </c>
      <c r="D455">
        <v>16</v>
      </c>
      <c r="E455">
        <v>3.83693045563549E-2</v>
      </c>
      <c r="F455">
        <v>16</v>
      </c>
      <c r="G455">
        <v>3.7296037296037303E-2</v>
      </c>
      <c r="H455">
        <v>0</v>
      </c>
      <c r="I455">
        <v>0</v>
      </c>
    </row>
    <row r="456" spans="1:9" x14ac:dyDescent="0.25">
      <c r="A456">
        <v>64</v>
      </c>
      <c r="B456" t="s">
        <v>480</v>
      </c>
      <c r="C456" t="s">
        <v>689</v>
      </c>
      <c r="D456">
        <v>24</v>
      </c>
      <c r="E456">
        <v>5.7553956834532398E-2</v>
      </c>
      <c r="F456">
        <v>24</v>
      </c>
      <c r="G456">
        <v>5.5944055944055902E-2</v>
      </c>
      <c r="H456">
        <v>0</v>
      </c>
      <c r="I456">
        <v>0</v>
      </c>
    </row>
    <row r="457" spans="1:9" x14ac:dyDescent="0.25">
      <c r="A457">
        <v>64</v>
      </c>
      <c r="B457" t="s">
        <v>480</v>
      </c>
      <c r="C457" t="s">
        <v>693</v>
      </c>
      <c r="D457">
        <v>3</v>
      </c>
      <c r="E457">
        <v>7.1942446043165497E-3</v>
      </c>
      <c r="F457">
        <v>3</v>
      </c>
      <c r="G457">
        <v>6.9930069930069904E-3</v>
      </c>
      <c r="H457">
        <v>0</v>
      </c>
      <c r="I457">
        <v>0</v>
      </c>
    </row>
    <row r="458" spans="1:9" x14ac:dyDescent="0.25">
      <c r="A458">
        <v>65</v>
      </c>
      <c r="B458" t="s">
        <v>500</v>
      </c>
      <c r="C458" t="s">
        <v>688</v>
      </c>
      <c r="D458">
        <v>57</v>
      </c>
      <c r="E458">
        <v>0.13868613138686101</v>
      </c>
      <c r="F458">
        <v>57</v>
      </c>
      <c r="G458">
        <v>0.14039408866995101</v>
      </c>
      <c r="H458">
        <v>0</v>
      </c>
      <c r="I458">
        <v>0</v>
      </c>
    </row>
    <row r="459" spans="1:9" x14ac:dyDescent="0.25">
      <c r="A459">
        <v>65</v>
      </c>
      <c r="B459" t="s">
        <v>500</v>
      </c>
      <c r="C459" t="s">
        <v>696</v>
      </c>
      <c r="D459">
        <v>67</v>
      </c>
      <c r="E459">
        <v>0.16301703163017001</v>
      </c>
      <c r="F459">
        <v>67</v>
      </c>
      <c r="G459">
        <v>0.165024630541872</v>
      </c>
      <c r="H459">
        <v>0</v>
      </c>
      <c r="I459">
        <v>0</v>
      </c>
    </row>
    <row r="460" spans="1:9" x14ac:dyDescent="0.25">
      <c r="A460">
        <v>65</v>
      </c>
      <c r="B460" t="s">
        <v>500</v>
      </c>
      <c r="C460" t="s">
        <v>689</v>
      </c>
      <c r="D460">
        <v>81</v>
      </c>
      <c r="E460">
        <v>0.19708029197080301</v>
      </c>
      <c r="F460">
        <v>81</v>
      </c>
      <c r="G460">
        <v>0.199507389162562</v>
      </c>
      <c r="H460">
        <v>0</v>
      </c>
      <c r="I460">
        <v>0</v>
      </c>
    </row>
    <row r="461" spans="1:9" x14ac:dyDescent="0.25">
      <c r="A461">
        <v>66</v>
      </c>
      <c r="B461" t="s">
        <v>565</v>
      </c>
      <c r="C461" t="s">
        <v>695</v>
      </c>
      <c r="D461">
        <v>1</v>
      </c>
      <c r="E461">
        <v>2.2841480127912299E-4</v>
      </c>
      <c r="F461">
        <v>1</v>
      </c>
      <c r="G461">
        <v>2.1978021978022E-4</v>
      </c>
      <c r="H461">
        <v>0</v>
      </c>
      <c r="I461">
        <v>0</v>
      </c>
    </row>
    <row r="462" spans="1:9" x14ac:dyDescent="0.25">
      <c r="A462">
        <v>68</v>
      </c>
      <c r="B462" t="s">
        <v>545</v>
      </c>
      <c r="C462" t="s">
        <v>690</v>
      </c>
      <c r="D462">
        <v>2</v>
      </c>
      <c r="E462">
        <v>1.7543859649122799E-2</v>
      </c>
      <c r="F462">
        <v>2</v>
      </c>
      <c r="G462">
        <v>1.7094017094017099E-2</v>
      </c>
      <c r="H462">
        <v>0</v>
      </c>
      <c r="I462">
        <v>0</v>
      </c>
    </row>
    <row r="463" spans="1:9" x14ac:dyDescent="0.25">
      <c r="A463">
        <v>68</v>
      </c>
      <c r="B463" t="s">
        <v>545</v>
      </c>
      <c r="C463" t="s">
        <v>691</v>
      </c>
      <c r="D463">
        <v>10</v>
      </c>
      <c r="E463">
        <v>8.7719298245614002E-2</v>
      </c>
      <c r="F463">
        <v>10</v>
      </c>
      <c r="G463">
        <v>8.54700854700855E-2</v>
      </c>
      <c r="H463">
        <v>0</v>
      </c>
      <c r="I463">
        <v>0</v>
      </c>
    </row>
    <row r="464" spans="1:9" x14ac:dyDescent="0.25">
      <c r="A464">
        <v>68</v>
      </c>
      <c r="B464" t="s">
        <v>545</v>
      </c>
      <c r="C464" t="s">
        <v>692</v>
      </c>
      <c r="D464">
        <v>9</v>
      </c>
      <c r="E464">
        <v>7.8947368421052599E-2</v>
      </c>
      <c r="F464">
        <v>9</v>
      </c>
      <c r="G464">
        <v>7.69230769230769E-2</v>
      </c>
      <c r="H464">
        <v>0</v>
      </c>
      <c r="I464">
        <v>0</v>
      </c>
    </row>
    <row r="465" spans="1:9" x14ac:dyDescent="0.25">
      <c r="A465">
        <v>69</v>
      </c>
      <c r="B465" t="s">
        <v>526</v>
      </c>
      <c r="C465" t="s">
        <v>690</v>
      </c>
      <c r="D465">
        <v>1</v>
      </c>
      <c r="E465">
        <v>0.1</v>
      </c>
      <c r="F465">
        <v>1</v>
      </c>
      <c r="G465">
        <v>0.1</v>
      </c>
      <c r="H465">
        <v>0</v>
      </c>
      <c r="I465">
        <v>0</v>
      </c>
    </row>
    <row r="466" spans="1:9" x14ac:dyDescent="0.25">
      <c r="A466">
        <v>69</v>
      </c>
      <c r="B466" t="s">
        <v>526</v>
      </c>
      <c r="C466" t="s">
        <v>688</v>
      </c>
      <c r="D466">
        <v>6</v>
      </c>
      <c r="E466">
        <v>0.6</v>
      </c>
      <c r="F466">
        <v>6</v>
      </c>
      <c r="G466">
        <v>0.6</v>
      </c>
      <c r="H466">
        <v>0</v>
      </c>
      <c r="I466">
        <v>0</v>
      </c>
    </row>
    <row r="467" spans="1:9" x14ac:dyDescent="0.25">
      <c r="A467">
        <v>69</v>
      </c>
      <c r="B467" t="s">
        <v>526</v>
      </c>
      <c r="C467" t="s">
        <v>694</v>
      </c>
      <c r="D467">
        <v>1</v>
      </c>
      <c r="E467">
        <v>0.1</v>
      </c>
      <c r="F467">
        <v>1</v>
      </c>
      <c r="G467">
        <v>0.1</v>
      </c>
      <c r="H467">
        <v>0</v>
      </c>
      <c r="I467">
        <v>0</v>
      </c>
    </row>
    <row r="468" spans="1:9" x14ac:dyDescent="0.25">
      <c r="A468">
        <v>69</v>
      </c>
      <c r="B468" t="s">
        <v>526</v>
      </c>
      <c r="C468" t="s">
        <v>691</v>
      </c>
      <c r="D468">
        <v>1</v>
      </c>
      <c r="E468">
        <v>0.1</v>
      </c>
      <c r="F468">
        <v>1</v>
      </c>
      <c r="G468">
        <v>0.1</v>
      </c>
      <c r="H468">
        <v>0</v>
      </c>
      <c r="I468">
        <v>0</v>
      </c>
    </row>
    <row r="469" spans="1:9" x14ac:dyDescent="0.25">
      <c r="A469">
        <v>69</v>
      </c>
      <c r="B469" t="s">
        <v>526</v>
      </c>
      <c r="C469" t="s">
        <v>689</v>
      </c>
      <c r="D469">
        <v>1</v>
      </c>
      <c r="E469">
        <v>0.1</v>
      </c>
      <c r="F469">
        <v>1</v>
      </c>
      <c r="G469">
        <v>0.1</v>
      </c>
      <c r="H469">
        <v>0</v>
      </c>
      <c r="I469">
        <v>0</v>
      </c>
    </row>
    <row r="470" spans="1:9" x14ac:dyDescent="0.25">
      <c r="A470">
        <v>7</v>
      </c>
      <c r="B470" t="s">
        <v>543</v>
      </c>
      <c r="C470" t="s">
        <v>690</v>
      </c>
      <c r="D470">
        <v>24</v>
      </c>
      <c r="E470">
        <v>0.25531914893617003</v>
      </c>
      <c r="F470">
        <v>24</v>
      </c>
      <c r="G470">
        <v>0.25531914893617003</v>
      </c>
      <c r="H470">
        <v>0</v>
      </c>
      <c r="I470">
        <v>0</v>
      </c>
    </row>
    <row r="471" spans="1:9" x14ac:dyDescent="0.25">
      <c r="A471">
        <v>7</v>
      </c>
      <c r="B471" t="s">
        <v>543</v>
      </c>
      <c r="C471" t="s">
        <v>689</v>
      </c>
      <c r="D471">
        <v>2</v>
      </c>
      <c r="E471">
        <v>2.1276595744680899E-2</v>
      </c>
      <c r="F471">
        <v>2</v>
      </c>
      <c r="G471">
        <v>2.1276595744680899E-2</v>
      </c>
      <c r="H471">
        <v>0</v>
      </c>
      <c r="I471">
        <v>0</v>
      </c>
    </row>
    <row r="472" spans="1:9" x14ac:dyDescent="0.25">
      <c r="A472">
        <v>7</v>
      </c>
      <c r="B472" t="s">
        <v>543</v>
      </c>
      <c r="C472" t="s">
        <v>692</v>
      </c>
      <c r="D472">
        <v>2</v>
      </c>
      <c r="E472">
        <v>2.1276595744680899E-2</v>
      </c>
      <c r="F472">
        <v>2</v>
      </c>
      <c r="G472">
        <v>2.1276595744680899E-2</v>
      </c>
      <c r="H472">
        <v>0</v>
      </c>
      <c r="I472">
        <v>0</v>
      </c>
    </row>
    <row r="473" spans="1:9" x14ac:dyDescent="0.25">
      <c r="A473">
        <v>71</v>
      </c>
      <c r="B473" t="s">
        <v>517</v>
      </c>
      <c r="C473" t="s">
        <v>690</v>
      </c>
      <c r="D473">
        <v>9</v>
      </c>
      <c r="E473">
        <v>0.34615384615384598</v>
      </c>
      <c r="F473">
        <v>9</v>
      </c>
      <c r="G473">
        <v>0.31034482758620702</v>
      </c>
      <c r="H473">
        <v>0</v>
      </c>
      <c r="I473">
        <v>0</v>
      </c>
    </row>
    <row r="474" spans="1:9" x14ac:dyDescent="0.25">
      <c r="A474">
        <v>71</v>
      </c>
      <c r="B474" t="s">
        <v>517</v>
      </c>
      <c r="C474" t="s">
        <v>688</v>
      </c>
      <c r="D474">
        <v>3</v>
      </c>
      <c r="E474">
        <v>0.115384615384615</v>
      </c>
      <c r="F474">
        <v>3</v>
      </c>
      <c r="G474">
        <v>0.10344827586206901</v>
      </c>
      <c r="H474">
        <v>0</v>
      </c>
      <c r="I474">
        <v>0</v>
      </c>
    </row>
    <row r="475" spans="1:9" x14ac:dyDescent="0.25">
      <c r="A475">
        <v>71</v>
      </c>
      <c r="B475" t="s">
        <v>517</v>
      </c>
      <c r="C475" t="s">
        <v>691</v>
      </c>
      <c r="D475">
        <v>1</v>
      </c>
      <c r="E475">
        <v>3.8461538461538498E-2</v>
      </c>
      <c r="F475">
        <v>1</v>
      </c>
      <c r="G475">
        <v>3.4482758620689703E-2</v>
      </c>
      <c r="H475">
        <v>0</v>
      </c>
      <c r="I475">
        <v>0</v>
      </c>
    </row>
    <row r="476" spans="1:9" x14ac:dyDescent="0.25">
      <c r="A476">
        <v>71</v>
      </c>
      <c r="B476" t="s">
        <v>517</v>
      </c>
      <c r="C476" t="s">
        <v>696</v>
      </c>
      <c r="D476">
        <v>6</v>
      </c>
      <c r="E476">
        <v>0.230769230769231</v>
      </c>
      <c r="F476">
        <v>6</v>
      </c>
      <c r="G476">
        <v>0.20689655172413801</v>
      </c>
      <c r="H476">
        <v>0</v>
      </c>
      <c r="I476">
        <v>0</v>
      </c>
    </row>
    <row r="477" spans="1:9" x14ac:dyDescent="0.25">
      <c r="A477">
        <v>71</v>
      </c>
      <c r="B477" t="s">
        <v>517</v>
      </c>
      <c r="C477" t="s">
        <v>689</v>
      </c>
      <c r="D477">
        <v>3</v>
      </c>
      <c r="E477">
        <v>0.115384615384615</v>
      </c>
      <c r="F477">
        <v>3</v>
      </c>
      <c r="G477">
        <v>0.10344827586206901</v>
      </c>
      <c r="H477">
        <v>0</v>
      </c>
      <c r="I477">
        <v>0</v>
      </c>
    </row>
    <row r="478" spans="1:9" x14ac:dyDescent="0.25">
      <c r="A478">
        <v>72</v>
      </c>
      <c r="B478" t="s">
        <v>481</v>
      </c>
      <c r="C478" t="s">
        <v>690</v>
      </c>
      <c r="D478">
        <v>3</v>
      </c>
      <c r="E478">
        <v>3.94736842105263E-2</v>
      </c>
      <c r="F478">
        <v>3</v>
      </c>
      <c r="G478">
        <v>3.7499999999999999E-2</v>
      </c>
      <c r="H478">
        <v>0</v>
      </c>
      <c r="I478">
        <v>0</v>
      </c>
    </row>
    <row r="479" spans="1:9" x14ac:dyDescent="0.25">
      <c r="A479">
        <v>72</v>
      </c>
      <c r="B479" t="s">
        <v>481</v>
      </c>
      <c r="C479" t="s">
        <v>688</v>
      </c>
      <c r="D479">
        <v>13</v>
      </c>
      <c r="E479">
        <v>0.17105263157894701</v>
      </c>
      <c r="F479">
        <v>13</v>
      </c>
      <c r="G479">
        <v>0.16250000000000001</v>
      </c>
      <c r="H479">
        <v>0</v>
      </c>
      <c r="I479">
        <v>0</v>
      </c>
    </row>
    <row r="480" spans="1:9" x14ac:dyDescent="0.25">
      <c r="A480">
        <v>72</v>
      </c>
      <c r="B480" t="s">
        <v>481</v>
      </c>
      <c r="C480" t="s">
        <v>694</v>
      </c>
      <c r="D480">
        <v>2</v>
      </c>
      <c r="E480">
        <v>2.6315789473684199E-2</v>
      </c>
      <c r="F480">
        <v>2</v>
      </c>
      <c r="G480">
        <v>2.5000000000000001E-2</v>
      </c>
      <c r="H480">
        <v>0</v>
      </c>
      <c r="I480">
        <v>0</v>
      </c>
    </row>
    <row r="481" spans="1:9" x14ac:dyDescent="0.25">
      <c r="A481">
        <v>72</v>
      </c>
      <c r="B481" t="s">
        <v>481</v>
      </c>
      <c r="C481" t="s">
        <v>692</v>
      </c>
      <c r="D481">
        <v>2</v>
      </c>
      <c r="E481">
        <v>2.6315789473684199E-2</v>
      </c>
      <c r="F481">
        <v>2</v>
      </c>
      <c r="G481">
        <v>2.5000000000000001E-2</v>
      </c>
      <c r="H481">
        <v>0</v>
      </c>
      <c r="I481">
        <v>0</v>
      </c>
    </row>
    <row r="482" spans="1:9" x14ac:dyDescent="0.25">
      <c r="A482">
        <v>73</v>
      </c>
      <c r="B482" t="s">
        <v>482</v>
      </c>
      <c r="C482" t="s">
        <v>695</v>
      </c>
      <c r="D482">
        <v>2</v>
      </c>
      <c r="E482">
        <v>1.4718869590815399E-4</v>
      </c>
      <c r="F482">
        <v>2</v>
      </c>
      <c r="G482">
        <v>1.48423005565863E-4</v>
      </c>
      <c r="H482">
        <v>0</v>
      </c>
      <c r="I482">
        <v>0</v>
      </c>
    </row>
    <row r="483" spans="1:9" x14ac:dyDescent="0.25">
      <c r="A483">
        <v>73</v>
      </c>
      <c r="B483" t="s">
        <v>482</v>
      </c>
      <c r="C483" t="s">
        <v>696</v>
      </c>
      <c r="D483">
        <v>5</v>
      </c>
      <c r="E483">
        <v>3.6797173977038599E-4</v>
      </c>
      <c r="F483">
        <v>5</v>
      </c>
      <c r="G483">
        <v>3.7105751391465703E-4</v>
      </c>
      <c r="H483">
        <v>0</v>
      </c>
      <c r="I483">
        <v>0</v>
      </c>
    </row>
    <row r="484" spans="1:9" x14ac:dyDescent="0.25">
      <c r="A484">
        <v>74</v>
      </c>
      <c r="B484" t="s">
        <v>522</v>
      </c>
      <c r="C484" t="s">
        <v>690</v>
      </c>
      <c r="D484">
        <v>8</v>
      </c>
      <c r="E484">
        <v>9.9875156054931302E-3</v>
      </c>
      <c r="F484">
        <v>8</v>
      </c>
      <c r="G484">
        <v>0.01</v>
      </c>
      <c r="H484">
        <v>0</v>
      </c>
      <c r="I484">
        <v>0</v>
      </c>
    </row>
    <row r="485" spans="1:9" x14ac:dyDescent="0.25">
      <c r="A485">
        <v>74</v>
      </c>
      <c r="B485" t="s">
        <v>522</v>
      </c>
      <c r="C485" t="s">
        <v>692</v>
      </c>
      <c r="D485">
        <v>37</v>
      </c>
      <c r="E485">
        <v>4.6192259675405703E-2</v>
      </c>
      <c r="F485">
        <v>37</v>
      </c>
      <c r="G485">
        <v>4.6249999999999999E-2</v>
      </c>
      <c r="H485">
        <v>0</v>
      </c>
      <c r="I485">
        <v>0</v>
      </c>
    </row>
    <row r="486" spans="1:9" x14ac:dyDescent="0.25">
      <c r="A486">
        <v>75</v>
      </c>
      <c r="B486" t="s">
        <v>460</v>
      </c>
      <c r="C486" t="s">
        <v>690</v>
      </c>
      <c r="D486">
        <v>2</v>
      </c>
      <c r="E486">
        <v>6.8965517241379296E-2</v>
      </c>
      <c r="F486">
        <v>2</v>
      </c>
      <c r="G486">
        <v>7.1428571428571397E-2</v>
      </c>
      <c r="H486">
        <v>0</v>
      </c>
      <c r="I486">
        <v>0</v>
      </c>
    </row>
    <row r="487" spans="1:9" x14ac:dyDescent="0.25">
      <c r="A487">
        <v>75</v>
      </c>
      <c r="B487" t="s">
        <v>460</v>
      </c>
      <c r="C487" t="s">
        <v>688</v>
      </c>
      <c r="D487">
        <v>11</v>
      </c>
      <c r="E487">
        <v>0.37931034482758602</v>
      </c>
      <c r="F487">
        <v>11</v>
      </c>
      <c r="G487">
        <v>0.39285714285714302</v>
      </c>
      <c r="H487">
        <v>0</v>
      </c>
      <c r="I487">
        <v>0</v>
      </c>
    </row>
    <row r="488" spans="1:9" x14ac:dyDescent="0.25">
      <c r="A488">
        <v>75</v>
      </c>
      <c r="B488" t="s">
        <v>460</v>
      </c>
      <c r="C488" t="s">
        <v>694</v>
      </c>
      <c r="D488">
        <v>1</v>
      </c>
      <c r="E488">
        <v>3.4482758620689703E-2</v>
      </c>
      <c r="F488">
        <v>1</v>
      </c>
      <c r="G488">
        <v>3.5714285714285698E-2</v>
      </c>
      <c r="H488">
        <v>0</v>
      </c>
      <c r="I488">
        <v>0</v>
      </c>
    </row>
    <row r="489" spans="1:9" x14ac:dyDescent="0.25">
      <c r="A489">
        <v>75</v>
      </c>
      <c r="B489" t="s">
        <v>460</v>
      </c>
      <c r="C489" t="s">
        <v>691</v>
      </c>
      <c r="D489">
        <v>5</v>
      </c>
      <c r="E489">
        <v>0.17241379310344801</v>
      </c>
      <c r="F489">
        <v>5</v>
      </c>
      <c r="G489">
        <v>0.17857142857142899</v>
      </c>
      <c r="H489">
        <v>0</v>
      </c>
      <c r="I489">
        <v>0</v>
      </c>
    </row>
    <row r="490" spans="1:9" x14ac:dyDescent="0.25">
      <c r="A490">
        <v>75</v>
      </c>
      <c r="B490" t="s">
        <v>460</v>
      </c>
      <c r="C490" t="s">
        <v>689</v>
      </c>
      <c r="D490">
        <v>9</v>
      </c>
      <c r="E490">
        <v>0.31034482758620702</v>
      </c>
      <c r="F490">
        <v>9</v>
      </c>
      <c r="G490">
        <v>0.32142857142857101</v>
      </c>
      <c r="H490">
        <v>0</v>
      </c>
      <c r="I490">
        <v>0</v>
      </c>
    </row>
    <row r="491" spans="1:9" x14ac:dyDescent="0.25">
      <c r="A491">
        <v>76</v>
      </c>
      <c r="B491" t="s">
        <v>510</v>
      </c>
      <c r="C491" t="s">
        <v>694</v>
      </c>
      <c r="D491">
        <v>28</v>
      </c>
      <c r="E491">
        <v>9.0909090909090898E-2</v>
      </c>
      <c r="F491">
        <v>28</v>
      </c>
      <c r="G491">
        <v>9.1205211726384405E-2</v>
      </c>
      <c r="H491">
        <v>0</v>
      </c>
      <c r="I491">
        <v>0</v>
      </c>
    </row>
    <row r="492" spans="1:9" x14ac:dyDescent="0.25">
      <c r="A492">
        <v>76</v>
      </c>
      <c r="B492" t="s">
        <v>510</v>
      </c>
      <c r="C492" t="s">
        <v>692</v>
      </c>
      <c r="D492">
        <v>1</v>
      </c>
      <c r="E492">
        <v>3.24675324675325E-3</v>
      </c>
      <c r="F492">
        <v>1</v>
      </c>
      <c r="G492">
        <v>3.2573289902280101E-3</v>
      </c>
      <c r="H492">
        <v>0</v>
      </c>
      <c r="I492">
        <v>0</v>
      </c>
    </row>
    <row r="493" spans="1:9" x14ac:dyDescent="0.25">
      <c r="A493">
        <v>77</v>
      </c>
      <c r="B493" t="s">
        <v>559</v>
      </c>
      <c r="C493" t="s">
        <v>689</v>
      </c>
      <c r="D493">
        <v>39</v>
      </c>
      <c r="E493">
        <v>3.7463976945245003E-2</v>
      </c>
      <c r="F493">
        <v>39</v>
      </c>
      <c r="G493">
        <v>3.8310412573673902E-2</v>
      </c>
      <c r="H493">
        <v>0</v>
      </c>
      <c r="I493">
        <v>0</v>
      </c>
    </row>
    <row r="494" spans="1:9" x14ac:dyDescent="0.25">
      <c r="A494">
        <v>77</v>
      </c>
      <c r="B494" t="s">
        <v>559</v>
      </c>
      <c r="C494" t="s">
        <v>692</v>
      </c>
      <c r="D494">
        <v>36</v>
      </c>
      <c r="E494">
        <v>3.4582132564841501E-2</v>
      </c>
      <c r="F494">
        <v>36</v>
      </c>
      <c r="G494">
        <v>3.5363457760314299E-2</v>
      </c>
      <c r="H494">
        <v>0</v>
      </c>
      <c r="I494">
        <v>0</v>
      </c>
    </row>
    <row r="495" spans="1:9" x14ac:dyDescent="0.25">
      <c r="A495">
        <v>78</v>
      </c>
      <c r="B495" t="s">
        <v>528</v>
      </c>
      <c r="C495" t="s">
        <v>689</v>
      </c>
      <c r="D495">
        <v>92</v>
      </c>
      <c r="E495">
        <v>2.4520255863539401E-2</v>
      </c>
      <c r="F495">
        <v>92</v>
      </c>
      <c r="G495">
        <v>2.43000528262018E-2</v>
      </c>
      <c r="H495">
        <v>0</v>
      </c>
      <c r="I495">
        <v>0</v>
      </c>
    </row>
    <row r="496" spans="1:9" x14ac:dyDescent="0.25">
      <c r="A496">
        <v>79</v>
      </c>
      <c r="B496" t="s">
        <v>458</v>
      </c>
      <c r="C496" t="s">
        <v>688</v>
      </c>
      <c r="D496">
        <v>146</v>
      </c>
      <c r="E496">
        <v>0.122689075630252</v>
      </c>
      <c r="F496">
        <v>146</v>
      </c>
      <c r="G496">
        <v>0.12457337883958999</v>
      </c>
      <c r="H496">
        <v>0</v>
      </c>
      <c r="I496">
        <v>0</v>
      </c>
    </row>
    <row r="497" spans="1:9" x14ac:dyDescent="0.25">
      <c r="A497">
        <v>79</v>
      </c>
      <c r="B497" t="s">
        <v>458</v>
      </c>
      <c r="C497" t="s">
        <v>689</v>
      </c>
      <c r="D497">
        <v>21</v>
      </c>
      <c r="E497">
        <v>1.7647058823529401E-2</v>
      </c>
      <c r="F497">
        <v>21</v>
      </c>
      <c r="G497">
        <v>1.7918088737201399E-2</v>
      </c>
      <c r="H497">
        <v>0</v>
      </c>
      <c r="I497">
        <v>0</v>
      </c>
    </row>
    <row r="498" spans="1:9" x14ac:dyDescent="0.25">
      <c r="A498">
        <v>79</v>
      </c>
      <c r="B498" t="s">
        <v>458</v>
      </c>
      <c r="C498" t="s">
        <v>692</v>
      </c>
      <c r="D498">
        <v>83</v>
      </c>
      <c r="E498">
        <v>6.9747899159663895E-2</v>
      </c>
      <c r="F498">
        <v>83</v>
      </c>
      <c r="G498">
        <v>7.0819112627986305E-2</v>
      </c>
      <c r="H498">
        <v>0</v>
      </c>
      <c r="I498">
        <v>0</v>
      </c>
    </row>
    <row r="499" spans="1:9" x14ac:dyDescent="0.25">
      <c r="A499">
        <v>8</v>
      </c>
      <c r="B499" t="s">
        <v>554</v>
      </c>
      <c r="C499" t="s">
        <v>695</v>
      </c>
      <c r="D499">
        <v>24</v>
      </c>
      <c r="E499">
        <v>2.1933832937305799E-3</v>
      </c>
      <c r="F499">
        <v>24</v>
      </c>
      <c r="G499">
        <v>2.18420094648708E-3</v>
      </c>
      <c r="H499">
        <v>0</v>
      </c>
      <c r="I499">
        <v>0</v>
      </c>
    </row>
    <row r="500" spans="1:9" x14ac:dyDescent="0.25">
      <c r="A500">
        <v>80</v>
      </c>
      <c r="B500" t="s">
        <v>533</v>
      </c>
      <c r="C500" t="s">
        <v>688</v>
      </c>
      <c r="D500">
        <v>15</v>
      </c>
      <c r="E500">
        <v>0.22388059701492499</v>
      </c>
      <c r="F500">
        <v>15</v>
      </c>
      <c r="G500">
        <v>0.214285714285714</v>
      </c>
      <c r="H500">
        <v>0</v>
      </c>
      <c r="I500">
        <v>0</v>
      </c>
    </row>
    <row r="501" spans="1:9" x14ac:dyDescent="0.25">
      <c r="A501">
        <v>80</v>
      </c>
      <c r="B501" t="s">
        <v>533</v>
      </c>
      <c r="C501" t="s">
        <v>694</v>
      </c>
      <c r="D501">
        <v>3</v>
      </c>
      <c r="E501">
        <v>4.47761194029851E-2</v>
      </c>
      <c r="F501">
        <v>3</v>
      </c>
      <c r="G501">
        <v>4.2857142857142899E-2</v>
      </c>
      <c r="H501">
        <v>0</v>
      </c>
      <c r="I501">
        <v>0</v>
      </c>
    </row>
    <row r="502" spans="1:9" x14ac:dyDescent="0.25">
      <c r="A502">
        <v>80</v>
      </c>
      <c r="B502" t="s">
        <v>533</v>
      </c>
      <c r="C502" t="s">
        <v>691</v>
      </c>
      <c r="D502">
        <v>7</v>
      </c>
      <c r="E502">
        <v>0.104477611940299</v>
      </c>
      <c r="F502">
        <v>7</v>
      </c>
      <c r="G502">
        <v>0.1</v>
      </c>
      <c r="H502">
        <v>0</v>
      </c>
      <c r="I502">
        <v>0</v>
      </c>
    </row>
    <row r="503" spans="1:9" x14ac:dyDescent="0.25">
      <c r="A503">
        <v>81</v>
      </c>
      <c r="B503" t="s">
        <v>483</v>
      </c>
      <c r="C503" t="s">
        <v>692</v>
      </c>
      <c r="D503">
        <v>1</v>
      </c>
      <c r="E503">
        <v>0.11111111111111099</v>
      </c>
      <c r="F503">
        <v>1</v>
      </c>
      <c r="G503">
        <v>7.69230769230769E-2</v>
      </c>
      <c r="H503">
        <v>0</v>
      </c>
      <c r="I503">
        <v>0</v>
      </c>
    </row>
    <row r="504" spans="1:9" x14ac:dyDescent="0.25">
      <c r="A504">
        <v>84</v>
      </c>
      <c r="B504" t="s">
        <v>501</v>
      </c>
      <c r="C504" t="s">
        <v>690</v>
      </c>
      <c r="D504">
        <v>7</v>
      </c>
      <c r="E504">
        <v>1.8716577540106999E-2</v>
      </c>
      <c r="F504">
        <v>7</v>
      </c>
      <c r="G504">
        <v>1.85185185185185E-2</v>
      </c>
      <c r="H504">
        <v>0</v>
      </c>
      <c r="I504">
        <v>0</v>
      </c>
    </row>
    <row r="505" spans="1:9" x14ac:dyDescent="0.25">
      <c r="A505">
        <v>84</v>
      </c>
      <c r="B505" t="s">
        <v>501</v>
      </c>
      <c r="C505" t="s">
        <v>691</v>
      </c>
      <c r="D505">
        <v>42</v>
      </c>
      <c r="E505">
        <v>0.11229946524064199</v>
      </c>
      <c r="F505">
        <v>42</v>
      </c>
      <c r="G505">
        <v>0.11111111111111099</v>
      </c>
      <c r="H505">
        <v>0</v>
      </c>
      <c r="I505">
        <v>0</v>
      </c>
    </row>
    <row r="506" spans="1:9" x14ac:dyDescent="0.25">
      <c r="A506">
        <v>84</v>
      </c>
      <c r="B506" t="s">
        <v>501</v>
      </c>
      <c r="C506" t="s">
        <v>696</v>
      </c>
      <c r="D506">
        <v>1</v>
      </c>
      <c r="E506">
        <v>2.6737967914438501E-3</v>
      </c>
      <c r="F506">
        <v>1</v>
      </c>
      <c r="G506">
        <v>2.6455026455026501E-3</v>
      </c>
      <c r="H506">
        <v>0</v>
      </c>
      <c r="I506">
        <v>0</v>
      </c>
    </row>
    <row r="507" spans="1:9" x14ac:dyDescent="0.25">
      <c r="A507">
        <v>84</v>
      </c>
      <c r="B507" t="s">
        <v>501</v>
      </c>
      <c r="C507" t="s">
        <v>692</v>
      </c>
      <c r="D507">
        <v>43</v>
      </c>
      <c r="E507">
        <v>0.11497326203208599</v>
      </c>
      <c r="F507">
        <v>43</v>
      </c>
      <c r="G507">
        <v>0.113756613756614</v>
      </c>
      <c r="H507">
        <v>0</v>
      </c>
      <c r="I507">
        <v>0</v>
      </c>
    </row>
    <row r="508" spans="1:9" x14ac:dyDescent="0.25">
      <c r="A508">
        <v>85</v>
      </c>
      <c r="B508" t="s">
        <v>558</v>
      </c>
      <c r="C508" t="s">
        <v>695</v>
      </c>
      <c r="D508">
        <v>21</v>
      </c>
      <c r="E508">
        <v>2.7657052548399801E-3</v>
      </c>
      <c r="F508">
        <v>21</v>
      </c>
      <c r="G508">
        <v>2.8850116774282201E-3</v>
      </c>
      <c r="H508">
        <v>0</v>
      </c>
      <c r="I508">
        <v>0</v>
      </c>
    </row>
    <row r="509" spans="1:9" x14ac:dyDescent="0.25">
      <c r="A509">
        <v>86</v>
      </c>
      <c r="B509" t="s">
        <v>560</v>
      </c>
      <c r="C509" t="s">
        <v>693</v>
      </c>
      <c r="D509">
        <v>6</v>
      </c>
      <c r="E509">
        <v>2.6607538802660802E-3</v>
      </c>
      <c r="F509">
        <v>6</v>
      </c>
      <c r="G509">
        <v>2.5263157894736799E-3</v>
      </c>
      <c r="H509">
        <v>0</v>
      </c>
      <c r="I509">
        <v>0</v>
      </c>
    </row>
    <row r="510" spans="1:9" x14ac:dyDescent="0.25">
      <c r="A510">
        <v>87</v>
      </c>
      <c r="B510" t="s">
        <v>485</v>
      </c>
      <c r="C510" t="s">
        <v>689</v>
      </c>
      <c r="D510">
        <v>76</v>
      </c>
      <c r="E510">
        <v>0.108262108262108</v>
      </c>
      <c r="F510">
        <v>76</v>
      </c>
      <c r="G510">
        <v>0.107648725212465</v>
      </c>
      <c r="H510">
        <v>0</v>
      </c>
      <c r="I510">
        <v>0</v>
      </c>
    </row>
    <row r="511" spans="1:9" x14ac:dyDescent="0.25">
      <c r="A511">
        <v>87</v>
      </c>
      <c r="B511" t="s">
        <v>485</v>
      </c>
      <c r="C511" t="s">
        <v>692</v>
      </c>
      <c r="D511">
        <v>170</v>
      </c>
      <c r="E511">
        <v>0.24216524216524199</v>
      </c>
      <c r="F511">
        <v>170</v>
      </c>
      <c r="G511">
        <v>0.24079320113314401</v>
      </c>
      <c r="H511">
        <v>0</v>
      </c>
      <c r="I511">
        <v>0</v>
      </c>
    </row>
    <row r="512" spans="1:9" x14ac:dyDescent="0.25">
      <c r="A512">
        <v>88</v>
      </c>
      <c r="B512" t="s">
        <v>532</v>
      </c>
      <c r="C512" t="s">
        <v>690</v>
      </c>
      <c r="D512">
        <v>18</v>
      </c>
      <c r="E512">
        <v>1.8461538461538501E-2</v>
      </c>
      <c r="F512">
        <v>18</v>
      </c>
      <c r="G512">
        <v>1.8200202224469199E-2</v>
      </c>
      <c r="H512">
        <v>0</v>
      </c>
      <c r="I512">
        <v>0</v>
      </c>
    </row>
    <row r="513" spans="1:9" x14ac:dyDescent="0.25">
      <c r="A513">
        <v>88</v>
      </c>
      <c r="B513" t="s">
        <v>532</v>
      </c>
      <c r="C513" t="s">
        <v>693</v>
      </c>
      <c r="D513">
        <v>23</v>
      </c>
      <c r="E513">
        <v>2.3589743589743601E-2</v>
      </c>
      <c r="F513">
        <v>23</v>
      </c>
      <c r="G513">
        <v>2.32558139534884E-2</v>
      </c>
      <c r="H513">
        <v>0</v>
      </c>
      <c r="I513">
        <v>0</v>
      </c>
    </row>
    <row r="514" spans="1:9" x14ac:dyDescent="0.25">
      <c r="A514">
        <v>89</v>
      </c>
      <c r="B514" t="s">
        <v>486</v>
      </c>
      <c r="C514" t="s">
        <v>690</v>
      </c>
      <c r="D514">
        <v>9</v>
      </c>
      <c r="E514">
        <v>0.23684210526315799</v>
      </c>
      <c r="F514">
        <v>9</v>
      </c>
      <c r="G514">
        <v>0.230769230769231</v>
      </c>
      <c r="H514">
        <v>0</v>
      </c>
      <c r="I514">
        <v>0</v>
      </c>
    </row>
    <row r="515" spans="1:9" x14ac:dyDescent="0.25">
      <c r="A515">
        <v>89</v>
      </c>
      <c r="B515" t="s">
        <v>486</v>
      </c>
      <c r="C515" t="s">
        <v>688</v>
      </c>
      <c r="D515">
        <v>16</v>
      </c>
      <c r="E515">
        <v>0.42105263157894701</v>
      </c>
      <c r="F515">
        <v>16</v>
      </c>
      <c r="G515">
        <v>0.41025641025641002</v>
      </c>
      <c r="H515">
        <v>0</v>
      </c>
      <c r="I515">
        <v>0</v>
      </c>
    </row>
    <row r="516" spans="1:9" x14ac:dyDescent="0.25">
      <c r="A516">
        <v>89</v>
      </c>
      <c r="B516" t="s">
        <v>486</v>
      </c>
      <c r="C516" t="s">
        <v>691</v>
      </c>
      <c r="D516">
        <v>3</v>
      </c>
      <c r="E516">
        <v>7.8947368421052599E-2</v>
      </c>
      <c r="F516">
        <v>3</v>
      </c>
      <c r="G516">
        <v>7.69230769230769E-2</v>
      </c>
      <c r="H516">
        <v>0</v>
      </c>
      <c r="I516">
        <v>0</v>
      </c>
    </row>
    <row r="517" spans="1:9" x14ac:dyDescent="0.25">
      <c r="A517">
        <v>89</v>
      </c>
      <c r="B517" t="s">
        <v>486</v>
      </c>
      <c r="C517" t="s">
        <v>692</v>
      </c>
      <c r="D517">
        <v>1</v>
      </c>
      <c r="E517">
        <v>2.6315789473684199E-2</v>
      </c>
      <c r="F517">
        <v>1</v>
      </c>
      <c r="G517">
        <v>2.5641025641025599E-2</v>
      </c>
      <c r="H517">
        <v>0</v>
      </c>
      <c r="I517">
        <v>0</v>
      </c>
    </row>
    <row r="518" spans="1:9" x14ac:dyDescent="0.25">
      <c r="A518">
        <v>9</v>
      </c>
      <c r="B518" t="s">
        <v>461</v>
      </c>
      <c r="C518" t="s">
        <v>692</v>
      </c>
      <c r="D518">
        <v>150</v>
      </c>
      <c r="E518">
        <v>0.120096076861489</v>
      </c>
      <c r="F518">
        <v>150</v>
      </c>
      <c r="G518">
        <v>0.10980966325036599</v>
      </c>
      <c r="H518">
        <v>0</v>
      </c>
      <c r="I518">
        <v>0</v>
      </c>
    </row>
    <row r="519" spans="1:9" x14ac:dyDescent="0.25">
      <c r="A519">
        <v>90</v>
      </c>
      <c r="B519" t="s">
        <v>502</v>
      </c>
      <c r="C519" t="s">
        <v>690</v>
      </c>
      <c r="D519">
        <v>18</v>
      </c>
      <c r="E519">
        <v>0.15517241379310301</v>
      </c>
      <c r="F519">
        <v>18</v>
      </c>
      <c r="G519">
        <v>0.15517241379310301</v>
      </c>
      <c r="H519">
        <v>0</v>
      </c>
      <c r="I519">
        <v>0</v>
      </c>
    </row>
    <row r="520" spans="1:9" x14ac:dyDescent="0.25">
      <c r="A520">
        <v>90</v>
      </c>
      <c r="B520" t="s">
        <v>502</v>
      </c>
      <c r="C520" t="s">
        <v>688</v>
      </c>
      <c r="D520">
        <v>52</v>
      </c>
      <c r="E520">
        <v>0.44827586206896602</v>
      </c>
      <c r="F520">
        <v>52</v>
      </c>
      <c r="G520">
        <v>0.44827586206896602</v>
      </c>
      <c r="H520">
        <v>0</v>
      </c>
      <c r="I520">
        <v>0</v>
      </c>
    </row>
    <row r="521" spans="1:9" x14ac:dyDescent="0.25">
      <c r="A521">
        <v>90</v>
      </c>
      <c r="B521" t="s">
        <v>502</v>
      </c>
      <c r="C521" t="s">
        <v>694</v>
      </c>
      <c r="D521">
        <v>5</v>
      </c>
      <c r="E521">
        <v>4.31034482758621E-2</v>
      </c>
      <c r="F521">
        <v>5</v>
      </c>
      <c r="G521">
        <v>4.31034482758621E-2</v>
      </c>
      <c r="H521">
        <v>0</v>
      </c>
      <c r="I521">
        <v>0</v>
      </c>
    </row>
    <row r="522" spans="1:9" x14ac:dyDescent="0.25">
      <c r="A522">
        <v>90</v>
      </c>
      <c r="B522" t="s">
        <v>502</v>
      </c>
      <c r="C522" t="s">
        <v>691</v>
      </c>
      <c r="D522">
        <v>6</v>
      </c>
      <c r="E522">
        <v>5.1724137931034503E-2</v>
      </c>
      <c r="F522">
        <v>6</v>
      </c>
      <c r="G522">
        <v>5.1724137931034503E-2</v>
      </c>
      <c r="H522">
        <v>0</v>
      </c>
      <c r="I522">
        <v>0</v>
      </c>
    </row>
    <row r="523" spans="1:9" x14ac:dyDescent="0.25">
      <c r="A523">
        <v>90</v>
      </c>
      <c r="B523" t="s">
        <v>502</v>
      </c>
      <c r="C523" t="s">
        <v>689</v>
      </c>
      <c r="D523">
        <v>20</v>
      </c>
      <c r="E523">
        <v>0.17241379310344801</v>
      </c>
      <c r="F523">
        <v>20</v>
      </c>
      <c r="G523">
        <v>0.17241379310344801</v>
      </c>
      <c r="H523">
        <v>0</v>
      </c>
      <c r="I523">
        <v>0</v>
      </c>
    </row>
    <row r="524" spans="1:9" x14ac:dyDescent="0.25">
      <c r="A524">
        <v>90</v>
      </c>
      <c r="B524" t="s">
        <v>502</v>
      </c>
      <c r="C524" t="s">
        <v>692</v>
      </c>
      <c r="D524">
        <v>15</v>
      </c>
      <c r="E524">
        <v>0.12931034482758599</v>
      </c>
      <c r="F524">
        <v>15</v>
      </c>
      <c r="G524">
        <v>0.12931034482758599</v>
      </c>
      <c r="H524">
        <v>0</v>
      </c>
      <c r="I524">
        <v>0</v>
      </c>
    </row>
    <row r="525" spans="1:9" x14ac:dyDescent="0.25">
      <c r="A525">
        <v>91</v>
      </c>
      <c r="B525" t="s">
        <v>552</v>
      </c>
      <c r="C525" t="s">
        <v>692</v>
      </c>
      <c r="D525">
        <v>186</v>
      </c>
      <c r="E525">
        <v>0.10659025787965599</v>
      </c>
      <c r="F525">
        <v>186</v>
      </c>
      <c r="G525">
        <v>0.106346483704974</v>
      </c>
      <c r="H525">
        <v>0</v>
      </c>
      <c r="I525">
        <v>0</v>
      </c>
    </row>
    <row r="526" spans="1:9" x14ac:dyDescent="0.25">
      <c r="A526">
        <v>91</v>
      </c>
      <c r="B526" t="s">
        <v>552</v>
      </c>
      <c r="C526" t="s">
        <v>693</v>
      </c>
      <c r="D526">
        <v>10</v>
      </c>
      <c r="E526">
        <v>5.7306590257879698E-3</v>
      </c>
      <c r="F526">
        <v>10</v>
      </c>
      <c r="G526">
        <v>5.7175528873642098E-3</v>
      </c>
      <c r="H526">
        <v>0</v>
      </c>
      <c r="I526">
        <v>0</v>
      </c>
    </row>
    <row r="527" spans="1:9" x14ac:dyDescent="0.25">
      <c r="A527">
        <v>92</v>
      </c>
      <c r="B527" t="s">
        <v>529</v>
      </c>
      <c r="C527" t="s">
        <v>689</v>
      </c>
      <c r="D527">
        <v>13</v>
      </c>
      <c r="E527">
        <v>2.96127562642369E-2</v>
      </c>
      <c r="F527">
        <v>13</v>
      </c>
      <c r="G527">
        <v>2.4528301886792499E-2</v>
      </c>
      <c r="H527">
        <v>0</v>
      </c>
      <c r="I527">
        <v>0</v>
      </c>
    </row>
    <row r="528" spans="1:9" x14ac:dyDescent="0.25">
      <c r="A528">
        <v>92</v>
      </c>
      <c r="B528" t="s">
        <v>529</v>
      </c>
      <c r="C528" t="s">
        <v>692</v>
      </c>
      <c r="D528">
        <v>21</v>
      </c>
      <c r="E528">
        <v>4.7835990888382703E-2</v>
      </c>
      <c r="F528">
        <v>21</v>
      </c>
      <c r="G528">
        <v>3.9622641509434002E-2</v>
      </c>
      <c r="H528">
        <v>0</v>
      </c>
      <c r="I528">
        <v>0</v>
      </c>
    </row>
    <row r="529" spans="1:9" x14ac:dyDescent="0.25">
      <c r="A529">
        <v>93</v>
      </c>
      <c r="B529" t="s">
        <v>575</v>
      </c>
      <c r="C529" t="s">
        <v>696</v>
      </c>
      <c r="D529">
        <v>2</v>
      </c>
      <c r="E529">
        <v>5.62287385082516E-5</v>
      </c>
      <c r="F529">
        <v>2</v>
      </c>
      <c r="G529">
        <v>5.5722723726735801E-5</v>
      </c>
      <c r="H529">
        <v>0</v>
      </c>
      <c r="I529">
        <v>0</v>
      </c>
    </row>
    <row r="530" spans="1:9" x14ac:dyDescent="0.25">
      <c r="A530">
        <v>94</v>
      </c>
      <c r="B530" t="s">
        <v>511</v>
      </c>
      <c r="C530" t="s">
        <v>689</v>
      </c>
      <c r="D530">
        <v>662</v>
      </c>
      <c r="E530">
        <v>0.119386834986474</v>
      </c>
      <c r="F530">
        <v>662</v>
      </c>
      <c r="G530">
        <v>0.11475125671693499</v>
      </c>
      <c r="H530">
        <v>0</v>
      </c>
      <c r="I530">
        <v>0</v>
      </c>
    </row>
    <row r="531" spans="1:9" x14ac:dyDescent="0.25">
      <c r="A531">
        <v>95</v>
      </c>
      <c r="B531" t="s">
        <v>521</v>
      </c>
      <c r="C531" t="s">
        <v>691</v>
      </c>
      <c r="D531">
        <v>9</v>
      </c>
      <c r="E531">
        <v>1.44E-2</v>
      </c>
      <c r="F531">
        <v>9</v>
      </c>
      <c r="G531">
        <v>1.4240506329113899E-2</v>
      </c>
      <c r="H531">
        <v>0</v>
      </c>
      <c r="I531">
        <v>0</v>
      </c>
    </row>
    <row r="532" spans="1:9" x14ac:dyDescent="0.25">
      <c r="A532">
        <v>95</v>
      </c>
      <c r="B532" t="s">
        <v>521</v>
      </c>
      <c r="C532" t="s">
        <v>692</v>
      </c>
      <c r="D532">
        <v>2</v>
      </c>
      <c r="E532">
        <v>3.2000000000000002E-3</v>
      </c>
      <c r="F532">
        <v>2</v>
      </c>
      <c r="G532">
        <v>3.1645569620253199E-3</v>
      </c>
      <c r="H532">
        <v>0</v>
      </c>
      <c r="I532">
        <v>0</v>
      </c>
    </row>
    <row r="533" spans="1:9" x14ac:dyDescent="0.25">
      <c r="A533">
        <v>95</v>
      </c>
      <c r="B533" t="s">
        <v>521</v>
      </c>
      <c r="C533" t="s">
        <v>693</v>
      </c>
      <c r="D533">
        <v>10</v>
      </c>
      <c r="E533">
        <v>1.6E-2</v>
      </c>
      <c r="F533">
        <v>10</v>
      </c>
      <c r="G533">
        <v>1.5822784810126601E-2</v>
      </c>
      <c r="H533">
        <v>0</v>
      </c>
      <c r="I533">
        <v>0</v>
      </c>
    </row>
    <row r="534" spans="1:9" x14ac:dyDescent="0.25">
      <c r="A534">
        <v>96</v>
      </c>
      <c r="B534" t="s">
        <v>538</v>
      </c>
      <c r="C534" t="s">
        <v>695</v>
      </c>
      <c r="D534">
        <v>4</v>
      </c>
      <c r="E534">
        <v>7.2859744990892497E-3</v>
      </c>
      <c r="F534">
        <v>4</v>
      </c>
      <c r="G534">
        <v>7.1813285457809697E-3</v>
      </c>
      <c r="H534">
        <v>0</v>
      </c>
      <c r="I534">
        <v>0</v>
      </c>
    </row>
    <row r="535" spans="1:9" x14ac:dyDescent="0.25">
      <c r="A535">
        <v>96</v>
      </c>
      <c r="B535" t="s">
        <v>538</v>
      </c>
      <c r="C535" t="s">
        <v>689</v>
      </c>
      <c r="D535">
        <v>28</v>
      </c>
      <c r="E535">
        <v>5.1001821493624797E-2</v>
      </c>
      <c r="F535">
        <v>28</v>
      </c>
      <c r="G535">
        <v>5.0269299820466802E-2</v>
      </c>
      <c r="H535">
        <v>0</v>
      </c>
      <c r="I535">
        <v>0</v>
      </c>
    </row>
    <row r="536" spans="1:9" x14ac:dyDescent="0.25">
      <c r="A536">
        <v>96</v>
      </c>
      <c r="B536" t="s">
        <v>538</v>
      </c>
      <c r="C536" t="s">
        <v>693</v>
      </c>
      <c r="D536">
        <v>15</v>
      </c>
      <c r="E536">
        <v>2.7322404371584699E-2</v>
      </c>
      <c r="F536">
        <v>15</v>
      </c>
      <c r="G536">
        <v>2.69299820466786E-2</v>
      </c>
      <c r="H536">
        <v>0</v>
      </c>
      <c r="I536">
        <v>0</v>
      </c>
    </row>
    <row r="537" spans="1:9" x14ac:dyDescent="0.25">
      <c r="A537">
        <v>99</v>
      </c>
      <c r="B537" t="s">
        <v>495</v>
      </c>
      <c r="C537" t="s">
        <v>691</v>
      </c>
      <c r="D537">
        <v>7</v>
      </c>
      <c r="E537">
        <v>7.8828828828828804E-3</v>
      </c>
      <c r="F537">
        <v>7</v>
      </c>
      <c r="G537">
        <v>7.3298429319371703E-3</v>
      </c>
      <c r="H537">
        <v>0</v>
      </c>
      <c r="I537">
        <v>0</v>
      </c>
    </row>
    <row r="538" spans="1:9" x14ac:dyDescent="0.25">
      <c r="A538">
        <v>99</v>
      </c>
      <c r="B538" t="s">
        <v>495</v>
      </c>
      <c r="C538" t="s">
        <v>689</v>
      </c>
      <c r="D538">
        <v>11</v>
      </c>
      <c r="E538">
        <v>1.23873873873874E-2</v>
      </c>
      <c r="F538">
        <v>11</v>
      </c>
      <c r="G538">
        <v>1.1518324607329799E-2</v>
      </c>
      <c r="H538">
        <v>0</v>
      </c>
      <c r="I538">
        <v>0</v>
      </c>
    </row>
    <row r="539" spans="1:9" x14ac:dyDescent="0.25">
      <c r="A539">
        <v>99</v>
      </c>
      <c r="B539" t="s">
        <v>495</v>
      </c>
      <c r="C539" t="s">
        <v>693</v>
      </c>
      <c r="D539">
        <v>2</v>
      </c>
      <c r="E539">
        <v>2.2522522522522501E-3</v>
      </c>
      <c r="F539">
        <v>2</v>
      </c>
      <c r="G539">
        <v>2.0942408376963401E-3</v>
      </c>
      <c r="H539">
        <v>0</v>
      </c>
      <c r="I539">
        <v>0</v>
      </c>
    </row>
    <row r="540" spans="1:9" x14ac:dyDescent="0.25">
      <c r="A540">
        <v>1</v>
      </c>
      <c r="B540" t="s">
        <v>499</v>
      </c>
      <c r="C540" t="s">
        <v>694</v>
      </c>
      <c r="D540">
        <v>489</v>
      </c>
      <c r="E540">
        <v>0.10240837696335101</v>
      </c>
      <c r="F540">
        <v>490</v>
      </c>
      <c r="G540">
        <v>0.101323407775021</v>
      </c>
      <c r="H540">
        <v>-1</v>
      </c>
      <c r="I540">
        <v>-0.204081632653064</v>
      </c>
    </row>
    <row r="541" spans="1:9" x14ac:dyDescent="0.25">
      <c r="A541">
        <v>100</v>
      </c>
      <c r="B541" t="s">
        <v>515</v>
      </c>
      <c r="C541" t="s">
        <v>695</v>
      </c>
      <c r="D541">
        <v>0</v>
      </c>
      <c r="E541">
        <v>0</v>
      </c>
      <c r="F541">
        <v>1</v>
      </c>
      <c r="G541">
        <v>1.01522842639594E-3</v>
      </c>
      <c r="H541">
        <v>-1</v>
      </c>
      <c r="I541">
        <v>-100</v>
      </c>
    </row>
    <row r="542" spans="1:9" x14ac:dyDescent="0.25">
      <c r="A542">
        <v>102</v>
      </c>
      <c r="B542" t="s">
        <v>531</v>
      </c>
      <c r="C542" t="s">
        <v>690</v>
      </c>
      <c r="D542">
        <v>274</v>
      </c>
      <c r="E542">
        <v>0.28933474128827902</v>
      </c>
      <c r="F542">
        <v>275</v>
      </c>
      <c r="G542">
        <v>0.29039070749736001</v>
      </c>
      <c r="H542">
        <v>-1</v>
      </c>
      <c r="I542">
        <v>-0.36363636363636598</v>
      </c>
    </row>
    <row r="543" spans="1:9" x14ac:dyDescent="0.25">
      <c r="A543">
        <v>102</v>
      </c>
      <c r="B543" t="s">
        <v>531</v>
      </c>
      <c r="C543" t="s">
        <v>689</v>
      </c>
      <c r="D543">
        <v>126</v>
      </c>
      <c r="E543">
        <v>0.13305174234424499</v>
      </c>
      <c r="F543">
        <v>127</v>
      </c>
      <c r="G543">
        <v>0.13410770855332599</v>
      </c>
      <c r="H543">
        <v>-1</v>
      </c>
      <c r="I543">
        <v>-0.78740157480314799</v>
      </c>
    </row>
    <row r="544" spans="1:9" x14ac:dyDescent="0.25">
      <c r="A544">
        <v>102</v>
      </c>
      <c r="B544" t="s">
        <v>531</v>
      </c>
      <c r="C544" t="s">
        <v>693</v>
      </c>
      <c r="D544">
        <v>30</v>
      </c>
      <c r="E544">
        <v>3.16789862724393E-2</v>
      </c>
      <c r="F544">
        <v>31</v>
      </c>
      <c r="G544">
        <v>3.2734952481520599E-2</v>
      </c>
      <c r="H544">
        <v>-1</v>
      </c>
      <c r="I544">
        <v>-3.2258064516128999</v>
      </c>
    </row>
    <row r="545" spans="1:9" x14ac:dyDescent="0.25">
      <c r="A545">
        <v>103</v>
      </c>
      <c r="B545" t="s">
        <v>530</v>
      </c>
      <c r="C545" t="s">
        <v>690</v>
      </c>
      <c r="D545">
        <v>135</v>
      </c>
      <c r="E545">
        <v>0.317647058823529</v>
      </c>
      <c r="F545">
        <v>136</v>
      </c>
      <c r="G545">
        <v>0.31554524361948999</v>
      </c>
      <c r="H545">
        <v>-1</v>
      </c>
      <c r="I545">
        <v>-0.73529411764705599</v>
      </c>
    </row>
    <row r="546" spans="1:9" x14ac:dyDescent="0.25">
      <c r="A546">
        <v>107</v>
      </c>
      <c r="B546" t="s">
        <v>537</v>
      </c>
      <c r="C546" t="s">
        <v>688</v>
      </c>
      <c r="D546">
        <v>30</v>
      </c>
      <c r="E546">
        <v>9.1463414634146298E-2</v>
      </c>
      <c r="F546">
        <v>31</v>
      </c>
      <c r="G546">
        <v>9.1988130563798204E-2</v>
      </c>
      <c r="H546">
        <v>-1</v>
      </c>
      <c r="I546">
        <v>-3.2258064516128999</v>
      </c>
    </row>
    <row r="547" spans="1:9" x14ac:dyDescent="0.25">
      <c r="A547">
        <v>108</v>
      </c>
      <c r="B547" t="s">
        <v>493</v>
      </c>
      <c r="C547" t="s">
        <v>692</v>
      </c>
      <c r="D547">
        <v>42</v>
      </c>
      <c r="E547">
        <v>1.1689396047870899E-2</v>
      </c>
      <c r="F547">
        <v>43</v>
      </c>
      <c r="G547">
        <v>1.21229207781224E-2</v>
      </c>
      <c r="H547">
        <v>-1</v>
      </c>
      <c r="I547">
        <v>-2.32558139534884</v>
      </c>
    </row>
    <row r="548" spans="1:9" x14ac:dyDescent="0.25">
      <c r="A548">
        <v>108</v>
      </c>
      <c r="B548" t="s">
        <v>493</v>
      </c>
      <c r="C548" t="s">
        <v>693</v>
      </c>
      <c r="D548">
        <v>53</v>
      </c>
      <c r="E548">
        <v>1.4750904536598899E-2</v>
      </c>
      <c r="F548">
        <v>54</v>
      </c>
      <c r="G548">
        <v>1.5224133070200201E-2</v>
      </c>
      <c r="H548">
        <v>-1</v>
      </c>
      <c r="I548">
        <v>-1.8518518518518501</v>
      </c>
    </row>
    <row r="549" spans="1:9" x14ac:dyDescent="0.25">
      <c r="A549">
        <v>11</v>
      </c>
      <c r="B549" t="s">
        <v>513</v>
      </c>
      <c r="C549" t="s">
        <v>694</v>
      </c>
      <c r="D549">
        <v>2</v>
      </c>
      <c r="E549">
        <v>0.133333333333333</v>
      </c>
      <c r="F549">
        <v>3</v>
      </c>
      <c r="G549">
        <v>0.1875</v>
      </c>
      <c r="H549">
        <v>-1</v>
      </c>
      <c r="I549">
        <v>-33.3333333333333</v>
      </c>
    </row>
    <row r="550" spans="1:9" x14ac:dyDescent="0.25">
      <c r="A550">
        <v>118</v>
      </c>
      <c r="B550" t="s">
        <v>553</v>
      </c>
      <c r="C550" t="s">
        <v>689</v>
      </c>
      <c r="D550">
        <v>62</v>
      </c>
      <c r="E550">
        <v>9.0775988286969297E-2</v>
      </c>
      <c r="F550">
        <v>63</v>
      </c>
      <c r="G550">
        <v>8.8483146067415697E-2</v>
      </c>
      <c r="H550">
        <v>-1</v>
      </c>
      <c r="I550">
        <v>-1.5873015873015901</v>
      </c>
    </row>
    <row r="551" spans="1:9" x14ac:dyDescent="0.25">
      <c r="A551">
        <v>118</v>
      </c>
      <c r="B551" t="s">
        <v>553</v>
      </c>
      <c r="C551" t="s">
        <v>693</v>
      </c>
      <c r="D551">
        <v>10</v>
      </c>
      <c r="E551">
        <v>1.46412884333821E-2</v>
      </c>
      <c r="F551">
        <v>11</v>
      </c>
      <c r="G551">
        <v>1.5449438202247199E-2</v>
      </c>
      <c r="H551">
        <v>-1</v>
      </c>
      <c r="I551">
        <v>-9.0909090909090899</v>
      </c>
    </row>
    <row r="552" spans="1:9" x14ac:dyDescent="0.25">
      <c r="A552">
        <v>12</v>
      </c>
      <c r="B552" t="s">
        <v>534</v>
      </c>
      <c r="C552" t="s">
        <v>690</v>
      </c>
      <c r="D552">
        <v>7</v>
      </c>
      <c r="E552">
        <v>9.3333333333333296E-2</v>
      </c>
      <c r="F552">
        <v>8</v>
      </c>
      <c r="G552">
        <v>0.10126582278481</v>
      </c>
      <c r="H552">
        <v>-1</v>
      </c>
      <c r="I552">
        <v>-12.5</v>
      </c>
    </row>
    <row r="553" spans="1:9" x14ac:dyDescent="0.25">
      <c r="A553">
        <v>12</v>
      </c>
      <c r="B553" t="s">
        <v>534</v>
      </c>
      <c r="C553" t="s">
        <v>689</v>
      </c>
      <c r="D553">
        <v>6</v>
      </c>
      <c r="E553">
        <v>0.08</v>
      </c>
      <c r="F553">
        <v>7</v>
      </c>
      <c r="G553">
        <v>8.8607594936708903E-2</v>
      </c>
      <c r="H553">
        <v>-1</v>
      </c>
      <c r="I553">
        <v>-14.285714285714301</v>
      </c>
    </row>
    <row r="554" spans="1:9" x14ac:dyDescent="0.25">
      <c r="A554">
        <v>121</v>
      </c>
      <c r="B554" t="s">
        <v>546</v>
      </c>
      <c r="C554" t="s">
        <v>689</v>
      </c>
      <c r="D554">
        <v>227</v>
      </c>
      <c r="E554">
        <v>3.05148541470628E-2</v>
      </c>
      <c r="F554">
        <v>228</v>
      </c>
      <c r="G554">
        <v>2.9377657518361001E-2</v>
      </c>
      <c r="H554">
        <v>-1</v>
      </c>
      <c r="I554">
        <v>-0.43859649122807198</v>
      </c>
    </row>
    <row r="555" spans="1:9" x14ac:dyDescent="0.25">
      <c r="A555">
        <v>122</v>
      </c>
      <c r="B555" t="s">
        <v>523</v>
      </c>
      <c r="C555" t="s">
        <v>694</v>
      </c>
      <c r="D555">
        <v>3</v>
      </c>
      <c r="E555">
        <v>6.8181818181818205E-2</v>
      </c>
      <c r="F555">
        <v>4</v>
      </c>
      <c r="G555">
        <v>8.8888888888888906E-2</v>
      </c>
      <c r="H555">
        <v>-1</v>
      </c>
      <c r="I555">
        <v>-25</v>
      </c>
    </row>
    <row r="556" spans="1:9" x14ac:dyDescent="0.25">
      <c r="A556">
        <v>124</v>
      </c>
      <c r="B556" t="s">
        <v>561</v>
      </c>
      <c r="C556" t="s">
        <v>693</v>
      </c>
      <c r="D556">
        <v>279</v>
      </c>
      <c r="E556">
        <v>4.2317609585924502E-2</v>
      </c>
      <c r="F556">
        <v>280</v>
      </c>
      <c r="G556">
        <v>4.1778573560131302E-2</v>
      </c>
      <c r="H556">
        <v>-1</v>
      </c>
      <c r="I556">
        <v>-0.35714285714285599</v>
      </c>
    </row>
    <row r="557" spans="1:9" x14ac:dyDescent="0.25">
      <c r="A557">
        <v>125</v>
      </c>
      <c r="B557" t="s">
        <v>504</v>
      </c>
      <c r="C557" t="s">
        <v>689</v>
      </c>
      <c r="D557">
        <v>39</v>
      </c>
      <c r="E557">
        <v>5.98159509202454E-2</v>
      </c>
      <c r="F557">
        <v>40</v>
      </c>
      <c r="G557">
        <v>6.15384615384615E-2</v>
      </c>
      <c r="H557">
        <v>-1</v>
      </c>
      <c r="I557">
        <v>-2.5</v>
      </c>
    </row>
    <row r="558" spans="1:9" x14ac:dyDescent="0.25">
      <c r="A558">
        <v>16</v>
      </c>
      <c r="B558" t="s">
        <v>464</v>
      </c>
      <c r="C558" t="s">
        <v>689</v>
      </c>
      <c r="D558">
        <v>44</v>
      </c>
      <c r="E558">
        <v>1.4588859416445599E-2</v>
      </c>
      <c r="F558">
        <v>45</v>
      </c>
      <c r="G558">
        <v>1.4985014985015E-2</v>
      </c>
      <c r="H558">
        <v>-1</v>
      </c>
      <c r="I558">
        <v>-2.2222222222222299</v>
      </c>
    </row>
    <row r="559" spans="1:9" x14ac:dyDescent="0.25">
      <c r="A559">
        <v>16</v>
      </c>
      <c r="B559" t="s">
        <v>464</v>
      </c>
      <c r="C559" t="s">
        <v>693</v>
      </c>
      <c r="D559">
        <v>26</v>
      </c>
      <c r="E559">
        <v>8.6206896551724102E-3</v>
      </c>
      <c r="F559">
        <v>27</v>
      </c>
      <c r="G559">
        <v>8.9910089910089901E-3</v>
      </c>
      <c r="H559">
        <v>-1</v>
      </c>
      <c r="I559">
        <v>-3.7037037037037099</v>
      </c>
    </row>
    <row r="560" spans="1:9" x14ac:dyDescent="0.25">
      <c r="A560">
        <v>17</v>
      </c>
      <c r="B560" t="s">
        <v>465</v>
      </c>
      <c r="C560" t="s">
        <v>689</v>
      </c>
      <c r="D560">
        <v>132</v>
      </c>
      <c r="E560">
        <v>0.34464751958224499</v>
      </c>
      <c r="F560">
        <v>133</v>
      </c>
      <c r="G560">
        <v>0.35752688172043001</v>
      </c>
      <c r="H560">
        <v>-1</v>
      </c>
      <c r="I560">
        <v>-0.75187969924812603</v>
      </c>
    </row>
    <row r="561" spans="1:9" x14ac:dyDescent="0.25">
      <c r="A561">
        <v>2</v>
      </c>
      <c r="B561" t="s">
        <v>557</v>
      </c>
      <c r="C561" t="s">
        <v>692</v>
      </c>
      <c r="D561">
        <v>144</v>
      </c>
      <c r="E561">
        <v>2.4598565083703401E-2</v>
      </c>
      <c r="F561">
        <v>145</v>
      </c>
      <c r="G561">
        <v>2.79007119492015E-2</v>
      </c>
      <c r="H561">
        <v>-1</v>
      </c>
      <c r="I561">
        <v>-0.68965517241379404</v>
      </c>
    </row>
    <row r="562" spans="1:9" x14ac:dyDescent="0.25">
      <c r="A562">
        <v>2</v>
      </c>
      <c r="B562" t="s">
        <v>557</v>
      </c>
      <c r="C562" t="s">
        <v>693</v>
      </c>
      <c r="D562">
        <v>88</v>
      </c>
      <c r="E562">
        <v>1.5032456440041E-2</v>
      </c>
      <c r="F562">
        <v>89</v>
      </c>
      <c r="G562">
        <v>1.7125264575716798E-2</v>
      </c>
      <c r="H562">
        <v>-1</v>
      </c>
      <c r="I562">
        <v>-1.1235955056179801</v>
      </c>
    </row>
    <row r="563" spans="1:9" x14ac:dyDescent="0.25">
      <c r="A563">
        <v>20</v>
      </c>
      <c r="B563" t="s">
        <v>548</v>
      </c>
      <c r="C563" t="s">
        <v>690</v>
      </c>
      <c r="D563">
        <v>13</v>
      </c>
      <c r="E563">
        <v>5.5555555555555601E-2</v>
      </c>
      <c r="F563">
        <v>14</v>
      </c>
      <c r="G563">
        <v>5.5118110236220499E-2</v>
      </c>
      <c r="H563">
        <v>-1</v>
      </c>
      <c r="I563">
        <v>-7.1428571428571397</v>
      </c>
    </row>
    <row r="564" spans="1:9" x14ac:dyDescent="0.25">
      <c r="A564">
        <v>22</v>
      </c>
      <c r="B564" t="s">
        <v>468</v>
      </c>
      <c r="C564" t="s">
        <v>692</v>
      </c>
      <c r="D564">
        <v>42</v>
      </c>
      <c r="E564">
        <v>1.7087062652563101E-2</v>
      </c>
      <c r="F564">
        <v>43</v>
      </c>
      <c r="G564">
        <v>1.7529555646147599E-2</v>
      </c>
      <c r="H564">
        <v>-1</v>
      </c>
      <c r="I564">
        <v>-2.32558139534884</v>
      </c>
    </row>
    <row r="565" spans="1:9" x14ac:dyDescent="0.25">
      <c r="A565">
        <v>24</v>
      </c>
      <c r="B565" t="s">
        <v>459</v>
      </c>
      <c r="C565" t="s">
        <v>690</v>
      </c>
      <c r="D565">
        <v>170</v>
      </c>
      <c r="E565">
        <v>7.5055187637969104E-2</v>
      </c>
      <c r="F565">
        <v>171</v>
      </c>
      <c r="G565">
        <v>7.6067615658362994E-2</v>
      </c>
      <c r="H565">
        <v>-1</v>
      </c>
      <c r="I565">
        <v>-0.58479532163743198</v>
      </c>
    </row>
    <row r="566" spans="1:9" x14ac:dyDescent="0.25">
      <c r="A566">
        <v>25</v>
      </c>
      <c r="B566" t="s">
        <v>551</v>
      </c>
      <c r="C566" t="s">
        <v>688</v>
      </c>
      <c r="D566">
        <v>279</v>
      </c>
      <c r="E566">
        <v>0.48521739130434799</v>
      </c>
      <c r="F566">
        <v>280</v>
      </c>
      <c r="G566">
        <v>0.48865619546247802</v>
      </c>
      <c r="H566">
        <v>-1</v>
      </c>
      <c r="I566">
        <v>-0.35714285714285599</v>
      </c>
    </row>
    <row r="567" spans="1:9" x14ac:dyDescent="0.25">
      <c r="A567">
        <v>26</v>
      </c>
      <c r="B567" t="s">
        <v>498</v>
      </c>
      <c r="C567" t="s">
        <v>694</v>
      </c>
      <c r="D567">
        <v>8</v>
      </c>
      <c r="E567">
        <v>6.6666666666666693E-2</v>
      </c>
      <c r="F567">
        <v>9</v>
      </c>
      <c r="G567">
        <v>7.69230769230769E-2</v>
      </c>
      <c r="H567">
        <v>-1</v>
      </c>
      <c r="I567">
        <v>-11.1111111111111</v>
      </c>
    </row>
    <row r="568" spans="1:9" x14ac:dyDescent="0.25">
      <c r="A568">
        <v>28</v>
      </c>
      <c r="B568" t="s">
        <v>469</v>
      </c>
      <c r="C568" t="s">
        <v>690</v>
      </c>
      <c r="D568">
        <v>39</v>
      </c>
      <c r="E568">
        <v>0.54166666666666696</v>
      </c>
      <c r="F568">
        <v>40</v>
      </c>
      <c r="G568">
        <v>0.54794520547945202</v>
      </c>
      <c r="H568">
        <v>-1</v>
      </c>
      <c r="I568">
        <v>-2.5</v>
      </c>
    </row>
    <row r="569" spans="1:9" x14ac:dyDescent="0.25">
      <c r="A569">
        <v>29</v>
      </c>
      <c r="B569" t="s">
        <v>542</v>
      </c>
      <c r="C569" t="s">
        <v>691</v>
      </c>
      <c r="D569">
        <v>16</v>
      </c>
      <c r="E569">
        <v>8.3769633507853394E-2</v>
      </c>
      <c r="F569">
        <v>17</v>
      </c>
      <c r="G569">
        <v>9.1397849462365593E-2</v>
      </c>
      <c r="H569">
        <v>-1</v>
      </c>
      <c r="I569">
        <v>-5.8823529411764701</v>
      </c>
    </row>
    <row r="570" spans="1:9" x14ac:dyDescent="0.25">
      <c r="A570">
        <v>30</v>
      </c>
      <c r="B570" t="s">
        <v>570</v>
      </c>
      <c r="C570" t="s">
        <v>691</v>
      </c>
      <c r="D570">
        <v>581</v>
      </c>
      <c r="E570">
        <v>0.10236081747709699</v>
      </c>
      <c r="F570">
        <v>582</v>
      </c>
      <c r="G570">
        <v>0.10203366058905999</v>
      </c>
      <c r="H570">
        <v>-1</v>
      </c>
      <c r="I570">
        <v>-0.17182130584192401</v>
      </c>
    </row>
    <row r="571" spans="1:9" x14ac:dyDescent="0.25">
      <c r="A571">
        <v>32</v>
      </c>
      <c r="B571" t="s">
        <v>467</v>
      </c>
      <c r="C571" t="s">
        <v>689</v>
      </c>
      <c r="D571">
        <v>40</v>
      </c>
      <c r="E571">
        <v>0.27397260273972601</v>
      </c>
      <c r="F571">
        <v>41</v>
      </c>
      <c r="G571">
        <v>0.286713286713287</v>
      </c>
      <c r="H571">
        <v>-1</v>
      </c>
      <c r="I571">
        <v>-2.4390243902439002</v>
      </c>
    </row>
    <row r="572" spans="1:9" x14ac:dyDescent="0.25">
      <c r="A572">
        <v>33</v>
      </c>
      <c r="B572" t="s">
        <v>470</v>
      </c>
      <c r="C572" t="s">
        <v>688</v>
      </c>
      <c r="D572">
        <v>187</v>
      </c>
      <c r="E572">
        <v>0.25686813186813201</v>
      </c>
      <c r="F572">
        <v>188</v>
      </c>
      <c r="G572">
        <v>0.25648021828103701</v>
      </c>
      <c r="H572">
        <v>-1</v>
      </c>
      <c r="I572">
        <v>-0.53191489361702504</v>
      </c>
    </row>
    <row r="573" spans="1:9" x14ac:dyDescent="0.25">
      <c r="A573">
        <v>35</v>
      </c>
      <c r="B573" t="s">
        <v>474</v>
      </c>
      <c r="C573" t="s">
        <v>692</v>
      </c>
      <c r="D573">
        <v>158</v>
      </c>
      <c r="E573">
        <v>4.8645320197044303E-2</v>
      </c>
      <c r="F573">
        <v>159</v>
      </c>
      <c r="G573">
        <v>4.9089225069465899E-2</v>
      </c>
      <c r="H573">
        <v>-1</v>
      </c>
      <c r="I573">
        <v>-0.62893081761006298</v>
      </c>
    </row>
    <row r="574" spans="1:9" x14ac:dyDescent="0.25">
      <c r="A574">
        <v>36</v>
      </c>
      <c r="B574" t="s">
        <v>475</v>
      </c>
      <c r="C574" t="s">
        <v>690</v>
      </c>
      <c r="D574">
        <v>153</v>
      </c>
      <c r="E574">
        <v>0.232876712328767</v>
      </c>
      <c r="F574">
        <v>154</v>
      </c>
      <c r="G574">
        <v>0.23619631901840499</v>
      </c>
      <c r="H574">
        <v>-1</v>
      </c>
      <c r="I574">
        <v>-0.64935064935064402</v>
      </c>
    </row>
    <row r="575" spans="1:9" x14ac:dyDescent="0.25">
      <c r="A575">
        <v>36</v>
      </c>
      <c r="B575" t="s">
        <v>475</v>
      </c>
      <c r="C575" t="s">
        <v>693</v>
      </c>
      <c r="D575">
        <v>37</v>
      </c>
      <c r="E575">
        <v>5.6316590563165903E-2</v>
      </c>
      <c r="F575">
        <v>38</v>
      </c>
      <c r="G575">
        <v>5.82822085889571E-2</v>
      </c>
      <c r="H575">
        <v>-1</v>
      </c>
      <c r="I575">
        <v>-2.6315789473684199</v>
      </c>
    </row>
    <row r="576" spans="1:9" x14ac:dyDescent="0.25">
      <c r="A576">
        <v>37</v>
      </c>
      <c r="B576" t="s">
        <v>472</v>
      </c>
      <c r="C576" t="s">
        <v>696</v>
      </c>
      <c r="D576">
        <v>25</v>
      </c>
      <c r="E576">
        <v>1.00280786201364E-2</v>
      </c>
      <c r="F576">
        <v>26</v>
      </c>
      <c r="G576">
        <v>1.03503184713376E-2</v>
      </c>
      <c r="H576">
        <v>-1</v>
      </c>
      <c r="I576">
        <v>-3.84615384615384</v>
      </c>
    </row>
    <row r="577" spans="1:9" x14ac:dyDescent="0.25">
      <c r="A577">
        <v>38</v>
      </c>
      <c r="B577" t="s">
        <v>509</v>
      </c>
      <c r="C577" t="s">
        <v>690</v>
      </c>
      <c r="D577">
        <v>58</v>
      </c>
      <c r="E577">
        <v>0.39455782312925203</v>
      </c>
      <c r="F577">
        <v>59</v>
      </c>
      <c r="G577">
        <v>0.40136054421768702</v>
      </c>
      <c r="H577">
        <v>-1</v>
      </c>
      <c r="I577">
        <v>-1.6949152542372801</v>
      </c>
    </row>
    <row r="578" spans="1:9" x14ac:dyDescent="0.25">
      <c r="A578">
        <v>44</v>
      </c>
      <c r="B578" t="s">
        <v>563</v>
      </c>
      <c r="C578" t="s">
        <v>696</v>
      </c>
      <c r="D578">
        <v>14</v>
      </c>
      <c r="E578">
        <v>3.5043804755944901E-3</v>
      </c>
      <c r="F578">
        <v>15</v>
      </c>
      <c r="G578">
        <v>3.76411543287327E-3</v>
      </c>
      <c r="H578">
        <v>-1</v>
      </c>
      <c r="I578">
        <v>-6.6666666666666696</v>
      </c>
    </row>
    <row r="579" spans="1:9" x14ac:dyDescent="0.25">
      <c r="A579">
        <v>45</v>
      </c>
      <c r="B579" t="s">
        <v>550</v>
      </c>
      <c r="C579" t="s">
        <v>689</v>
      </c>
      <c r="D579">
        <v>32</v>
      </c>
      <c r="E579">
        <v>6.4516129032258104E-2</v>
      </c>
      <c r="F579">
        <v>33</v>
      </c>
      <c r="G579">
        <v>6.7901234567901203E-2</v>
      </c>
      <c r="H579">
        <v>-1</v>
      </c>
      <c r="I579">
        <v>-3.0303030303030298</v>
      </c>
    </row>
    <row r="580" spans="1:9" x14ac:dyDescent="0.25">
      <c r="A580">
        <v>46</v>
      </c>
      <c r="B580" t="s">
        <v>516</v>
      </c>
      <c r="C580" t="s">
        <v>693</v>
      </c>
      <c r="D580">
        <v>59</v>
      </c>
      <c r="E580">
        <v>2.30198985563792E-2</v>
      </c>
      <c r="F580">
        <v>60</v>
      </c>
      <c r="G580">
        <v>2.3492560689115101E-2</v>
      </c>
      <c r="H580">
        <v>-1</v>
      </c>
      <c r="I580">
        <v>-1.6666666666666701</v>
      </c>
    </row>
    <row r="581" spans="1:9" x14ac:dyDescent="0.25">
      <c r="A581">
        <v>47</v>
      </c>
      <c r="B581" t="s">
        <v>541</v>
      </c>
      <c r="C581" t="s">
        <v>692</v>
      </c>
      <c r="D581">
        <v>36</v>
      </c>
      <c r="E581">
        <v>2.7501909854851E-2</v>
      </c>
      <c r="F581">
        <v>37</v>
      </c>
      <c r="G581">
        <v>2.8094153378891401E-2</v>
      </c>
      <c r="H581">
        <v>-1</v>
      </c>
      <c r="I581">
        <v>-2.7027027027027</v>
      </c>
    </row>
    <row r="582" spans="1:9" x14ac:dyDescent="0.25">
      <c r="A582">
        <v>48</v>
      </c>
      <c r="B582" t="s">
        <v>457</v>
      </c>
      <c r="C582" t="s">
        <v>692</v>
      </c>
      <c r="D582">
        <v>273</v>
      </c>
      <c r="E582">
        <v>0.15033039647577101</v>
      </c>
      <c r="F582">
        <v>274</v>
      </c>
      <c r="G582">
        <v>0.15324384787472001</v>
      </c>
      <c r="H582">
        <v>-1</v>
      </c>
      <c r="I582">
        <v>-0.36496350364963998</v>
      </c>
    </row>
    <row r="583" spans="1:9" x14ac:dyDescent="0.25">
      <c r="A583">
        <v>57</v>
      </c>
      <c r="B583" t="s">
        <v>518</v>
      </c>
      <c r="C583" t="s">
        <v>689</v>
      </c>
      <c r="D583">
        <v>15</v>
      </c>
      <c r="E583">
        <v>0.25</v>
      </c>
      <c r="F583">
        <v>16</v>
      </c>
      <c r="G583">
        <v>0.266666666666667</v>
      </c>
      <c r="H583">
        <v>-1</v>
      </c>
      <c r="I583">
        <v>-6.25</v>
      </c>
    </row>
    <row r="584" spans="1:9" x14ac:dyDescent="0.25">
      <c r="A584">
        <v>58</v>
      </c>
      <c r="B584" t="s">
        <v>497</v>
      </c>
      <c r="C584" t="s">
        <v>695</v>
      </c>
      <c r="D584">
        <v>16</v>
      </c>
      <c r="E584">
        <v>3.2128514056224897E-2</v>
      </c>
      <c r="F584">
        <v>17</v>
      </c>
      <c r="G584">
        <v>3.4136546184738999E-2</v>
      </c>
      <c r="H584">
        <v>-1</v>
      </c>
      <c r="I584">
        <v>-5.8823529411764701</v>
      </c>
    </row>
    <row r="585" spans="1:9" x14ac:dyDescent="0.25">
      <c r="A585">
        <v>58</v>
      </c>
      <c r="B585" t="s">
        <v>497</v>
      </c>
      <c r="C585" t="s">
        <v>694</v>
      </c>
      <c r="D585">
        <v>6</v>
      </c>
      <c r="E585">
        <v>1.20481927710843E-2</v>
      </c>
      <c r="F585">
        <v>7</v>
      </c>
      <c r="G585">
        <v>1.40562248995984E-2</v>
      </c>
      <c r="H585">
        <v>-1</v>
      </c>
      <c r="I585">
        <v>-14.285714285714301</v>
      </c>
    </row>
    <row r="586" spans="1:9" x14ac:dyDescent="0.25">
      <c r="A586">
        <v>59</v>
      </c>
      <c r="B586" t="s">
        <v>507</v>
      </c>
      <c r="C586" t="s">
        <v>694</v>
      </c>
      <c r="D586">
        <v>39</v>
      </c>
      <c r="E586">
        <v>4.36730123180291E-2</v>
      </c>
      <c r="F586">
        <v>40</v>
      </c>
      <c r="G586">
        <v>4.3620501635768798E-2</v>
      </c>
      <c r="H586">
        <v>-1</v>
      </c>
      <c r="I586">
        <v>-2.5</v>
      </c>
    </row>
    <row r="587" spans="1:9" x14ac:dyDescent="0.25">
      <c r="A587">
        <v>64</v>
      </c>
      <c r="B587" t="s">
        <v>480</v>
      </c>
      <c r="C587" t="s">
        <v>692</v>
      </c>
      <c r="D587">
        <v>24</v>
      </c>
      <c r="E587">
        <v>5.7553956834532398E-2</v>
      </c>
      <c r="F587">
        <v>25</v>
      </c>
      <c r="G587">
        <v>5.82750582750583E-2</v>
      </c>
      <c r="H587">
        <v>-1</v>
      </c>
      <c r="I587">
        <v>-4</v>
      </c>
    </row>
    <row r="588" spans="1:9" x14ac:dyDescent="0.25">
      <c r="A588">
        <v>65</v>
      </c>
      <c r="B588" t="s">
        <v>500</v>
      </c>
      <c r="C588" t="s">
        <v>691</v>
      </c>
      <c r="D588">
        <v>7</v>
      </c>
      <c r="E588">
        <v>1.7031630170316302E-2</v>
      </c>
      <c r="F588">
        <v>8</v>
      </c>
      <c r="G588">
        <v>1.9704433497536901E-2</v>
      </c>
      <c r="H588">
        <v>-1</v>
      </c>
      <c r="I588">
        <v>-12.5</v>
      </c>
    </row>
    <row r="589" spans="1:9" x14ac:dyDescent="0.25">
      <c r="A589">
        <v>65</v>
      </c>
      <c r="B589" t="s">
        <v>500</v>
      </c>
      <c r="C589" t="s">
        <v>692</v>
      </c>
      <c r="D589">
        <v>130</v>
      </c>
      <c r="E589">
        <v>0.31630170316301698</v>
      </c>
      <c r="F589">
        <v>131</v>
      </c>
      <c r="G589">
        <v>0.32266009852216698</v>
      </c>
      <c r="H589">
        <v>-1</v>
      </c>
      <c r="I589">
        <v>-0.76335877862595503</v>
      </c>
    </row>
    <row r="590" spans="1:9" x14ac:dyDescent="0.25">
      <c r="A590">
        <v>67</v>
      </c>
      <c r="B590" t="s">
        <v>578</v>
      </c>
      <c r="C590" t="s">
        <v>691</v>
      </c>
      <c r="D590">
        <v>4027</v>
      </c>
      <c r="E590">
        <v>5.4319821946449E-2</v>
      </c>
      <c r="F590">
        <v>4028</v>
      </c>
      <c r="G590">
        <v>5.4033026144579901E-2</v>
      </c>
      <c r="H590">
        <v>-1</v>
      </c>
      <c r="I590">
        <v>-2.4826216484608001E-2</v>
      </c>
    </row>
    <row r="591" spans="1:9" x14ac:dyDescent="0.25">
      <c r="A591">
        <v>68</v>
      </c>
      <c r="B591" t="s">
        <v>545</v>
      </c>
      <c r="C591" t="s">
        <v>689</v>
      </c>
      <c r="D591">
        <v>26</v>
      </c>
      <c r="E591">
        <v>0.22807017543859601</v>
      </c>
      <c r="F591">
        <v>27</v>
      </c>
      <c r="G591">
        <v>0.230769230769231</v>
      </c>
      <c r="H591">
        <v>-1</v>
      </c>
      <c r="I591">
        <v>-3.7037037037037099</v>
      </c>
    </row>
    <row r="592" spans="1:9" x14ac:dyDescent="0.25">
      <c r="A592">
        <v>70</v>
      </c>
      <c r="B592" t="s">
        <v>574</v>
      </c>
      <c r="C592" t="s">
        <v>695</v>
      </c>
      <c r="D592">
        <v>11</v>
      </c>
      <c r="E592">
        <v>2.1945574974064299E-4</v>
      </c>
      <c r="F592">
        <v>12</v>
      </c>
      <c r="G592">
        <v>2.3449866140347499E-4</v>
      </c>
      <c r="H592">
        <v>-1</v>
      </c>
      <c r="I592">
        <v>-8.3333333333333393</v>
      </c>
    </row>
    <row r="593" spans="1:9" x14ac:dyDescent="0.25">
      <c r="A593">
        <v>73</v>
      </c>
      <c r="B593" t="s">
        <v>482</v>
      </c>
      <c r="C593" t="s">
        <v>693</v>
      </c>
      <c r="D593">
        <v>1019</v>
      </c>
      <c r="E593">
        <v>7.4992640565204605E-2</v>
      </c>
      <c r="F593">
        <v>1020</v>
      </c>
      <c r="G593">
        <v>7.5695732838590005E-2</v>
      </c>
      <c r="H593">
        <v>-1</v>
      </c>
      <c r="I593">
        <v>-9.8039215686274203E-2</v>
      </c>
    </row>
    <row r="594" spans="1:9" x14ac:dyDescent="0.25">
      <c r="A594">
        <v>76</v>
      </c>
      <c r="B594" t="s">
        <v>510</v>
      </c>
      <c r="C594" t="s">
        <v>696</v>
      </c>
      <c r="D594">
        <v>270</v>
      </c>
      <c r="E594">
        <v>0.87662337662337697</v>
      </c>
      <c r="F594">
        <v>271</v>
      </c>
      <c r="G594">
        <v>0.88273615635179103</v>
      </c>
      <c r="H594">
        <v>-1</v>
      </c>
      <c r="I594">
        <v>-0.36900369003689498</v>
      </c>
    </row>
    <row r="595" spans="1:9" x14ac:dyDescent="0.25">
      <c r="A595">
        <v>77</v>
      </c>
      <c r="B595" t="s">
        <v>559</v>
      </c>
      <c r="C595" t="s">
        <v>695</v>
      </c>
      <c r="D595">
        <v>10</v>
      </c>
      <c r="E595">
        <v>9.6061479346781897E-3</v>
      </c>
      <c r="F595">
        <v>11</v>
      </c>
      <c r="G595">
        <v>1.08055009823183E-2</v>
      </c>
      <c r="H595">
        <v>-1</v>
      </c>
      <c r="I595">
        <v>-9.0909090909090899</v>
      </c>
    </row>
    <row r="596" spans="1:9" x14ac:dyDescent="0.25">
      <c r="A596">
        <v>77</v>
      </c>
      <c r="B596" t="s">
        <v>559</v>
      </c>
      <c r="C596" t="s">
        <v>693</v>
      </c>
      <c r="D596">
        <v>109</v>
      </c>
      <c r="E596">
        <v>0.104707012487992</v>
      </c>
      <c r="F596">
        <v>110</v>
      </c>
      <c r="G596">
        <v>0.108055009823183</v>
      </c>
      <c r="H596">
        <v>-1</v>
      </c>
      <c r="I596">
        <v>-0.90909090909090395</v>
      </c>
    </row>
    <row r="597" spans="1:9" x14ac:dyDescent="0.25">
      <c r="A597">
        <v>78</v>
      </c>
      <c r="B597" t="s">
        <v>528</v>
      </c>
      <c r="C597" t="s">
        <v>696</v>
      </c>
      <c r="D597">
        <v>2</v>
      </c>
      <c r="E597">
        <v>5.3304904051172696E-4</v>
      </c>
      <c r="F597">
        <v>3</v>
      </c>
      <c r="G597">
        <v>7.9239302694136295E-4</v>
      </c>
      <c r="H597">
        <v>-1</v>
      </c>
      <c r="I597">
        <v>-33.3333333333333</v>
      </c>
    </row>
    <row r="598" spans="1:9" x14ac:dyDescent="0.25">
      <c r="A598">
        <v>79</v>
      </c>
      <c r="B598" t="s">
        <v>458</v>
      </c>
      <c r="C598" t="s">
        <v>696</v>
      </c>
      <c r="D598">
        <v>40</v>
      </c>
      <c r="E598">
        <v>3.3613445378151301E-2</v>
      </c>
      <c r="F598">
        <v>41</v>
      </c>
      <c r="G598">
        <v>3.4982935153583597E-2</v>
      </c>
      <c r="H598">
        <v>-1</v>
      </c>
      <c r="I598">
        <v>-2.4390243902439002</v>
      </c>
    </row>
    <row r="599" spans="1:9" x14ac:dyDescent="0.25">
      <c r="A599">
        <v>79</v>
      </c>
      <c r="B599" t="s">
        <v>458</v>
      </c>
      <c r="C599" t="s">
        <v>693</v>
      </c>
      <c r="D599">
        <v>68</v>
      </c>
      <c r="E599">
        <v>5.7142857142857099E-2</v>
      </c>
      <c r="F599">
        <v>69</v>
      </c>
      <c r="G599">
        <v>5.8873720136518801E-2</v>
      </c>
      <c r="H599">
        <v>-1</v>
      </c>
      <c r="I599">
        <v>-1.4492753623188399</v>
      </c>
    </row>
    <row r="600" spans="1:9" x14ac:dyDescent="0.25">
      <c r="A600">
        <v>82</v>
      </c>
      <c r="B600" t="s">
        <v>566</v>
      </c>
      <c r="C600" t="s">
        <v>691</v>
      </c>
      <c r="D600">
        <v>419</v>
      </c>
      <c r="E600">
        <v>9.9714421703950507E-2</v>
      </c>
      <c r="F600">
        <v>420</v>
      </c>
      <c r="G600">
        <v>9.7924924224760998E-2</v>
      </c>
      <c r="H600">
        <v>-1</v>
      </c>
      <c r="I600">
        <v>-0.238095238095237</v>
      </c>
    </row>
    <row r="601" spans="1:9" x14ac:dyDescent="0.25">
      <c r="A601">
        <v>82</v>
      </c>
      <c r="B601" t="s">
        <v>566</v>
      </c>
      <c r="C601" t="s">
        <v>696</v>
      </c>
      <c r="D601">
        <v>27</v>
      </c>
      <c r="E601">
        <v>6.4255116611137498E-3</v>
      </c>
      <c r="F601">
        <v>28</v>
      </c>
      <c r="G601">
        <v>6.5283282816507304E-3</v>
      </c>
      <c r="H601">
        <v>-1</v>
      </c>
      <c r="I601">
        <v>-3.5714285714285698</v>
      </c>
    </row>
    <row r="602" spans="1:9" x14ac:dyDescent="0.25">
      <c r="A602">
        <v>82</v>
      </c>
      <c r="B602" t="s">
        <v>566</v>
      </c>
      <c r="C602" t="s">
        <v>692</v>
      </c>
      <c r="D602">
        <v>118</v>
      </c>
      <c r="E602">
        <v>2.8081865778200901E-2</v>
      </c>
      <c r="F602">
        <v>119</v>
      </c>
      <c r="G602">
        <v>2.7745395197015601E-2</v>
      </c>
      <c r="H602">
        <v>-1</v>
      </c>
      <c r="I602">
        <v>-0.84033613445377897</v>
      </c>
    </row>
    <row r="603" spans="1:9" x14ac:dyDescent="0.25">
      <c r="A603">
        <v>85</v>
      </c>
      <c r="B603" t="s">
        <v>558</v>
      </c>
      <c r="C603" t="s">
        <v>696</v>
      </c>
      <c r="D603">
        <v>40</v>
      </c>
      <c r="E603">
        <v>5.2680100092190197E-3</v>
      </c>
      <c r="F603">
        <v>41</v>
      </c>
      <c r="G603">
        <v>5.63264184640747E-3</v>
      </c>
      <c r="H603">
        <v>-1</v>
      </c>
      <c r="I603">
        <v>-2.4390243902439002</v>
      </c>
    </row>
    <row r="604" spans="1:9" x14ac:dyDescent="0.25">
      <c r="A604">
        <v>87</v>
      </c>
      <c r="B604" t="s">
        <v>485</v>
      </c>
      <c r="C604" t="s">
        <v>690</v>
      </c>
      <c r="D604">
        <v>124</v>
      </c>
      <c r="E604">
        <v>0.17663817663817699</v>
      </c>
      <c r="F604">
        <v>125</v>
      </c>
      <c r="G604">
        <v>0.177053824362606</v>
      </c>
      <c r="H604">
        <v>-1</v>
      </c>
      <c r="I604">
        <v>-0.80000000000000104</v>
      </c>
    </row>
    <row r="605" spans="1:9" x14ac:dyDescent="0.25">
      <c r="A605">
        <v>88</v>
      </c>
      <c r="B605" t="s">
        <v>532</v>
      </c>
      <c r="C605" t="s">
        <v>696</v>
      </c>
      <c r="D605">
        <v>20</v>
      </c>
      <c r="E605">
        <v>2.0512820512820499E-2</v>
      </c>
      <c r="F605">
        <v>21</v>
      </c>
      <c r="G605">
        <v>2.1233569261880698E-2</v>
      </c>
      <c r="H605">
        <v>-1</v>
      </c>
      <c r="I605">
        <v>-4.7619047619047699</v>
      </c>
    </row>
    <row r="606" spans="1:9" x14ac:dyDescent="0.25">
      <c r="A606">
        <v>88</v>
      </c>
      <c r="B606" t="s">
        <v>532</v>
      </c>
      <c r="C606" t="s">
        <v>692</v>
      </c>
      <c r="D606">
        <v>284</v>
      </c>
      <c r="E606">
        <v>0.29128205128205098</v>
      </c>
      <c r="F606">
        <v>285</v>
      </c>
      <c r="G606">
        <v>0.28816986855409499</v>
      </c>
      <c r="H606">
        <v>-1</v>
      </c>
      <c r="I606">
        <v>-0.35087719298245701</v>
      </c>
    </row>
    <row r="607" spans="1:9" x14ac:dyDescent="0.25">
      <c r="A607">
        <v>9</v>
      </c>
      <c r="B607" t="s">
        <v>461</v>
      </c>
      <c r="C607" t="s">
        <v>689</v>
      </c>
      <c r="D607">
        <v>64</v>
      </c>
      <c r="E607">
        <v>5.1240992794235399E-2</v>
      </c>
      <c r="F607">
        <v>65</v>
      </c>
      <c r="G607">
        <v>4.75841874084919E-2</v>
      </c>
      <c r="H607">
        <v>-1</v>
      </c>
      <c r="I607">
        <v>-1.5384615384615301</v>
      </c>
    </row>
    <row r="608" spans="1:9" x14ac:dyDescent="0.25">
      <c r="A608">
        <v>94</v>
      </c>
      <c r="B608" t="s">
        <v>511</v>
      </c>
      <c r="C608" t="s">
        <v>693</v>
      </c>
      <c r="D608">
        <v>272</v>
      </c>
      <c r="E608">
        <v>4.9053201082055901E-2</v>
      </c>
      <c r="F608">
        <v>273</v>
      </c>
      <c r="G608">
        <v>4.7321892875714998E-2</v>
      </c>
      <c r="H608">
        <v>-1</v>
      </c>
      <c r="I608">
        <v>-0.366300366300365</v>
      </c>
    </row>
    <row r="609" spans="1:9" x14ac:dyDescent="0.25">
      <c r="A609">
        <v>97</v>
      </c>
      <c r="B609" t="s">
        <v>577</v>
      </c>
      <c r="C609" t="s">
        <v>696</v>
      </c>
      <c r="D609">
        <v>44</v>
      </c>
      <c r="E609">
        <v>5.0089934200041005E-4</v>
      </c>
      <c r="F609">
        <v>45</v>
      </c>
      <c r="G609">
        <v>5.0255745906948701E-4</v>
      </c>
      <c r="H609">
        <v>-1</v>
      </c>
      <c r="I609">
        <v>-2.2222222222222299</v>
      </c>
    </row>
    <row r="610" spans="1:9" x14ac:dyDescent="0.25">
      <c r="A610">
        <v>98</v>
      </c>
      <c r="B610" t="s">
        <v>579</v>
      </c>
      <c r="C610" t="s">
        <v>696</v>
      </c>
      <c r="D610">
        <v>214</v>
      </c>
      <c r="E610">
        <v>1.92919667889693E-3</v>
      </c>
      <c r="F610">
        <v>215</v>
      </c>
      <c r="G610">
        <v>1.88309072117995E-3</v>
      </c>
      <c r="H610">
        <v>-1</v>
      </c>
      <c r="I610">
        <v>-0.46511627906976599</v>
      </c>
    </row>
    <row r="611" spans="1:9" x14ac:dyDescent="0.25">
      <c r="A611">
        <v>99</v>
      </c>
      <c r="B611" t="s">
        <v>495</v>
      </c>
      <c r="C611" t="s">
        <v>688</v>
      </c>
      <c r="D611">
        <v>15</v>
      </c>
      <c r="E611">
        <v>1.68918918918919E-2</v>
      </c>
      <c r="F611">
        <v>16</v>
      </c>
      <c r="G611">
        <v>1.67539267015707E-2</v>
      </c>
      <c r="H611">
        <v>-1</v>
      </c>
      <c r="I611">
        <v>-6.25</v>
      </c>
    </row>
    <row r="612" spans="1:9" x14ac:dyDescent="0.25">
      <c r="A612">
        <v>100</v>
      </c>
      <c r="B612" t="s">
        <v>515</v>
      </c>
      <c r="C612" t="s">
        <v>692</v>
      </c>
      <c r="D612">
        <v>10</v>
      </c>
      <c r="E612">
        <v>1.0593220338983101E-2</v>
      </c>
      <c r="F612">
        <v>12</v>
      </c>
      <c r="G612">
        <v>1.21827411167513E-2</v>
      </c>
      <c r="H612">
        <v>-2</v>
      </c>
      <c r="I612">
        <v>-16.6666666666667</v>
      </c>
    </row>
    <row r="613" spans="1:9" x14ac:dyDescent="0.25">
      <c r="A613">
        <v>112</v>
      </c>
      <c r="B613" t="s">
        <v>488</v>
      </c>
      <c r="C613" t="s">
        <v>693</v>
      </c>
      <c r="D613">
        <v>90</v>
      </c>
      <c r="E613">
        <v>0.25714285714285701</v>
      </c>
      <c r="F613">
        <v>92</v>
      </c>
      <c r="G613">
        <v>0.273809523809524</v>
      </c>
      <c r="H613">
        <v>-2</v>
      </c>
      <c r="I613">
        <v>-2.1739130434782599</v>
      </c>
    </row>
    <row r="614" spans="1:9" x14ac:dyDescent="0.25">
      <c r="A614">
        <v>113</v>
      </c>
      <c r="B614" t="s">
        <v>525</v>
      </c>
      <c r="C614" t="s">
        <v>689</v>
      </c>
      <c r="D614">
        <v>137</v>
      </c>
      <c r="E614">
        <v>3.2751613674396399E-2</v>
      </c>
      <c r="F614">
        <v>139</v>
      </c>
      <c r="G614">
        <v>3.1341600901916601E-2</v>
      </c>
      <c r="H614">
        <v>-2</v>
      </c>
      <c r="I614">
        <v>-1.43884892086331</v>
      </c>
    </row>
    <row r="615" spans="1:9" x14ac:dyDescent="0.25">
      <c r="A615">
        <v>116</v>
      </c>
      <c r="B615" t="s">
        <v>494</v>
      </c>
      <c r="C615" t="s">
        <v>691</v>
      </c>
      <c r="D615">
        <v>98</v>
      </c>
      <c r="E615">
        <v>0.129801324503311</v>
      </c>
      <c r="F615">
        <v>100</v>
      </c>
      <c r="G615">
        <v>0.13245033112582799</v>
      </c>
      <c r="H615">
        <v>-2</v>
      </c>
      <c r="I615">
        <v>-2</v>
      </c>
    </row>
    <row r="616" spans="1:9" x14ac:dyDescent="0.25">
      <c r="A616">
        <v>116</v>
      </c>
      <c r="B616" t="s">
        <v>494</v>
      </c>
      <c r="C616" t="s">
        <v>689</v>
      </c>
      <c r="D616">
        <v>58</v>
      </c>
      <c r="E616">
        <v>7.6821192052980103E-2</v>
      </c>
      <c r="F616">
        <v>60</v>
      </c>
      <c r="G616">
        <v>7.9470198675496706E-2</v>
      </c>
      <c r="H616">
        <v>-2</v>
      </c>
      <c r="I616">
        <v>-3.3333333333333299</v>
      </c>
    </row>
    <row r="617" spans="1:9" x14ac:dyDescent="0.25">
      <c r="A617">
        <v>118</v>
      </c>
      <c r="B617" t="s">
        <v>553</v>
      </c>
      <c r="C617" t="s">
        <v>688</v>
      </c>
      <c r="D617">
        <v>243</v>
      </c>
      <c r="E617">
        <v>0.35578330893118598</v>
      </c>
      <c r="F617">
        <v>245</v>
      </c>
      <c r="G617">
        <v>0.34410112359550599</v>
      </c>
      <c r="H617">
        <v>-2</v>
      </c>
      <c r="I617">
        <v>-0.81632653061224403</v>
      </c>
    </row>
    <row r="618" spans="1:9" x14ac:dyDescent="0.25">
      <c r="A618">
        <v>12</v>
      </c>
      <c r="B618" t="s">
        <v>534</v>
      </c>
      <c r="C618" t="s">
        <v>691</v>
      </c>
      <c r="D618">
        <v>54</v>
      </c>
      <c r="E618">
        <v>0.72</v>
      </c>
      <c r="F618">
        <v>56</v>
      </c>
      <c r="G618">
        <v>0.708860759493671</v>
      </c>
      <c r="H618">
        <v>-2</v>
      </c>
      <c r="I618">
        <v>-3.5714285714285698</v>
      </c>
    </row>
    <row r="619" spans="1:9" x14ac:dyDescent="0.25">
      <c r="A619">
        <v>124</v>
      </c>
      <c r="B619" t="s">
        <v>561</v>
      </c>
      <c r="C619" t="s">
        <v>689</v>
      </c>
      <c r="D619">
        <v>441</v>
      </c>
      <c r="E619">
        <v>6.6889124829364502E-2</v>
      </c>
      <c r="F619">
        <v>443</v>
      </c>
      <c r="G619">
        <v>6.6099671739779195E-2</v>
      </c>
      <c r="H619">
        <v>-2</v>
      </c>
      <c r="I619">
        <v>-0.45146726862302899</v>
      </c>
    </row>
    <row r="620" spans="1:9" x14ac:dyDescent="0.25">
      <c r="A620">
        <v>13</v>
      </c>
      <c r="B620" t="s">
        <v>539</v>
      </c>
      <c r="C620" t="s">
        <v>695</v>
      </c>
      <c r="D620">
        <v>28</v>
      </c>
      <c r="E620">
        <v>3.2088012835205099E-3</v>
      </c>
      <c r="F620">
        <v>30</v>
      </c>
      <c r="G620">
        <v>3.3998186763372598E-3</v>
      </c>
      <c r="H620">
        <v>-2</v>
      </c>
      <c r="I620">
        <v>-6.6666666666666696</v>
      </c>
    </row>
    <row r="621" spans="1:9" x14ac:dyDescent="0.25">
      <c r="A621">
        <v>15</v>
      </c>
      <c r="B621" t="s">
        <v>568</v>
      </c>
      <c r="C621" t="s">
        <v>689</v>
      </c>
      <c r="D621">
        <v>1175</v>
      </c>
      <c r="E621">
        <v>0.103982300884956</v>
      </c>
      <c r="F621">
        <v>1177</v>
      </c>
      <c r="G621">
        <v>0.10249042145593899</v>
      </c>
      <c r="H621">
        <v>-2</v>
      </c>
      <c r="I621">
        <v>-0.169923534409511</v>
      </c>
    </row>
    <row r="622" spans="1:9" x14ac:dyDescent="0.25">
      <c r="A622">
        <v>18</v>
      </c>
      <c r="B622" t="s">
        <v>572</v>
      </c>
      <c r="C622" t="s">
        <v>690</v>
      </c>
      <c r="D622">
        <v>461</v>
      </c>
      <c r="E622">
        <v>9.7648803219656896E-2</v>
      </c>
      <c r="F622">
        <v>463</v>
      </c>
      <c r="G622">
        <v>9.7494209307222607E-2</v>
      </c>
      <c r="H622">
        <v>-2</v>
      </c>
      <c r="I622">
        <v>-0.43196544276458099</v>
      </c>
    </row>
    <row r="623" spans="1:9" x14ac:dyDescent="0.25">
      <c r="A623">
        <v>29</v>
      </c>
      <c r="B623" t="s">
        <v>542</v>
      </c>
      <c r="C623" t="s">
        <v>689</v>
      </c>
      <c r="D623">
        <v>27</v>
      </c>
      <c r="E623">
        <v>0.14136125654450299</v>
      </c>
      <c r="F623">
        <v>29</v>
      </c>
      <c r="G623">
        <v>0.15591397849462399</v>
      </c>
      <c r="H623">
        <v>-2</v>
      </c>
      <c r="I623">
        <v>-6.8965517241379297</v>
      </c>
    </row>
    <row r="624" spans="1:9" x14ac:dyDescent="0.25">
      <c r="A624">
        <v>33</v>
      </c>
      <c r="B624" t="s">
        <v>470</v>
      </c>
      <c r="C624" t="s">
        <v>690</v>
      </c>
      <c r="D624">
        <v>143</v>
      </c>
      <c r="E624">
        <v>0.19642857142857101</v>
      </c>
      <c r="F624">
        <v>145</v>
      </c>
      <c r="G624">
        <v>0.19781718963165101</v>
      </c>
      <c r="H624">
        <v>-2</v>
      </c>
      <c r="I624">
        <v>-1.3793103448275901</v>
      </c>
    </row>
    <row r="625" spans="1:9" x14ac:dyDescent="0.25">
      <c r="A625">
        <v>42</v>
      </c>
      <c r="B625" t="s">
        <v>503</v>
      </c>
      <c r="C625" t="s">
        <v>694</v>
      </c>
      <c r="D625">
        <v>15</v>
      </c>
      <c r="E625">
        <v>4.51807228915663E-2</v>
      </c>
      <c r="F625">
        <v>17</v>
      </c>
      <c r="G625">
        <v>5.5555555555555601E-2</v>
      </c>
      <c r="H625">
        <v>-2</v>
      </c>
      <c r="I625">
        <v>-11.764705882352899</v>
      </c>
    </row>
    <row r="626" spans="1:9" x14ac:dyDescent="0.25">
      <c r="A626">
        <v>44</v>
      </c>
      <c r="B626" t="s">
        <v>563</v>
      </c>
      <c r="C626" t="s">
        <v>692</v>
      </c>
      <c r="D626">
        <v>23</v>
      </c>
      <c r="E626">
        <v>5.7571964956195203E-3</v>
      </c>
      <c r="F626">
        <v>25</v>
      </c>
      <c r="G626">
        <v>6.2735257214554599E-3</v>
      </c>
      <c r="H626">
        <v>-2</v>
      </c>
      <c r="I626">
        <v>-8</v>
      </c>
    </row>
    <row r="627" spans="1:9" x14ac:dyDescent="0.25">
      <c r="A627">
        <v>45</v>
      </c>
      <c r="B627" t="s">
        <v>550</v>
      </c>
      <c r="C627" t="s">
        <v>690</v>
      </c>
      <c r="D627">
        <v>54</v>
      </c>
      <c r="E627">
        <v>0.108870967741935</v>
      </c>
      <c r="F627">
        <v>56</v>
      </c>
      <c r="G627">
        <v>0.11522633744856001</v>
      </c>
      <c r="H627">
        <v>-2</v>
      </c>
      <c r="I627">
        <v>-3.5714285714285698</v>
      </c>
    </row>
    <row r="628" spans="1:9" x14ac:dyDescent="0.25">
      <c r="A628">
        <v>46</v>
      </c>
      <c r="B628" t="s">
        <v>516</v>
      </c>
      <c r="C628" t="s">
        <v>696</v>
      </c>
      <c r="D628">
        <v>10</v>
      </c>
      <c r="E628">
        <v>3.9016777214202101E-3</v>
      </c>
      <c r="F628">
        <v>12</v>
      </c>
      <c r="G628">
        <v>4.6985121378230197E-3</v>
      </c>
      <c r="H628">
        <v>-2</v>
      </c>
      <c r="I628">
        <v>-16.6666666666667</v>
      </c>
    </row>
    <row r="629" spans="1:9" x14ac:dyDescent="0.25">
      <c r="A629">
        <v>46</v>
      </c>
      <c r="B629" t="s">
        <v>516</v>
      </c>
      <c r="C629" t="s">
        <v>692</v>
      </c>
      <c r="D629">
        <v>503</v>
      </c>
      <c r="E629">
        <v>0.196254389387437</v>
      </c>
      <c r="F629">
        <v>505</v>
      </c>
      <c r="G629">
        <v>0.19772905246671901</v>
      </c>
      <c r="H629">
        <v>-2</v>
      </c>
      <c r="I629">
        <v>-0.396039603960396</v>
      </c>
    </row>
    <row r="630" spans="1:9" x14ac:dyDescent="0.25">
      <c r="A630">
        <v>5</v>
      </c>
      <c r="B630" t="s">
        <v>514</v>
      </c>
      <c r="C630" t="s">
        <v>688</v>
      </c>
      <c r="D630">
        <v>83</v>
      </c>
      <c r="E630">
        <v>5.5892255892255903E-2</v>
      </c>
      <c r="F630">
        <v>85</v>
      </c>
      <c r="G630">
        <v>5.5737704918032802E-2</v>
      </c>
      <c r="H630">
        <v>-2</v>
      </c>
      <c r="I630">
        <v>-2.3529411764705901</v>
      </c>
    </row>
    <row r="631" spans="1:9" x14ac:dyDescent="0.25">
      <c r="A631">
        <v>50</v>
      </c>
      <c r="B631" t="s">
        <v>571</v>
      </c>
      <c r="C631" t="s">
        <v>692</v>
      </c>
      <c r="D631">
        <v>128</v>
      </c>
      <c r="E631">
        <v>1.6044121333667598E-2</v>
      </c>
      <c r="F631">
        <v>130</v>
      </c>
      <c r="G631">
        <v>1.56137400912803E-2</v>
      </c>
      <c r="H631">
        <v>-2</v>
      </c>
      <c r="I631">
        <v>-1.5384615384615301</v>
      </c>
    </row>
    <row r="632" spans="1:9" x14ac:dyDescent="0.25">
      <c r="A632">
        <v>59</v>
      </c>
      <c r="B632" t="s">
        <v>507</v>
      </c>
      <c r="C632" t="s">
        <v>689</v>
      </c>
      <c r="D632">
        <v>230</v>
      </c>
      <c r="E632">
        <v>0.257558790593505</v>
      </c>
      <c r="F632">
        <v>232</v>
      </c>
      <c r="G632">
        <v>0.25299890948745901</v>
      </c>
      <c r="H632">
        <v>-2</v>
      </c>
      <c r="I632">
        <v>-0.862068965517238</v>
      </c>
    </row>
    <row r="633" spans="1:9" x14ac:dyDescent="0.25">
      <c r="A633">
        <v>72</v>
      </c>
      <c r="B633" t="s">
        <v>481</v>
      </c>
      <c r="C633" t="s">
        <v>691</v>
      </c>
      <c r="D633">
        <v>41</v>
      </c>
      <c r="E633">
        <v>0.53947368421052599</v>
      </c>
      <c r="F633">
        <v>43</v>
      </c>
      <c r="G633">
        <v>0.53749999999999998</v>
      </c>
      <c r="H633">
        <v>-2</v>
      </c>
      <c r="I633">
        <v>-4.6511627906976702</v>
      </c>
    </row>
    <row r="634" spans="1:9" x14ac:dyDescent="0.25">
      <c r="A634">
        <v>72</v>
      </c>
      <c r="B634" t="s">
        <v>481</v>
      </c>
      <c r="C634" t="s">
        <v>689</v>
      </c>
      <c r="D634">
        <v>15</v>
      </c>
      <c r="E634">
        <v>0.197368421052632</v>
      </c>
      <c r="F634">
        <v>17</v>
      </c>
      <c r="G634">
        <v>0.21249999999999999</v>
      </c>
      <c r="H634">
        <v>-2</v>
      </c>
      <c r="I634">
        <v>-11.764705882352899</v>
      </c>
    </row>
    <row r="635" spans="1:9" x14ac:dyDescent="0.25">
      <c r="A635">
        <v>74</v>
      </c>
      <c r="B635" t="s">
        <v>522</v>
      </c>
      <c r="C635" t="s">
        <v>689</v>
      </c>
      <c r="D635">
        <v>52</v>
      </c>
      <c r="E635">
        <v>6.4918851435705402E-2</v>
      </c>
      <c r="F635">
        <v>54</v>
      </c>
      <c r="G635">
        <v>6.7500000000000004E-2</v>
      </c>
      <c r="H635">
        <v>-2</v>
      </c>
      <c r="I635">
        <v>-3.7037037037037099</v>
      </c>
    </row>
    <row r="636" spans="1:9" x14ac:dyDescent="0.25">
      <c r="A636">
        <v>8</v>
      </c>
      <c r="B636" t="s">
        <v>554</v>
      </c>
      <c r="C636" t="s">
        <v>689</v>
      </c>
      <c r="D636">
        <v>624</v>
      </c>
      <c r="E636">
        <v>5.7027965636995102E-2</v>
      </c>
      <c r="F636">
        <v>626</v>
      </c>
      <c r="G636">
        <v>5.6971241354204602E-2</v>
      </c>
      <c r="H636">
        <v>-2</v>
      </c>
      <c r="I636">
        <v>-0.31948881789137801</v>
      </c>
    </row>
    <row r="637" spans="1:9" x14ac:dyDescent="0.25">
      <c r="A637">
        <v>80</v>
      </c>
      <c r="B637" t="s">
        <v>533</v>
      </c>
      <c r="C637" t="s">
        <v>690</v>
      </c>
      <c r="D637">
        <v>6</v>
      </c>
      <c r="E637">
        <v>8.9552238805970102E-2</v>
      </c>
      <c r="F637">
        <v>8</v>
      </c>
      <c r="G637">
        <v>0.114285714285714</v>
      </c>
      <c r="H637">
        <v>-2</v>
      </c>
      <c r="I637">
        <v>-25</v>
      </c>
    </row>
    <row r="638" spans="1:9" x14ac:dyDescent="0.25">
      <c r="A638">
        <v>89</v>
      </c>
      <c r="B638" t="s">
        <v>486</v>
      </c>
      <c r="C638" t="s">
        <v>694</v>
      </c>
      <c r="D638">
        <v>4</v>
      </c>
      <c r="E638">
        <v>0.105263157894737</v>
      </c>
      <c r="F638">
        <v>6</v>
      </c>
      <c r="G638">
        <v>0.15384615384615399</v>
      </c>
      <c r="H638">
        <v>-2</v>
      </c>
      <c r="I638">
        <v>-33.3333333333333</v>
      </c>
    </row>
    <row r="639" spans="1:9" x14ac:dyDescent="0.25">
      <c r="A639">
        <v>92</v>
      </c>
      <c r="B639" t="s">
        <v>529</v>
      </c>
      <c r="C639" t="s">
        <v>694</v>
      </c>
      <c r="D639">
        <v>17</v>
      </c>
      <c r="E639">
        <v>3.8724373576309798E-2</v>
      </c>
      <c r="F639">
        <v>19</v>
      </c>
      <c r="G639">
        <v>3.5849056603773598E-2</v>
      </c>
      <c r="H639">
        <v>-2</v>
      </c>
      <c r="I639">
        <v>-10.526315789473699</v>
      </c>
    </row>
    <row r="640" spans="1:9" x14ac:dyDescent="0.25">
      <c r="A640">
        <v>92</v>
      </c>
      <c r="B640" t="s">
        <v>529</v>
      </c>
      <c r="C640" t="s">
        <v>691</v>
      </c>
      <c r="D640">
        <v>69</v>
      </c>
      <c r="E640">
        <v>0.157175398633257</v>
      </c>
      <c r="F640">
        <v>71</v>
      </c>
      <c r="G640">
        <v>0.13396226415094301</v>
      </c>
      <c r="H640">
        <v>-2</v>
      </c>
      <c r="I640">
        <v>-2.8169014084507</v>
      </c>
    </row>
    <row r="641" spans="1:9" x14ac:dyDescent="0.25">
      <c r="A641">
        <v>94</v>
      </c>
      <c r="B641" t="s">
        <v>511</v>
      </c>
      <c r="C641" t="s">
        <v>692</v>
      </c>
      <c r="D641">
        <v>584</v>
      </c>
      <c r="E641">
        <v>0.105320108205591</v>
      </c>
      <c r="F641">
        <v>586</v>
      </c>
      <c r="G641">
        <v>0.101577396429191</v>
      </c>
      <c r="H641">
        <v>-2</v>
      </c>
      <c r="I641">
        <v>-0.34129692832765002</v>
      </c>
    </row>
    <row r="642" spans="1:9" x14ac:dyDescent="0.25">
      <c r="A642">
        <v>96</v>
      </c>
      <c r="B642" t="s">
        <v>538</v>
      </c>
      <c r="C642" t="s">
        <v>690</v>
      </c>
      <c r="D642">
        <v>201</v>
      </c>
      <c r="E642">
        <v>0.36612021857923499</v>
      </c>
      <c r="F642">
        <v>203</v>
      </c>
      <c r="G642">
        <v>0.36445242369838399</v>
      </c>
      <c r="H642">
        <v>-2</v>
      </c>
      <c r="I642">
        <v>-0.98522167487684598</v>
      </c>
    </row>
    <row r="643" spans="1:9" x14ac:dyDescent="0.25">
      <c r="A643">
        <v>96</v>
      </c>
      <c r="B643" t="s">
        <v>538</v>
      </c>
      <c r="C643" t="s">
        <v>688</v>
      </c>
      <c r="D643">
        <v>138</v>
      </c>
      <c r="E643">
        <v>0.25136612021857901</v>
      </c>
      <c r="F643">
        <v>140</v>
      </c>
      <c r="G643">
        <v>0.25134649910233398</v>
      </c>
      <c r="H643">
        <v>-2</v>
      </c>
      <c r="I643">
        <v>-1.4285714285714199</v>
      </c>
    </row>
    <row r="644" spans="1:9" x14ac:dyDescent="0.25">
      <c r="A644">
        <v>1</v>
      </c>
      <c r="B644" t="s">
        <v>499</v>
      </c>
      <c r="C644" t="s">
        <v>693</v>
      </c>
      <c r="D644">
        <v>92</v>
      </c>
      <c r="E644">
        <v>1.9267015706806299E-2</v>
      </c>
      <c r="F644">
        <v>95</v>
      </c>
      <c r="G644">
        <v>1.9644334160463201E-2</v>
      </c>
      <c r="H644">
        <v>-3</v>
      </c>
      <c r="I644">
        <v>-3.1578947368421</v>
      </c>
    </row>
    <row r="645" spans="1:9" x14ac:dyDescent="0.25">
      <c r="A645">
        <v>105</v>
      </c>
      <c r="B645" t="s">
        <v>544</v>
      </c>
      <c r="C645" t="s">
        <v>688</v>
      </c>
      <c r="D645">
        <v>206</v>
      </c>
      <c r="E645">
        <v>0.108649789029536</v>
      </c>
      <c r="F645">
        <v>209</v>
      </c>
      <c r="G645">
        <v>0.108740894901145</v>
      </c>
      <c r="H645">
        <v>-3</v>
      </c>
      <c r="I645">
        <v>-1.4354066985645899</v>
      </c>
    </row>
    <row r="646" spans="1:9" x14ac:dyDescent="0.25">
      <c r="A646">
        <v>110</v>
      </c>
      <c r="B646" t="s">
        <v>547</v>
      </c>
      <c r="C646" t="s">
        <v>688</v>
      </c>
      <c r="D646">
        <v>247</v>
      </c>
      <c r="E646">
        <v>0.49203187250996</v>
      </c>
      <c r="F646">
        <v>250</v>
      </c>
      <c r="G646">
        <v>0.487329434697856</v>
      </c>
      <c r="H646">
        <v>-3</v>
      </c>
      <c r="I646">
        <v>-1.2</v>
      </c>
    </row>
    <row r="647" spans="1:9" x14ac:dyDescent="0.25">
      <c r="A647">
        <v>110</v>
      </c>
      <c r="B647" t="s">
        <v>547</v>
      </c>
      <c r="C647" t="s">
        <v>689</v>
      </c>
      <c r="D647">
        <v>123</v>
      </c>
      <c r="E647">
        <v>0.24501992031872499</v>
      </c>
      <c r="F647">
        <v>126</v>
      </c>
      <c r="G647">
        <v>0.24561403508771901</v>
      </c>
      <c r="H647">
        <v>-3</v>
      </c>
      <c r="I647">
        <v>-2.38095238095238</v>
      </c>
    </row>
    <row r="648" spans="1:9" x14ac:dyDescent="0.25">
      <c r="A648">
        <v>111</v>
      </c>
      <c r="B648" t="s">
        <v>487</v>
      </c>
      <c r="C648" t="s">
        <v>691</v>
      </c>
      <c r="D648">
        <v>415</v>
      </c>
      <c r="E648">
        <v>0.225298588490771</v>
      </c>
      <c r="F648">
        <v>418</v>
      </c>
      <c r="G648">
        <v>0.22891566265060201</v>
      </c>
      <c r="H648">
        <v>-3</v>
      </c>
      <c r="I648">
        <v>-0.71770334928229496</v>
      </c>
    </row>
    <row r="649" spans="1:9" x14ac:dyDescent="0.25">
      <c r="A649">
        <v>114</v>
      </c>
      <c r="B649" t="s">
        <v>489</v>
      </c>
      <c r="C649" t="s">
        <v>696</v>
      </c>
      <c r="D649">
        <v>162</v>
      </c>
      <c r="E649">
        <v>0.15682478218780299</v>
      </c>
      <c r="F649">
        <v>165</v>
      </c>
      <c r="G649">
        <v>0.16288252714708801</v>
      </c>
      <c r="H649">
        <v>-3</v>
      </c>
      <c r="I649">
        <v>-1.8181818181818199</v>
      </c>
    </row>
    <row r="650" spans="1:9" x14ac:dyDescent="0.25">
      <c r="A650">
        <v>116</v>
      </c>
      <c r="B650" t="s">
        <v>494</v>
      </c>
      <c r="C650" t="s">
        <v>688</v>
      </c>
      <c r="D650">
        <v>353</v>
      </c>
      <c r="E650">
        <v>0.46754966887417199</v>
      </c>
      <c r="F650">
        <v>356</v>
      </c>
      <c r="G650">
        <v>0.47152317880794697</v>
      </c>
      <c r="H650">
        <v>-3</v>
      </c>
      <c r="I650">
        <v>-0.84269662921347999</v>
      </c>
    </row>
    <row r="651" spans="1:9" x14ac:dyDescent="0.25">
      <c r="A651">
        <v>22</v>
      </c>
      <c r="B651" t="s">
        <v>468</v>
      </c>
      <c r="C651" t="s">
        <v>691</v>
      </c>
      <c r="D651">
        <v>178</v>
      </c>
      <c r="E651">
        <v>7.2416598860862505E-2</v>
      </c>
      <c r="F651">
        <v>181</v>
      </c>
      <c r="G651">
        <v>7.3787199347737503E-2</v>
      </c>
      <c r="H651">
        <v>-3</v>
      </c>
      <c r="I651">
        <v>-1.65745856353591</v>
      </c>
    </row>
    <row r="652" spans="1:9" x14ac:dyDescent="0.25">
      <c r="A652">
        <v>24</v>
      </c>
      <c r="B652" t="s">
        <v>459</v>
      </c>
      <c r="C652" t="s">
        <v>691</v>
      </c>
      <c r="D652">
        <v>840</v>
      </c>
      <c r="E652">
        <v>0.370860927152318</v>
      </c>
      <c r="F652">
        <v>843</v>
      </c>
      <c r="G652">
        <v>0.375</v>
      </c>
      <c r="H652">
        <v>-3</v>
      </c>
      <c r="I652">
        <v>-0.35587188612099502</v>
      </c>
    </row>
    <row r="653" spans="1:9" x14ac:dyDescent="0.25">
      <c r="A653">
        <v>30</v>
      </c>
      <c r="B653" t="s">
        <v>570</v>
      </c>
      <c r="C653" t="s">
        <v>692</v>
      </c>
      <c r="D653">
        <v>502</v>
      </c>
      <c r="E653">
        <v>8.8442565186751199E-2</v>
      </c>
      <c r="F653">
        <v>505</v>
      </c>
      <c r="G653">
        <v>8.8534361851332399E-2</v>
      </c>
      <c r="H653">
        <v>-3</v>
      </c>
      <c r="I653">
        <v>-0.59405940594059503</v>
      </c>
    </row>
    <row r="654" spans="1:9" x14ac:dyDescent="0.25">
      <c r="A654">
        <v>33</v>
      </c>
      <c r="B654" t="s">
        <v>470</v>
      </c>
      <c r="C654" t="s">
        <v>694</v>
      </c>
      <c r="D654">
        <v>43</v>
      </c>
      <c r="E654">
        <v>5.9065934065934099E-2</v>
      </c>
      <c r="F654">
        <v>46</v>
      </c>
      <c r="G654">
        <v>6.2755798090040907E-2</v>
      </c>
      <c r="H654">
        <v>-3</v>
      </c>
      <c r="I654">
        <v>-6.5217391304347796</v>
      </c>
    </row>
    <row r="655" spans="1:9" x14ac:dyDescent="0.25">
      <c r="A655">
        <v>47</v>
      </c>
      <c r="B655" t="s">
        <v>541</v>
      </c>
      <c r="C655" t="s">
        <v>694</v>
      </c>
      <c r="D655">
        <v>86</v>
      </c>
      <c r="E655">
        <v>6.56990068754775E-2</v>
      </c>
      <c r="F655">
        <v>89</v>
      </c>
      <c r="G655">
        <v>6.7577828397874004E-2</v>
      </c>
      <c r="H655">
        <v>-3</v>
      </c>
      <c r="I655">
        <v>-3.3707865168539302</v>
      </c>
    </row>
    <row r="656" spans="1:9" x14ac:dyDescent="0.25">
      <c r="A656">
        <v>51</v>
      </c>
      <c r="B656" t="s">
        <v>519</v>
      </c>
      <c r="C656" t="s">
        <v>691</v>
      </c>
      <c r="D656">
        <v>650</v>
      </c>
      <c r="E656">
        <v>0.57117750439367299</v>
      </c>
      <c r="F656">
        <v>653</v>
      </c>
      <c r="G656">
        <v>0.60018382352941202</v>
      </c>
      <c r="H656">
        <v>-3</v>
      </c>
      <c r="I656">
        <v>-0.45941807044410599</v>
      </c>
    </row>
    <row r="657" spans="1:9" x14ac:dyDescent="0.25">
      <c r="A657">
        <v>55</v>
      </c>
      <c r="B657" t="s">
        <v>508</v>
      </c>
      <c r="C657" t="s">
        <v>695</v>
      </c>
      <c r="D657">
        <v>25</v>
      </c>
      <c r="E657">
        <v>2.7870680044593098E-2</v>
      </c>
      <c r="F657">
        <v>28</v>
      </c>
      <c r="G657">
        <v>3.1215161649944301E-2</v>
      </c>
      <c r="H657">
        <v>-3</v>
      </c>
      <c r="I657">
        <v>-10.714285714285699</v>
      </c>
    </row>
    <row r="658" spans="1:9" x14ac:dyDescent="0.25">
      <c r="A658">
        <v>6</v>
      </c>
      <c r="B658" t="s">
        <v>556</v>
      </c>
      <c r="C658" t="s">
        <v>689</v>
      </c>
      <c r="D658">
        <v>294</v>
      </c>
      <c r="E658">
        <v>4.2913443292949903E-2</v>
      </c>
      <c r="F658">
        <v>297</v>
      </c>
      <c r="G658">
        <v>4.8521483417742199E-2</v>
      </c>
      <c r="H658">
        <v>-3</v>
      </c>
      <c r="I658">
        <v>-1.0101010101010099</v>
      </c>
    </row>
    <row r="659" spans="1:9" x14ac:dyDescent="0.25">
      <c r="A659">
        <v>67</v>
      </c>
      <c r="B659" t="s">
        <v>578</v>
      </c>
      <c r="C659" t="s">
        <v>696</v>
      </c>
      <c r="D659">
        <v>33</v>
      </c>
      <c r="E659">
        <v>4.4513387738585002E-4</v>
      </c>
      <c r="F659">
        <v>36</v>
      </c>
      <c r="G659">
        <v>4.82916817578172E-4</v>
      </c>
      <c r="H659">
        <v>-3</v>
      </c>
      <c r="I659">
        <v>-8.3333333333333393</v>
      </c>
    </row>
    <row r="660" spans="1:9" x14ac:dyDescent="0.25">
      <c r="A660">
        <v>68</v>
      </c>
      <c r="B660" t="s">
        <v>545</v>
      </c>
      <c r="C660" t="s">
        <v>694</v>
      </c>
      <c r="D660">
        <v>8</v>
      </c>
      <c r="E660">
        <v>7.0175438596491196E-2</v>
      </c>
      <c r="F660">
        <v>11</v>
      </c>
      <c r="G660">
        <v>9.4017094017094002E-2</v>
      </c>
      <c r="H660">
        <v>-3</v>
      </c>
      <c r="I660">
        <v>-27.272727272727298</v>
      </c>
    </row>
    <row r="661" spans="1:9" x14ac:dyDescent="0.25">
      <c r="A661">
        <v>70</v>
      </c>
      <c r="B661" t="s">
        <v>574</v>
      </c>
      <c r="C661" t="s">
        <v>690</v>
      </c>
      <c r="D661">
        <v>213</v>
      </c>
      <c r="E661">
        <v>4.249461335887E-3</v>
      </c>
      <c r="F661">
        <v>216</v>
      </c>
      <c r="G661">
        <v>4.2209759052625404E-3</v>
      </c>
      <c r="H661">
        <v>-3</v>
      </c>
      <c r="I661">
        <v>-1.38888888888888</v>
      </c>
    </row>
    <row r="662" spans="1:9" x14ac:dyDescent="0.25">
      <c r="A662">
        <v>71</v>
      </c>
      <c r="B662" t="s">
        <v>517</v>
      </c>
      <c r="C662" t="s">
        <v>694</v>
      </c>
      <c r="D662">
        <v>4</v>
      </c>
      <c r="E662">
        <v>0.15384615384615399</v>
      </c>
      <c r="F662">
        <v>7</v>
      </c>
      <c r="G662">
        <v>0.24137931034482801</v>
      </c>
      <c r="H662">
        <v>-3</v>
      </c>
      <c r="I662">
        <v>-42.857142857142897</v>
      </c>
    </row>
    <row r="663" spans="1:9" x14ac:dyDescent="0.25">
      <c r="A663">
        <v>73</v>
      </c>
      <c r="B663" t="s">
        <v>482</v>
      </c>
      <c r="C663" t="s">
        <v>692</v>
      </c>
      <c r="D663">
        <v>567</v>
      </c>
      <c r="E663">
        <v>4.1727995289961697E-2</v>
      </c>
      <c r="F663">
        <v>570</v>
      </c>
      <c r="G663">
        <v>4.2300556586270903E-2</v>
      </c>
      <c r="H663">
        <v>-3</v>
      </c>
      <c r="I663">
        <v>-0.52631578947368596</v>
      </c>
    </row>
    <row r="664" spans="1:9" x14ac:dyDescent="0.25">
      <c r="A664">
        <v>83</v>
      </c>
      <c r="B664" t="s">
        <v>569</v>
      </c>
      <c r="C664" t="s">
        <v>689</v>
      </c>
      <c r="D664">
        <v>477</v>
      </c>
      <c r="E664">
        <v>3.1885026737967899E-2</v>
      </c>
      <c r="F664">
        <v>480</v>
      </c>
      <c r="G664">
        <v>3.4151547491995699E-2</v>
      </c>
      <c r="H664">
        <v>-3</v>
      </c>
      <c r="I664">
        <v>-0.624999999999998</v>
      </c>
    </row>
    <row r="665" spans="1:9" x14ac:dyDescent="0.25">
      <c r="A665">
        <v>87</v>
      </c>
      <c r="B665" t="s">
        <v>485</v>
      </c>
      <c r="C665" t="s">
        <v>694</v>
      </c>
      <c r="D665">
        <v>33</v>
      </c>
      <c r="E665">
        <v>4.7008547008547001E-2</v>
      </c>
      <c r="F665">
        <v>36</v>
      </c>
      <c r="G665">
        <v>5.09915014164306E-2</v>
      </c>
      <c r="H665">
        <v>-3</v>
      </c>
      <c r="I665">
        <v>-8.3333333333333393</v>
      </c>
    </row>
    <row r="666" spans="1:9" x14ac:dyDescent="0.25">
      <c r="A666">
        <v>88</v>
      </c>
      <c r="B666" t="s">
        <v>532</v>
      </c>
      <c r="C666" t="s">
        <v>694</v>
      </c>
      <c r="D666">
        <v>15</v>
      </c>
      <c r="E666">
        <v>1.5384615384615399E-2</v>
      </c>
      <c r="F666">
        <v>18</v>
      </c>
      <c r="G666">
        <v>1.8200202224469199E-2</v>
      </c>
      <c r="H666">
        <v>-3</v>
      </c>
      <c r="I666">
        <v>-16.6666666666667</v>
      </c>
    </row>
    <row r="667" spans="1:9" x14ac:dyDescent="0.25">
      <c r="A667">
        <v>101</v>
      </c>
      <c r="B667" t="s">
        <v>535</v>
      </c>
      <c r="C667" t="s">
        <v>692</v>
      </c>
      <c r="D667">
        <v>4379</v>
      </c>
      <c r="E667">
        <v>0.14900132702711899</v>
      </c>
      <c r="F667">
        <v>4383</v>
      </c>
      <c r="G667">
        <v>0.147864516564334</v>
      </c>
      <c r="H667">
        <v>-4</v>
      </c>
      <c r="I667">
        <v>-9.1261692904398603E-2</v>
      </c>
    </row>
    <row r="668" spans="1:9" x14ac:dyDescent="0.25">
      <c r="A668">
        <v>119</v>
      </c>
      <c r="B668" t="s">
        <v>490</v>
      </c>
      <c r="C668" t="s">
        <v>691</v>
      </c>
      <c r="D668">
        <v>143</v>
      </c>
      <c r="E668">
        <v>4.5526902260426598E-2</v>
      </c>
      <c r="F668">
        <v>147</v>
      </c>
      <c r="G668">
        <v>4.5342381246144398E-2</v>
      </c>
      <c r="H668">
        <v>-4</v>
      </c>
      <c r="I668">
        <v>-2.72108843537415</v>
      </c>
    </row>
    <row r="669" spans="1:9" x14ac:dyDescent="0.25">
      <c r="A669">
        <v>123</v>
      </c>
      <c r="B669" t="s">
        <v>491</v>
      </c>
      <c r="C669" t="s">
        <v>690</v>
      </c>
      <c r="D669">
        <v>203</v>
      </c>
      <c r="E669">
        <v>7.5185185185185202E-2</v>
      </c>
      <c r="F669">
        <v>207</v>
      </c>
      <c r="G669">
        <v>7.5354932653804094E-2</v>
      </c>
      <c r="H669">
        <v>-4</v>
      </c>
      <c r="I669">
        <v>-1.93236714975845</v>
      </c>
    </row>
    <row r="670" spans="1:9" x14ac:dyDescent="0.25">
      <c r="A670">
        <v>124</v>
      </c>
      <c r="B670" t="s">
        <v>561</v>
      </c>
      <c r="C670" t="s">
        <v>692</v>
      </c>
      <c r="D670">
        <v>317</v>
      </c>
      <c r="E670">
        <v>4.8081298346731402E-2</v>
      </c>
      <c r="F670">
        <v>321</v>
      </c>
      <c r="G670">
        <v>4.7896150402864802E-2</v>
      </c>
      <c r="H670">
        <v>-4</v>
      </c>
      <c r="I670">
        <v>-1.2461059190031201</v>
      </c>
    </row>
    <row r="671" spans="1:9" x14ac:dyDescent="0.25">
      <c r="A671">
        <v>22</v>
      </c>
      <c r="B671" t="s">
        <v>468</v>
      </c>
      <c r="C671" t="s">
        <v>694</v>
      </c>
      <c r="D671">
        <v>526</v>
      </c>
      <c r="E671">
        <v>0.213995117982099</v>
      </c>
      <c r="F671">
        <v>530</v>
      </c>
      <c r="G671">
        <v>0.216061964940889</v>
      </c>
      <c r="H671">
        <v>-4</v>
      </c>
      <c r="I671">
        <v>-0.75471698113207497</v>
      </c>
    </row>
    <row r="672" spans="1:9" x14ac:dyDescent="0.25">
      <c r="A672">
        <v>23</v>
      </c>
      <c r="B672" t="s">
        <v>576</v>
      </c>
      <c r="C672" t="s">
        <v>696</v>
      </c>
      <c r="D672">
        <v>126</v>
      </c>
      <c r="E672">
        <v>3.7193376036839202E-3</v>
      </c>
      <c r="F672">
        <v>130</v>
      </c>
      <c r="G672">
        <v>3.7323074272917799E-3</v>
      </c>
      <c r="H672">
        <v>-4</v>
      </c>
      <c r="I672">
        <v>-3.0769230769230802</v>
      </c>
    </row>
    <row r="673" spans="1:9" x14ac:dyDescent="0.25">
      <c r="A673">
        <v>3</v>
      </c>
      <c r="B673" t="s">
        <v>567</v>
      </c>
      <c r="C673" t="s">
        <v>694</v>
      </c>
      <c r="D673">
        <v>39</v>
      </c>
      <c r="E673">
        <v>2.92134831460674E-2</v>
      </c>
      <c r="F673">
        <v>43</v>
      </c>
      <c r="G673">
        <v>2.9696132596685101E-2</v>
      </c>
      <c r="H673">
        <v>-4</v>
      </c>
      <c r="I673">
        <v>-9.3023255813953494</v>
      </c>
    </row>
    <row r="674" spans="1:9" x14ac:dyDescent="0.25">
      <c r="A674">
        <v>37</v>
      </c>
      <c r="B674" t="s">
        <v>472</v>
      </c>
      <c r="C674" t="s">
        <v>691</v>
      </c>
      <c r="D674">
        <v>194</v>
      </c>
      <c r="E674">
        <v>7.7817890092258299E-2</v>
      </c>
      <c r="F674">
        <v>198</v>
      </c>
      <c r="G674">
        <v>7.8821656050955397E-2</v>
      </c>
      <c r="H674">
        <v>-4</v>
      </c>
      <c r="I674">
        <v>-2.0202020202020199</v>
      </c>
    </row>
    <row r="675" spans="1:9" x14ac:dyDescent="0.25">
      <c r="A675">
        <v>47</v>
      </c>
      <c r="B675" t="s">
        <v>541</v>
      </c>
      <c r="C675" t="s">
        <v>689</v>
      </c>
      <c r="D675">
        <v>132</v>
      </c>
      <c r="E675">
        <v>0.10084033613445401</v>
      </c>
      <c r="F675">
        <v>136</v>
      </c>
      <c r="G675">
        <v>0.103264996203493</v>
      </c>
      <c r="H675">
        <v>-4</v>
      </c>
      <c r="I675">
        <v>-2.9411764705882399</v>
      </c>
    </row>
    <row r="676" spans="1:9" x14ac:dyDescent="0.25">
      <c r="A676">
        <v>6</v>
      </c>
      <c r="B676" t="s">
        <v>556</v>
      </c>
      <c r="C676" t="s">
        <v>691</v>
      </c>
      <c r="D676">
        <v>365</v>
      </c>
      <c r="E676">
        <v>5.3276893884104497E-2</v>
      </c>
      <c r="F676">
        <v>369</v>
      </c>
      <c r="G676">
        <v>6.0284267276588803E-2</v>
      </c>
      <c r="H676">
        <v>-4</v>
      </c>
      <c r="I676">
        <v>-1.0840108401084001</v>
      </c>
    </row>
    <row r="677" spans="1:9" x14ac:dyDescent="0.25">
      <c r="A677">
        <v>63</v>
      </c>
      <c r="B677" t="s">
        <v>573</v>
      </c>
      <c r="C677" t="s">
        <v>695</v>
      </c>
      <c r="D677">
        <v>165</v>
      </c>
      <c r="E677">
        <v>7.2374769716641802E-3</v>
      </c>
      <c r="F677">
        <v>169</v>
      </c>
      <c r="G677">
        <v>7.2650674920471201E-3</v>
      </c>
      <c r="H677">
        <v>-4</v>
      </c>
      <c r="I677">
        <v>-2.3668639053254399</v>
      </c>
    </row>
    <row r="678" spans="1:9" x14ac:dyDescent="0.25">
      <c r="A678">
        <v>67</v>
      </c>
      <c r="B678" t="s">
        <v>578</v>
      </c>
      <c r="C678" t="s">
        <v>695</v>
      </c>
      <c r="D678">
        <v>774</v>
      </c>
      <c r="E678">
        <v>1.0440412760504499E-2</v>
      </c>
      <c r="F678">
        <v>778</v>
      </c>
      <c r="G678">
        <v>1.0436369002106099E-2</v>
      </c>
      <c r="H678">
        <v>-4</v>
      </c>
      <c r="I678">
        <v>-0.51413881748072499</v>
      </c>
    </row>
    <row r="679" spans="1:9" x14ac:dyDescent="0.25">
      <c r="A679">
        <v>80</v>
      </c>
      <c r="B679" t="s">
        <v>533</v>
      </c>
      <c r="C679" t="s">
        <v>696</v>
      </c>
      <c r="D679">
        <v>1</v>
      </c>
      <c r="E679">
        <v>1.49253731343284E-2</v>
      </c>
      <c r="F679">
        <v>5</v>
      </c>
      <c r="G679">
        <v>7.1428571428571397E-2</v>
      </c>
      <c r="H679">
        <v>-4</v>
      </c>
      <c r="I679">
        <v>-80</v>
      </c>
    </row>
    <row r="680" spans="1:9" x14ac:dyDescent="0.25">
      <c r="A680">
        <v>81</v>
      </c>
      <c r="B680" t="s">
        <v>483</v>
      </c>
      <c r="C680" t="s">
        <v>694</v>
      </c>
      <c r="D680">
        <v>8</v>
      </c>
      <c r="E680">
        <v>0.88888888888888895</v>
      </c>
      <c r="F680">
        <v>12</v>
      </c>
      <c r="G680">
        <v>0.92307692307692302</v>
      </c>
      <c r="H680">
        <v>-4</v>
      </c>
      <c r="I680">
        <v>-33.3333333333333</v>
      </c>
    </row>
    <row r="681" spans="1:9" x14ac:dyDescent="0.25">
      <c r="A681">
        <v>84</v>
      </c>
      <c r="B681" t="s">
        <v>501</v>
      </c>
      <c r="C681" t="s">
        <v>688</v>
      </c>
      <c r="D681">
        <v>109</v>
      </c>
      <c r="E681">
        <v>0.29144385026738001</v>
      </c>
      <c r="F681">
        <v>113</v>
      </c>
      <c r="G681">
        <v>0.29894179894179901</v>
      </c>
      <c r="H681">
        <v>-4</v>
      </c>
      <c r="I681">
        <v>-3.5398230088495599</v>
      </c>
    </row>
    <row r="682" spans="1:9" x14ac:dyDescent="0.25">
      <c r="A682">
        <v>85</v>
      </c>
      <c r="B682" t="s">
        <v>558</v>
      </c>
      <c r="C682" t="s">
        <v>689</v>
      </c>
      <c r="D682">
        <v>789</v>
      </c>
      <c r="E682">
        <v>0.103911497431845</v>
      </c>
      <c r="F682">
        <v>793</v>
      </c>
      <c r="G682">
        <v>0.108943536200027</v>
      </c>
      <c r="H682">
        <v>-4</v>
      </c>
      <c r="I682">
        <v>-0.50441361916772098</v>
      </c>
    </row>
    <row r="683" spans="1:9" x14ac:dyDescent="0.25">
      <c r="A683">
        <v>87</v>
      </c>
      <c r="B683" t="s">
        <v>485</v>
      </c>
      <c r="C683" t="s">
        <v>688</v>
      </c>
      <c r="D683">
        <v>144</v>
      </c>
      <c r="E683">
        <v>0.20512820512820501</v>
      </c>
      <c r="F683">
        <v>148</v>
      </c>
      <c r="G683">
        <v>0.20963172804532601</v>
      </c>
      <c r="H683">
        <v>-4</v>
      </c>
      <c r="I683">
        <v>-2.7027027027027</v>
      </c>
    </row>
    <row r="684" spans="1:9" x14ac:dyDescent="0.25">
      <c r="A684">
        <v>91</v>
      </c>
      <c r="B684" t="s">
        <v>552</v>
      </c>
      <c r="C684" t="s">
        <v>688</v>
      </c>
      <c r="D684">
        <v>510</v>
      </c>
      <c r="E684">
        <v>0.292263610315186</v>
      </c>
      <c r="F684">
        <v>514</v>
      </c>
      <c r="G684">
        <v>0.29388221841051998</v>
      </c>
      <c r="H684">
        <v>-4</v>
      </c>
      <c r="I684">
        <v>-0.77821011673151497</v>
      </c>
    </row>
    <row r="685" spans="1:9" x14ac:dyDescent="0.25">
      <c r="A685">
        <v>91</v>
      </c>
      <c r="B685" t="s">
        <v>552</v>
      </c>
      <c r="C685" t="s">
        <v>694</v>
      </c>
      <c r="D685">
        <v>46</v>
      </c>
      <c r="E685">
        <v>2.6361031518624602E-2</v>
      </c>
      <c r="F685">
        <v>50</v>
      </c>
      <c r="G685">
        <v>2.8587764436821001E-2</v>
      </c>
      <c r="H685">
        <v>-4</v>
      </c>
      <c r="I685">
        <v>-8</v>
      </c>
    </row>
    <row r="686" spans="1:9" x14ac:dyDescent="0.25">
      <c r="A686">
        <v>93</v>
      </c>
      <c r="B686" t="s">
        <v>575</v>
      </c>
      <c r="C686" t="s">
        <v>689</v>
      </c>
      <c r="D686">
        <v>2843</v>
      </c>
      <c r="E686">
        <v>7.9929151789479597E-2</v>
      </c>
      <c r="F686">
        <v>2847</v>
      </c>
      <c r="G686">
        <v>7.93212972250084E-2</v>
      </c>
      <c r="H686">
        <v>-4</v>
      </c>
      <c r="I686">
        <v>-0.140498770635755</v>
      </c>
    </row>
    <row r="687" spans="1:9" x14ac:dyDescent="0.25">
      <c r="A687">
        <v>110</v>
      </c>
      <c r="B687" t="s">
        <v>547</v>
      </c>
      <c r="C687" t="s">
        <v>694</v>
      </c>
      <c r="D687">
        <v>46</v>
      </c>
      <c r="E687">
        <v>9.1633466135458197E-2</v>
      </c>
      <c r="F687">
        <v>51</v>
      </c>
      <c r="G687">
        <v>9.9415204678362595E-2</v>
      </c>
      <c r="H687">
        <v>-5</v>
      </c>
      <c r="I687">
        <v>-9.8039215686274499</v>
      </c>
    </row>
    <row r="688" spans="1:9" x14ac:dyDescent="0.25">
      <c r="A688">
        <v>15</v>
      </c>
      <c r="B688" t="s">
        <v>568</v>
      </c>
      <c r="C688" t="s">
        <v>696</v>
      </c>
      <c r="D688">
        <v>31</v>
      </c>
      <c r="E688">
        <v>2.7433628318584099E-3</v>
      </c>
      <c r="F688">
        <v>36</v>
      </c>
      <c r="G688">
        <v>3.1347962382445101E-3</v>
      </c>
      <c r="H688">
        <v>-5</v>
      </c>
      <c r="I688">
        <v>-13.8888888888889</v>
      </c>
    </row>
    <row r="689" spans="1:9" x14ac:dyDescent="0.25">
      <c r="A689">
        <v>18</v>
      </c>
      <c r="B689" t="s">
        <v>572</v>
      </c>
      <c r="C689" t="s">
        <v>692</v>
      </c>
      <c r="D689">
        <v>259</v>
      </c>
      <c r="E689">
        <v>5.4861258208006802E-2</v>
      </c>
      <c r="F689">
        <v>264</v>
      </c>
      <c r="G689">
        <v>5.5590650663297499E-2</v>
      </c>
      <c r="H689">
        <v>-5</v>
      </c>
      <c r="I689">
        <v>-1.89393939393939</v>
      </c>
    </row>
    <row r="690" spans="1:9" x14ac:dyDescent="0.25">
      <c r="A690">
        <v>46</v>
      </c>
      <c r="B690" t="s">
        <v>516</v>
      </c>
      <c r="C690" t="s">
        <v>689</v>
      </c>
      <c r="D690">
        <v>243</v>
      </c>
      <c r="E690">
        <v>9.4810768630511105E-2</v>
      </c>
      <c r="F690">
        <v>248</v>
      </c>
      <c r="G690">
        <v>9.7102584181675805E-2</v>
      </c>
      <c r="H690">
        <v>-5</v>
      </c>
      <c r="I690">
        <v>-2.0161290322580601</v>
      </c>
    </row>
    <row r="691" spans="1:9" x14ac:dyDescent="0.25">
      <c r="A691">
        <v>64</v>
      </c>
      <c r="B691" t="s">
        <v>480</v>
      </c>
      <c r="C691" t="s">
        <v>688</v>
      </c>
      <c r="D691">
        <v>290</v>
      </c>
      <c r="E691">
        <v>0.69544364508393297</v>
      </c>
      <c r="F691">
        <v>295</v>
      </c>
      <c r="G691">
        <v>0.68764568764568801</v>
      </c>
      <c r="H691">
        <v>-5</v>
      </c>
      <c r="I691">
        <v>-1.6949152542372801</v>
      </c>
    </row>
    <row r="692" spans="1:9" x14ac:dyDescent="0.25">
      <c r="A692">
        <v>7</v>
      </c>
      <c r="B692" t="s">
        <v>543</v>
      </c>
      <c r="C692" t="s">
        <v>694</v>
      </c>
      <c r="D692">
        <v>14</v>
      </c>
      <c r="E692">
        <v>0.14893617021276601</v>
      </c>
      <c r="F692">
        <v>19</v>
      </c>
      <c r="G692">
        <v>0.20212765957446799</v>
      </c>
      <c r="H692">
        <v>-5</v>
      </c>
      <c r="I692">
        <v>-26.315789473684202</v>
      </c>
    </row>
    <row r="693" spans="1:9" x14ac:dyDescent="0.25">
      <c r="A693">
        <v>8</v>
      </c>
      <c r="B693" t="s">
        <v>554</v>
      </c>
      <c r="C693" t="s">
        <v>692</v>
      </c>
      <c r="D693">
        <v>543</v>
      </c>
      <c r="E693">
        <v>4.9625297020654401E-2</v>
      </c>
      <c r="F693">
        <v>548</v>
      </c>
      <c r="G693">
        <v>4.9872588278121598E-2</v>
      </c>
      <c r="H693">
        <v>-5</v>
      </c>
      <c r="I693">
        <v>-0.91240875912408403</v>
      </c>
    </row>
    <row r="694" spans="1:9" x14ac:dyDescent="0.25">
      <c r="A694">
        <v>100</v>
      </c>
      <c r="B694" t="s">
        <v>515</v>
      </c>
      <c r="C694" t="s">
        <v>690</v>
      </c>
      <c r="D694">
        <v>122</v>
      </c>
      <c r="E694">
        <v>0.12923728813559299</v>
      </c>
      <c r="F694">
        <v>128</v>
      </c>
      <c r="G694">
        <v>0.12994923857867999</v>
      </c>
      <c r="H694">
        <v>-6</v>
      </c>
      <c r="I694">
        <v>-4.6875</v>
      </c>
    </row>
    <row r="695" spans="1:9" x14ac:dyDescent="0.25">
      <c r="A695">
        <v>105</v>
      </c>
      <c r="B695" t="s">
        <v>544</v>
      </c>
      <c r="C695" t="s">
        <v>693</v>
      </c>
      <c r="D695">
        <v>95</v>
      </c>
      <c r="E695">
        <v>5.0105485232067502E-2</v>
      </c>
      <c r="F695">
        <v>101</v>
      </c>
      <c r="G695">
        <v>5.25494276795005E-2</v>
      </c>
      <c r="H695">
        <v>-6</v>
      </c>
      <c r="I695">
        <v>-5.9405940594059503</v>
      </c>
    </row>
    <row r="696" spans="1:9" x14ac:dyDescent="0.25">
      <c r="A696">
        <v>108</v>
      </c>
      <c r="B696" t="s">
        <v>493</v>
      </c>
      <c r="C696" t="s">
        <v>688</v>
      </c>
      <c r="D696">
        <v>481</v>
      </c>
      <c r="E696">
        <v>0.13387141664347299</v>
      </c>
      <c r="F696">
        <v>487</v>
      </c>
      <c r="G696">
        <v>0.13729912602198999</v>
      </c>
      <c r="H696">
        <v>-6</v>
      </c>
      <c r="I696">
        <v>-1.2320328542094401</v>
      </c>
    </row>
    <row r="697" spans="1:9" x14ac:dyDescent="0.25">
      <c r="A697">
        <v>113</v>
      </c>
      <c r="B697" t="s">
        <v>525</v>
      </c>
      <c r="C697" t="s">
        <v>691</v>
      </c>
      <c r="D697">
        <v>618</v>
      </c>
      <c r="E697">
        <v>0.147740855845087</v>
      </c>
      <c r="F697">
        <v>624</v>
      </c>
      <c r="G697">
        <v>0.140698985343856</v>
      </c>
      <c r="H697">
        <v>-6</v>
      </c>
      <c r="I697">
        <v>-0.96153846153845801</v>
      </c>
    </row>
    <row r="698" spans="1:9" x14ac:dyDescent="0.25">
      <c r="A698">
        <v>116</v>
      </c>
      <c r="B698" t="s">
        <v>494</v>
      </c>
      <c r="C698" t="s">
        <v>692</v>
      </c>
      <c r="D698">
        <v>79</v>
      </c>
      <c r="E698">
        <v>0.10463576158940401</v>
      </c>
      <c r="F698">
        <v>85</v>
      </c>
      <c r="G698">
        <v>0.112582781456954</v>
      </c>
      <c r="H698">
        <v>-6</v>
      </c>
      <c r="I698">
        <v>-7.0588235294117601</v>
      </c>
    </row>
    <row r="699" spans="1:9" x14ac:dyDescent="0.25">
      <c r="A699">
        <v>2</v>
      </c>
      <c r="B699" t="s">
        <v>557</v>
      </c>
      <c r="C699" t="s">
        <v>688</v>
      </c>
      <c r="D699">
        <v>926</v>
      </c>
      <c r="E699">
        <v>0.15818243935770401</v>
      </c>
      <c r="F699">
        <v>932</v>
      </c>
      <c r="G699">
        <v>0.17933423128728099</v>
      </c>
      <c r="H699">
        <v>-6</v>
      </c>
      <c r="I699">
        <v>-0.643776824034337</v>
      </c>
    </row>
    <row r="700" spans="1:9" x14ac:dyDescent="0.25">
      <c r="A700">
        <v>50</v>
      </c>
      <c r="B700" t="s">
        <v>571</v>
      </c>
      <c r="C700" t="s">
        <v>691</v>
      </c>
      <c r="D700">
        <v>203</v>
      </c>
      <c r="E700">
        <v>2.5444973677613399E-2</v>
      </c>
      <c r="F700">
        <v>209</v>
      </c>
      <c r="G700">
        <v>2.51020898390584E-2</v>
      </c>
      <c r="H700">
        <v>-6</v>
      </c>
      <c r="I700">
        <v>-2.87081339712919</v>
      </c>
    </row>
    <row r="701" spans="1:9" x14ac:dyDescent="0.25">
      <c r="A701">
        <v>59</v>
      </c>
      <c r="B701" t="s">
        <v>507</v>
      </c>
      <c r="C701" t="s">
        <v>688</v>
      </c>
      <c r="D701">
        <v>160</v>
      </c>
      <c r="E701">
        <v>0.179171332586786</v>
      </c>
      <c r="F701">
        <v>166</v>
      </c>
      <c r="G701">
        <v>0.18102508178844101</v>
      </c>
      <c r="H701">
        <v>-6</v>
      </c>
      <c r="I701">
        <v>-3.6144578313253</v>
      </c>
    </row>
    <row r="702" spans="1:9" x14ac:dyDescent="0.25">
      <c r="A702">
        <v>79</v>
      </c>
      <c r="B702" t="s">
        <v>458</v>
      </c>
      <c r="C702" t="s">
        <v>694</v>
      </c>
      <c r="D702">
        <v>44</v>
      </c>
      <c r="E702">
        <v>3.6974789915966401E-2</v>
      </c>
      <c r="F702">
        <v>50</v>
      </c>
      <c r="G702">
        <v>4.26621160409556E-2</v>
      </c>
      <c r="H702">
        <v>-6</v>
      </c>
      <c r="I702">
        <v>-12</v>
      </c>
    </row>
    <row r="703" spans="1:9" x14ac:dyDescent="0.25">
      <c r="A703">
        <v>103</v>
      </c>
      <c r="B703" t="s">
        <v>530</v>
      </c>
      <c r="C703" t="s">
        <v>694</v>
      </c>
      <c r="D703">
        <v>9</v>
      </c>
      <c r="E703">
        <v>2.11764705882353E-2</v>
      </c>
      <c r="F703">
        <v>16</v>
      </c>
      <c r="G703">
        <v>3.7122969837586998E-2</v>
      </c>
      <c r="H703">
        <v>-7</v>
      </c>
      <c r="I703">
        <v>-43.75</v>
      </c>
    </row>
    <row r="704" spans="1:9" x14ac:dyDescent="0.25">
      <c r="A704">
        <v>24</v>
      </c>
      <c r="B704" t="s">
        <v>459</v>
      </c>
      <c r="C704" t="s">
        <v>694</v>
      </c>
      <c r="D704">
        <v>32</v>
      </c>
      <c r="E704">
        <v>1.41280353200883E-2</v>
      </c>
      <c r="F704">
        <v>39</v>
      </c>
      <c r="G704">
        <v>1.73487544483986E-2</v>
      </c>
      <c r="H704">
        <v>-7</v>
      </c>
      <c r="I704">
        <v>-17.948717948717999</v>
      </c>
    </row>
    <row r="705" spans="1:9" x14ac:dyDescent="0.25">
      <c r="A705">
        <v>3</v>
      </c>
      <c r="B705" t="s">
        <v>567</v>
      </c>
      <c r="C705" t="s">
        <v>688</v>
      </c>
      <c r="D705">
        <v>392</v>
      </c>
      <c r="E705">
        <v>0.29363295880149798</v>
      </c>
      <c r="F705">
        <v>399</v>
      </c>
      <c r="G705">
        <v>0.275552486187845</v>
      </c>
      <c r="H705">
        <v>-7</v>
      </c>
      <c r="I705">
        <v>-1.7543859649122899</v>
      </c>
    </row>
    <row r="706" spans="1:9" x14ac:dyDescent="0.25">
      <c r="A706">
        <v>35</v>
      </c>
      <c r="B706" t="s">
        <v>474</v>
      </c>
      <c r="C706" t="s">
        <v>688</v>
      </c>
      <c r="D706">
        <v>717</v>
      </c>
      <c r="E706">
        <v>0.220751231527094</v>
      </c>
      <c r="F706">
        <v>724</v>
      </c>
      <c r="G706">
        <v>0.223525779561593</v>
      </c>
      <c r="H706">
        <v>-7</v>
      </c>
      <c r="I706">
        <v>-0.96685082872928196</v>
      </c>
    </row>
    <row r="707" spans="1:9" x14ac:dyDescent="0.25">
      <c r="A707">
        <v>48</v>
      </c>
      <c r="B707" t="s">
        <v>457</v>
      </c>
      <c r="C707" t="s">
        <v>689</v>
      </c>
      <c r="D707">
        <v>149</v>
      </c>
      <c r="E707">
        <v>8.2048458149779693E-2</v>
      </c>
      <c r="F707">
        <v>156</v>
      </c>
      <c r="G707">
        <v>8.7248322147651006E-2</v>
      </c>
      <c r="H707">
        <v>-7</v>
      </c>
      <c r="I707">
        <v>-4.4871794871794801</v>
      </c>
    </row>
    <row r="708" spans="1:9" x14ac:dyDescent="0.25">
      <c r="A708">
        <v>70</v>
      </c>
      <c r="B708" t="s">
        <v>574</v>
      </c>
      <c r="C708" t="s">
        <v>692</v>
      </c>
      <c r="D708">
        <v>278</v>
      </c>
      <c r="E708">
        <v>5.5462453116271702E-3</v>
      </c>
      <c r="F708">
        <v>285</v>
      </c>
      <c r="G708">
        <v>5.5693432083325197E-3</v>
      </c>
      <c r="H708">
        <v>-7</v>
      </c>
      <c r="I708">
        <v>-2.45614035087719</v>
      </c>
    </row>
    <row r="709" spans="1:9" x14ac:dyDescent="0.25">
      <c r="A709">
        <v>78</v>
      </c>
      <c r="B709" t="s">
        <v>528</v>
      </c>
      <c r="C709" t="s">
        <v>694</v>
      </c>
      <c r="D709">
        <v>61</v>
      </c>
      <c r="E709">
        <v>1.6257995735607701E-2</v>
      </c>
      <c r="F709">
        <v>68</v>
      </c>
      <c r="G709">
        <v>1.79609086106709E-2</v>
      </c>
      <c r="H709">
        <v>-7</v>
      </c>
      <c r="I709">
        <v>-10.294117647058799</v>
      </c>
    </row>
    <row r="710" spans="1:9" x14ac:dyDescent="0.25">
      <c r="A710">
        <v>79</v>
      </c>
      <c r="B710" t="s">
        <v>458</v>
      </c>
      <c r="C710" t="s">
        <v>691</v>
      </c>
      <c r="D710">
        <v>513</v>
      </c>
      <c r="E710">
        <v>0.43109243697478999</v>
      </c>
      <c r="F710">
        <v>520</v>
      </c>
      <c r="G710">
        <v>0.44368600682593901</v>
      </c>
      <c r="H710">
        <v>-7</v>
      </c>
      <c r="I710">
        <v>-1.34615384615384</v>
      </c>
    </row>
    <row r="711" spans="1:9" x14ac:dyDescent="0.25">
      <c r="A711">
        <v>83</v>
      </c>
      <c r="B711" t="s">
        <v>569</v>
      </c>
      <c r="C711" t="s">
        <v>693</v>
      </c>
      <c r="D711">
        <v>264</v>
      </c>
      <c r="E711">
        <v>1.7647058823529401E-2</v>
      </c>
      <c r="F711">
        <v>271</v>
      </c>
      <c r="G711">
        <v>1.92813945215226E-2</v>
      </c>
      <c r="H711">
        <v>-7</v>
      </c>
      <c r="I711">
        <v>-2.5830258302583</v>
      </c>
    </row>
    <row r="712" spans="1:9" x14ac:dyDescent="0.25">
      <c r="A712">
        <v>91</v>
      </c>
      <c r="B712" t="s">
        <v>552</v>
      </c>
      <c r="C712" t="s">
        <v>690</v>
      </c>
      <c r="D712">
        <v>265</v>
      </c>
      <c r="E712">
        <v>0.15186246418338101</v>
      </c>
      <c r="F712">
        <v>272</v>
      </c>
      <c r="G712">
        <v>0.15551743853630601</v>
      </c>
      <c r="H712">
        <v>-7</v>
      </c>
      <c r="I712">
        <v>-2.5735294117647101</v>
      </c>
    </row>
    <row r="713" spans="1:9" x14ac:dyDescent="0.25">
      <c r="A713">
        <v>121</v>
      </c>
      <c r="B713" t="s">
        <v>546</v>
      </c>
      <c r="C713" t="s">
        <v>692</v>
      </c>
      <c r="D713">
        <v>278</v>
      </c>
      <c r="E713">
        <v>3.7370614329882999E-2</v>
      </c>
      <c r="F713">
        <v>286</v>
      </c>
      <c r="G713">
        <v>3.68509212730318E-2</v>
      </c>
      <c r="H713">
        <v>-8</v>
      </c>
      <c r="I713">
        <v>-2.7972027972028002</v>
      </c>
    </row>
    <row r="714" spans="1:9" x14ac:dyDescent="0.25">
      <c r="A714">
        <v>46</v>
      </c>
      <c r="B714" t="s">
        <v>516</v>
      </c>
      <c r="C714" t="s">
        <v>691</v>
      </c>
      <c r="D714">
        <v>801</v>
      </c>
      <c r="E714">
        <v>0.312524385485759</v>
      </c>
      <c r="F714">
        <v>809</v>
      </c>
      <c r="G714">
        <v>0.31675802662490199</v>
      </c>
      <c r="H714">
        <v>-8</v>
      </c>
      <c r="I714">
        <v>-0.98887515451174801</v>
      </c>
    </row>
    <row r="715" spans="1:9" x14ac:dyDescent="0.25">
      <c r="A715">
        <v>63</v>
      </c>
      <c r="B715" t="s">
        <v>573</v>
      </c>
      <c r="C715" t="s">
        <v>692</v>
      </c>
      <c r="D715">
        <v>2147</v>
      </c>
      <c r="E715">
        <v>9.4174927625230304E-2</v>
      </c>
      <c r="F715">
        <v>2155</v>
      </c>
      <c r="G715">
        <v>9.2640357664861103E-2</v>
      </c>
      <c r="H715">
        <v>-8</v>
      </c>
      <c r="I715">
        <v>-0.371229698375874</v>
      </c>
    </row>
    <row r="716" spans="1:9" x14ac:dyDescent="0.25">
      <c r="A716">
        <v>96</v>
      </c>
      <c r="B716" t="s">
        <v>538</v>
      </c>
      <c r="C716" t="s">
        <v>694</v>
      </c>
      <c r="D716">
        <v>1</v>
      </c>
      <c r="E716">
        <v>1.82149362477231E-3</v>
      </c>
      <c r="F716">
        <v>9</v>
      </c>
      <c r="G716">
        <v>1.6157989228007201E-2</v>
      </c>
      <c r="H716">
        <v>-8</v>
      </c>
      <c r="I716">
        <v>-88.8888888888889</v>
      </c>
    </row>
    <row r="717" spans="1:9" x14ac:dyDescent="0.25">
      <c r="A717">
        <v>97</v>
      </c>
      <c r="B717" t="s">
        <v>577</v>
      </c>
      <c r="C717" t="s">
        <v>695</v>
      </c>
      <c r="D717">
        <v>67</v>
      </c>
      <c r="E717">
        <v>7.6273308895516998E-4</v>
      </c>
      <c r="F717">
        <v>75</v>
      </c>
      <c r="G717">
        <v>8.3759576511581197E-4</v>
      </c>
      <c r="H717">
        <v>-8</v>
      </c>
      <c r="I717">
        <v>-10.6666666666667</v>
      </c>
    </row>
    <row r="718" spans="1:9" x14ac:dyDescent="0.25">
      <c r="A718">
        <v>107</v>
      </c>
      <c r="B718" t="s">
        <v>537</v>
      </c>
      <c r="C718" t="s">
        <v>694</v>
      </c>
      <c r="D718">
        <v>14</v>
      </c>
      <c r="E718">
        <v>4.2682926829268303E-2</v>
      </c>
      <c r="F718">
        <v>23</v>
      </c>
      <c r="G718">
        <v>6.82492581602374E-2</v>
      </c>
      <c r="H718">
        <v>-9</v>
      </c>
      <c r="I718">
        <v>-39.130434782608702</v>
      </c>
    </row>
    <row r="719" spans="1:9" x14ac:dyDescent="0.25">
      <c r="A719">
        <v>37</v>
      </c>
      <c r="B719" t="s">
        <v>472</v>
      </c>
      <c r="C719" t="s">
        <v>688</v>
      </c>
      <c r="D719">
        <v>1014</v>
      </c>
      <c r="E719">
        <v>0.40673886883273203</v>
      </c>
      <c r="F719">
        <v>1023</v>
      </c>
      <c r="G719">
        <v>0.40724522292993598</v>
      </c>
      <c r="H719">
        <v>-9</v>
      </c>
      <c r="I719">
        <v>-0.87976539589442704</v>
      </c>
    </row>
    <row r="720" spans="1:9" x14ac:dyDescent="0.25">
      <c r="A720">
        <v>50</v>
      </c>
      <c r="B720" t="s">
        <v>571</v>
      </c>
      <c r="C720" t="s">
        <v>689</v>
      </c>
      <c r="D720">
        <v>698</v>
      </c>
      <c r="E720">
        <v>8.7490599147656098E-2</v>
      </c>
      <c r="F720">
        <v>707</v>
      </c>
      <c r="G720">
        <v>8.4914724957962998E-2</v>
      </c>
      <c r="H720">
        <v>-9</v>
      </c>
      <c r="I720">
        <v>-1.2729844413012701</v>
      </c>
    </row>
    <row r="721" spans="1:9" x14ac:dyDescent="0.25">
      <c r="A721">
        <v>64</v>
      </c>
      <c r="B721" t="s">
        <v>480</v>
      </c>
      <c r="C721" t="s">
        <v>694</v>
      </c>
      <c r="D721">
        <v>31</v>
      </c>
      <c r="E721">
        <v>7.4340527577937604E-2</v>
      </c>
      <c r="F721">
        <v>41</v>
      </c>
      <c r="G721">
        <v>9.5571095571095596E-2</v>
      </c>
      <c r="H721">
        <v>-10</v>
      </c>
      <c r="I721">
        <v>-24.390243902439</v>
      </c>
    </row>
    <row r="722" spans="1:9" x14ac:dyDescent="0.25">
      <c r="A722">
        <v>78</v>
      </c>
      <c r="B722" t="s">
        <v>528</v>
      </c>
      <c r="C722" t="s">
        <v>690</v>
      </c>
      <c r="D722">
        <v>1081</v>
      </c>
      <c r="E722">
        <v>0.28811300639658799</v>
      </c>
      <c r="F722">
        <v>1091</v>
      </c>
      <c r="G722">
        <v>0.28816693079767602</v>
      </c>
      <c r="H722">
        <v>-10</v>
      </c>
      <c r="I722">
        <v>-0.91659028414299304</v>
      </c>
    </row>
    <row r="723" spans="1:9" x14ac:dyDescent="0.25">
      <c r="A723">
        <v>22</v>
      </c>
      <c r="B723" t="s">
        <v>468</v>
      </c>
      <c r="C723" t="s">
        <v>688</v>
      </c>
      <c r="D723">
        <v>756</v>
      </c>
      <c r="E723">
        <v>0.30756712774613498</v>
      </c>
      <c r="F723">
        <v>767</v>
      </c>
      <c r="G723">
        <v>0.31267835303709701</v>
      </c>
      <c r="H723">
        <v>-11</v>
      </c>
      <c r="I723">
        <v>-1.43415906127771</v>
      </c>
    </row>
    <row r="724" spans="1:9" x14ac:dyDescent="0.25">
      <c r="A724">
        <v>23</v>
      </c>
      <c r="B724" t="s">
        <v>576</v>
      </c>
      <c r="C724" t="s">
        <v>688</v>
      </c>
      <c r="D724">
        <v>6281</v>
      </c>
      <c r="E724">
        <v>0.185406027688402</v>
      </c>
      <c r="F724">
        <v>6292</v>
      </c>
      <c r="G724">
        <v>0.180643679480922</v>
      </c>
      <c r="H724">
        <v>-11</v>
      </c>
      <c r="I724">
        <v>-0.17482517482517701</v>
      </c>
    </row>
    <row r="725" spans="1:9" x14ac:dyDescent="0.25">
      <c r="A725">
        <v>23</v>
      </c>
      <c r="B725" t="s">
        <v>576</v>
      </c>
      <c r="C725" t="s">
        <v>692</v>
      </c>
      <c r="D725">
        <v>3914</v>
      </c>
      <c r="E725">
        <v>0.115535614133483</v>
      </c>
      <c r="F725">
        <v>3925</v>
      </c>
      <c r="G725">
        <v>0.11268697424707901</v>
      </c>
      <c r="H725">
        <v>-11</v>
      </c>
      <c r="I725">
        <v>-0.28025477707006602</v>
      </c>
    </row>
    <row r="726" spans="1:9" x14ac:dyDescent="0.25">
      <c r="A726">
        <v>30</v>
      </c>
      <c r="B726" t="s">
        <v>570</v>
      </c>
      <c r="C726" t="s">
        <v>695</v>
      </c>
      <c r="D726">
        <v>246</v>
      </c>
      <c r="E726">
        <v>4.3340380549682901E-2</v>
      </c>
      <c r="F726">
        <v>257</v>
      </c>
      <c r="G726">
        <v>4.5056100981767197E-2</v>
      </c>
      <c r="H726">
        <v>-11</v>
      </c>
      <c r="I726">
        <v>-4.28015564202334</v>
      </c>
    </row>
    <row r="727" spans="1:9" x14ac:dyDescent="0.25">
      <c r="A727">
        <v>35</v>
      </c>
      <c r="B727" t="s">
        <v>474</v>
      </c>
      <c r="C727" t="s">
        <v>694</v>
      </c>
      <c r="D727">
        <v>203</v>
      </c>
      <c r="E727">
        <v>6.25E-2</v>
      </c>
      <c r="F727">
        <v>214</v>
      </c>
      <c r="G727">
        <v>6.6069774621796806E-2</v>
      </c>
      <c r="H727">
        <v>-11</v>
      </c>
      <c r="I727">
        <v>-5.1401869158878499</v>
      </c>
    </row>
    <row r="728" spans="1:9" x14ac:dyDescent="0.25">
      <c r="A728">
        <v>37</v>
      </c>
      <c r="B728" t="s">
        <v>472</v>
      </c>
      <c r="C728" t="s">
        <v>694</v>
      </c>
      <c r="D728">
        <v>158</v>
      </c>
      <c r="E728">
        <v>6.3377456879261898E-2</v>
      </c>
      <c r="F728">
        <v>169</v>
      </c>
      <c r="G728">
        <v>6.7277070063694294E-2</v>
      </c>
      <c r="H728">
        <v>-11</v>
      </c>
      <c r="I728">
        <v>-6.5088757396449699</v>
      </c>
    </row>
    <row r="729" spans="1:9" x14ac:dyDescent="0.25">
      <c r="A729">
        <v>74</v>
      </c>
      <c r="B729" t="s">
        <v>522</v>
      </c>
      <c r="C729" t="s">
        <v>694</v>
      </c>
      <c r="D729">
        <v>22</v>
      </c>
      <c r="E729">
        <v>2.7465667915106101E-2</v>
      </c>
      <c r="F729">
        <v>33</v>
      </c>
      <c r="G729">
        <v>4.1250000000000002E-2</v>
      </c>
      <c r="H729">
        <v>-11</v>
      </c>
      <c r="I729">
        <v>-33.3333333333333</v>
      </c>
    </row>
    <row r="730" spans="1:9" x14ac:dyDescent="0.25">
      <c r="A730">
        <v>82</v>
      </c>
      <c r="B730" t="s">
        <v>566</v>
      </c>
      <c r="C730" t="s">
        <v>688</v>
      </c>
      <c r="D730">
        <v>616</v>
      </c>
      <c r="E730">
        <v>0.146596858638743</v>
      </c>
      <c r="F730">
        <v>627</v>
      </c>
      <c r="G730">
        <v>0.14618792259267899</v>
      </c>
      <c r="H730">
        <v>-11</v>
      </c>
      <c r="I730">
        <v>-1.7543859649122899</v>
      </c>
    </row>
    <row r="731" spans="1:9" x14ac:dyDescent="0.25">
      <c r="A731">
        <v>84</v>
      </c>
      <c r="B731" t="s">
        <v>501</v>
      </c>
      <c r="C731" t="s">
        <v>694</v>
      </c>
      <c r="D731">
        <v>44</v>
      </c>
      <c r="E731">
        <v>0.11764705882352899</v>
      </c>
      <c r="F731">
        <v>55</v>
      </c>
      <c r="G731">
        <v>0.14550264550264499</v>
      </c>
      <c r="H731">
        <v>-11</v>
      </c>
      <c r="I731">
        <v>-20</v>
      </c>
    </row>
    <row r="732" spans="1:9" x14ac:dyDescent="0.25">
      <c r="A732">
        <v>13</v>
      </c>
      <c r="B732" t="s">
        <v>539</v>
      </c>
      <c r="C732" t="s">
        <v>693</v>
      </c>
      <c r="D732">
        <v>258</v>
      </c>
      <c r="E732">
        <v>2.9566811826724701E-2</v>
      </c>
      <c r="F732">
        <v>270</v>
      </c>
      <c r="G732">
        <v>3.0598368087035401E-2</v>
      </c>
      <c r="H732">
        <v>-12</v>
      </c>
      <c r="I732">
        <v>-4.4444444444444402</v>
      </c>
    </row>
    <row r="733" spans="1:9" x14ac:dyDescent="0.25">
      <c r="A733">
        <v>43</v>
      </c>
      <c r="B733" t="s">
        <v>562</v>
      </c>
      <c r="C733" t="s">
        <v>689</v>
      </c>
      <c r="D733">
        <v>1199</v>
      </c>
      <c r="E733">
        <v>0.49443298969072202</v>
      </c>
      <c r="F733">
        <v>1211</v>
      </c>
      <c r="G733">
        <v>0.44620486366986001</v>
      </c>
      <c r="H733">
        <v>-12</v>
      </c>
      <c r="I733">
        <v>-0.99091659785300901</v>
      </c>
    </row>
    <row r="734" spans="1:9" x14ac:dyDescent="0.25">
      <c r="A734">
        <v>47</v>
      </c>
      <c r="B734" t="s">
        <v>541</v>
      </c>
      <c r="C734" t="s">
        <v>691</v>
      </c>
      <c r="D734">
        <v>570</v>
      </c>
      <c r="E734">
        <v>0.43544690603514102</v>
      </c>
      <c r="F734">
        <v>582</v>
      </c>
      <c r="G734">
        <v>0.44191343963553498</v>
      </c>
      <c r="H734">
        <v>-12</v>
      </c>
      <c r="I734">
        <v>-2.0618556701031001</v>
      </c>
    </row>
    <row r="735" spans="1:9" x14ac:dyDescent="0.25">
      <c r="A735">
        <v>50</v>
      </c>
      <c r="B735" t="s">
        <v>571</v>
      </c>
      <c r="C735" t="s">
        <v>693</v>
      </c>
      <c r="D735">
        <v>54</v>
      </c>
      <c r="E735">
        <v>6.7686136876410098E-3</v>
      </c>
      <c r="F735">
        <v>66</v>
      </c>
      <c r="G735">
        <v>7.9269757386500102E-3</v>
      </c>
      <c r="H735">
        <v>-12</v>
      </c>
      <c r="I735">
        <v>-18.181818181818201</v>
      </c>
    </row>
    <row r="736" spans="1:9" x14ac:dyDescent="0.25">
      <c r="A736">
        <v>55</v>
      </c>
      <c r="B736" t="s">
        <v>508</v>
      </c>
      <c r="C736" t="s">
        <v>694</v>
      </c>
      <c r="D736">
        <v>64</v>
      </c>
      <c r="E736">
        <v>7.1348940914158304E-2</v>
      </c>
      <c r="F736">
        <v>76</v>
      </c>
      <c r="G736">
        <v>8.4726867335563005E-2</v>
      </c>
      <c r="H736">
        <v>-12</v>
      </c>
      <c r="I736">
        <v>-15.789473684210501</v>
      </c>
    </row>
    <row r="737" spans="1:9" x14ac:dyDescent="0.25">
      <c r="A737">
        <v>88</v>
      </c>
      <c r="B737" t="s">
        <v>532</v>
      </c>
      <c r="C737" t="s">
        <v>691</v>
      </c>
      <c r="D737">
        <v>273</v>
      </c>
      <c r="E737">
        <v>0.28000000000000003</v>
      </c>
      <c r="F737">
        <v>285</v>
      </c>
      <c r="G737">
        <v>0.28816986855409499</v>
      </c>
      <c r="H737">
        <v>-12</v>
      </c>
      <c r="I737">
        <v>-4.2105263157894797</v>
      </c>
    </row>
    <row r="738" spans="1:9" x14ac:dyDescent="0.25">
      <c r="A738">
        <v>1</v>
      </c>
      <c r="B738" t="s">
        <v>499</v>
      </c>
      <c r="C738" t="s">
        <v>692</v>
      </c>
      <c r="D738">
        <v>320</v>
      </c>
      <c r="E738">
        <v>6.7015706806282702E-2</v>
      </c>
      <c r="F738">
        <v>333</v>
      </c>
      <c r="G738">
        <v>6.8858560794044704E-2</v>
      </c>
      <c r="H738">
        <v>-13</v>
      </c>
      <c r="I738">
        <v>-3.9039039039038999</v>
      </c>
    </row>
    <row r="739" spans="1:9" x14ac:dyDescent="0.25">
      <c r="A739">
        <v>15</v>
      </c>
      <c r="B739" t="s">
        <v>568</v>
      </c>
      <c r="C739" t="s">
        <v>691</v>
      </c>
      <c r="D739">
        <v>1118</v>
      </c>
      <c r="E739">
        <v>9.8938053097345102E-2</v>
      </c>
      <c r="F739">
        <v>1131</v>
      </c>
      <c r="G739">
        <v>9.8484848484848495E-2</v>
      </c>
      <c r="H739">
        <v>-13</v>
      </c>
      <c r="I739">
        <v>-1.14942528735632</v>
      </c>
    </row>
    <row r="740" spans="1:9" x14ac:dyDescent="0.25">
      <c r="A740">
        <v>5</v>
      </c>
      <c r="B740" t="s">
        <v>514</v>
      </c>
      <c r="C740" t="s">
        <v>693</v>
      </c>
      <c r="D740">
        <v>36</v>
      </c>
      <c r="E740">
        <v>2.4242424242424201E-2</v>
      </c>
      <c r="F740">
        <v>49</v>
      </c>
      <c r="G740">
        <v>3.2131147540983597E-2</v>
      </c>
      <c r="H740">
        <v>-13</v>
      </c>
      <c r="I740">
        <v>-26.530612244897998</v>
      </c>
    </row>
    <row r="741" spans="1:9" x14ac:dyDescent="0.25">
      <c r="A741">
        <v>6</v>
      </c>
      <c r="B741" t="s">
        <v>556</v>
      </c>
      <c r="C741" t="s">
        <v>688</v>
      </c>
      <c r="D741">
        <v>1459</v>
      </c>
      <c r="E741">
        <v>0.212961611443585</v>
      </c>
      <c r="F741">
        <v>1472</v>
      </c>
      <c r="G741">
        <v>0.24048358111419699</v>
      </c>
      <c r="H741">
        <v>-13</v>
      </c>
      <c r="I741">
        <v>-0.88315217391304901</v>
      </c>
    </row>
    <row r="742" spans="1:9" x14ac:dyDescent="0.25">
      <c r="A742">
        <v>9</v>
      </c>
      <c r="B742" t="s">
        <v>461</v>
      </c>
      <c r="C742" t="s">
        <v>690</v>
      </c>
      <c r="D742">
        <v>116</v>
      </c>
      <c r="E742">
        <v>9.2874299439551597E-2</v>
      </c>
      <c r="F742">
        <v>129</v>
      </c>
      <c r="G742">
        <v>9.4436310395314804E-2</v>
      </c>
      <c r="H742">
        <v>-13</v>
      </c>
      <c r="I742">
        <v>-10.077519379845</v>
      </c>
    </row>
    <row r="743" spans="1:9" x14ac:dyDescent="0.25">
      <c r="A743">
        <v>94</v>
      </c>
      <c r="B743" t="s">
        <v>511</v>
      </c>
      <c r="C743" t="s">
        <v>694</v>
      </c>
      <c r="D743">
        <v>527</v>
      </c>
      <c r="E743">
        <v>9.5040577096483295E-2</v>
      </c>
      <c r="F743">
        <v>540</v>
      </c>
      <c r="G743">
        <v>9.3603744149765994E-2</v>
      </c>
      <c r="H743">
        <v>-13</v>
      </c>
      <c r="I743">
        <v>-2.4074074074073999</v>
      </c>
    </row>
    <row r="744" spans="1:9" x14ac:dyDescent="0.25">
      <c r="A744">
        <v>73</v>
      </c>
      <c r="B744" t="s">
        <v>482</v>
      </c>
      <c r="C744" t="s">
        <v>690</v>
      </c>
      <c r="D744">
        <v>5719</v>
      </c>
      <c r="E744">
        <v>0.420886075949367</v>
      </c>
      <c r="F744">
        <v>5733</v>
      </c>
      <c r="G744">
        <v>0.42545454545454497</v>
      </c>
      <c r="H744">
        <v>-14</v>
      </c>
      <c r="I744">
        <v>-0.244200244200243</v>
      </c>
    </row>
    <row r="745" spans="1:9" x14ac:dyDescent="0.25">
      <c r="A745">
        <v>8</v>
      </c>
      <c r="B745" t="s">
        <v>554</v>
      </c>
      <c r="C745" t="s">
        <v>688</v>
      </c>
      <c r="D745">
        <v>2009</v>
      </c>
      <c r="E745">
        <v>0.183604459879364</v>
      </c>
      <c r="F745">
        <v>2023</v>
      </c>
      <c r="G745">
        <v>0.18410993811430701</v>
      </c>
      <c r="H745">
        <v>-14</v>
      </c>
      <c r="I745">
        <v>-0.69204152249134898</v>
      </c>
    </row>
    <row r="746" spans="1:9" x14ac:dyDescent="0.25">
      <c r="A746">
        <v>100</v>
      </c>
      <c r="B746" t="s">
        <v>515</v>
      </c>
      <c r="C746" t="s">
        <v>694</v>
      </c>
      <c r="D746">
        <v>74</v>
      </c>
      <c r="E746">
        <v>7.8389830508474603E-2</v>
      </c>
      <c r="F746">
        <v>89</v>
      </c>
      <c r="G746">
        <v>9.0355329949238603E-2</v>
      </c>
      <c r="H746">
        <v>-15</v>
      </c>
      <c r="I746">
        <v>-16.8539325842697</v>
      </c>
    </row>
    <row r="747" spans="1:9" x14ac:dyDescent="0.25">
      <c r="A747">
        <v>95</v>
      </c>
      <c r="B747" t="s">
        <v>521</v>
      </c>
      <c r="C747" t="s">
        <v>690</v>
      </c>
      <c r="D747">
        <v>488</v>
      </c>
      <c r="E747">
        <v>0.78080000000000005</v>
      </c>
      <c r="F747">
        <v>503</v>
      </c>
      <c r="G747">
        <v>0.795886075949367</v>
      </c>
      <c r="H747">
        <v>-15</v>
      </c>
      <c r="I747">
        <v>-2.9821073558648199</v>
      </c>
    </row>
    <row r="748" spans="1:9" x14ac:dyDescent="0.25">
      <c r="A748">
        <v>59</v>
      </c>
      <c r="B748" t="s">
        <v>507</v>
      </c>
      <c r="C748" t="s">
        <v>690</v>
      </c>
      <c r="D748">
        <v>304</v>
      </c>
      <c r="E748">
        <v>0.340425531914894</v>
      </c>
      <c r="F748">
        <v>320</v>
      </c>
      <c r="G748">
        <v>0.34896401308614999</v>
      </c>
      <c r="H748">
        <v>-16</v>
      </c>
      <c r="I748">
        <v>-5</v>
      </c>
    </row>
    <row r="749" spans="1:9" x14ac:dyDescent="0.25">
      <c r="A749">
        <v>83</v>
      </c>
      <c r="B749" t="s">
        <v>569</v>
      </c>
      <c r="C749" t="s">
        <v>688</v>
      </c>
      <c r="D749">
        <v>1300</v>
      </c>
      <c r="E749">
        <v>8.6898395721925106E-2</v>
      </c>
      <c r="F749">
        <v>1316</v>
      </c>
      <c r="G749">
        <v>9.3632159373888302E-2</v>
      </c>
      <c r="H749">
        <v>-16</v>
      </c>
      <c r="I749">
        <v>-1.21580547112462</v>
      </c>
    </row>
    <row r="750" spans="1:9" x14ac:dyDescent="0.25">
      <c r="A750">
        <v>85</v>
      </c>
      <c r="B750" t="s">
        <v>558</v>
      </c>
      <c r="C750" t="s">
        <v>688</v>
      </c>
      <c r="D750">
        <v>705</v>
      </c>
      <c r="E750">
        <v>9.2848676412485204E-2</v>
      </c>
      <c r="F750">
        <v>721</v>
      </c>
      <c r="G750">
        <v>9.9052067591702195E-2</v>
      </c>
      <c r="H750">
        <v>-16</v>
      </c>
      <c r="I750">
        <v>-2.2191400832177499</v>
      </c>
    </row>
    <row r="751" spans="1:9" x14ac:dyDescent="0.25">
      <c r="A751">
        <v>1</v>
      </c>
      <c r="B751" t="s">
        <v>499</v>
      </c>
      <c r="C751" t="s">
        <v>691</v>
      </c>
      <c r="D751">
        <v>2440</v>
      </c>
      <c r="E751">
        <v>0.51099476439790603</v>
      </c>
      <c r="F751">
        <v>2457</v>
      </c>
      <c r="G751">
        <v>0.50806451612903203</v>
      </c>
      <c r="H751">
        <v>-17</v>
      </c>
      <c r="I751">
        <v>-0.69190069190069303</v>
      </c>
    </row>
    <row r="752" spans="1:9" x14ac:dyDescent="0.25">
      <c r="A752">
        <v>15</v>
      </c>
      <c r="B752" t="s">
        <v>568</v>
      </c>
      <c r="C752" t="s">
        <v>688</v>
      </c>
      <c r="D752">
        <v>2277</v>
      </c>
      <c r="E752">
        <v>0.20150442477876099</v>
      </c>
      <c r="F752">
        <v>2294</v>
      </c>
      <c r="G752">
        <v>0.19975618251480301</v>
      </c>
      <c r="H752">
        <v>-17</v>
      </c>
      <c r="I752">
        <v>-0.74106364428945204</v>
      </c>
    </row>
    <row r="753" spans="1:9" x14ac:dyDescent="0.25">
      <c r="A753">
        <v>24</v>
      </c>
      <c r="B753" t="s">
        <v>459</v>
      </c>
      <c r="C753" t="s">
        <v>688</v>
      </c>
      <c r="D753">
        <v>636</v>
      </c>
      <c r="E753">
        <v>0.28079470198675499</v>
      </c>
      <c r="F753">
        <v>653</v>
      </c>
      <c r="G753">
        <v>0.29048042704626298</v>
      </c>
      <c r="H753">
        <v>-17</v>
      </c>
      <c r="I753">
        <v>-2.6033690658499302</v>
      </c>
    </row>
    <row r="754" spans="1:9" x14ac:dyDescent="0.25">
      <c r="A754">
        <v>30</v>
      </c>
      <c r="B754" t="s">
        <v>570</v>
      </c>
      <c r="C754" t="s">
        <v>688</v>
      </c>
      <c r="D754">
        <v>1472</v>
      </c>
      <c r="E754">
        <v>0.25933756166314298</v>
      </c>
      <c r="F754">
        <v>1489</v>
      </c>
      <c r="G754">
        <v>0.26104488078541399</v>
      </c>
      <c r="H754">
        <v>-17</v>
      </c>
      <c r="I754">
        <v>-1.1417058428475499</v>
      </c>
    </row>
    <row r="755" spans="1:9" x14ac:dyDescent="0.25">
      <c r="A755">
        <v>94</v>
      </c>
      <c r="B755" t="s">
        <v>511</v>
      </c>
      <c r="C755" t="s">
        <v>688</v>
      </c>
      <c r="D755">
        <v>773</v>
      </c>
      <c r="E755">
        <v>0.139404869251578</v>
      </c>
      <c r="F755">
        <v>790</v>
      </c>
      <c r="G755">
        <v>0.13693881088576901</v>
      </c>
      <c r="H755">
        <v>-17</v>
      </c>
      <c r="I755">
        <v>-2.15189873417722</v>
      </c>
    </row>
    <row r="756" spans="1:9" x14ac:dyDescent="0.25">
      <c r="A756">
        <v>109</v>
      </c>
      <c r="B756" t="s">
        <v>555</v>
      </c>
      <c r="C756" t="s">
        <v>691</v>
      </c>
      <c r="D756">
        <v>1000</v>
      </c>
      <c r="E756">
        <v>0.79239302694136304</v>
      </c>
      <c r="F756">
        <v>1018</v>
      </c>
      <c r="G756">
        <v>0.79968578161822501</v>
      </c>
      <c r="H756">
        <v>-18</v>
      </c>
      <c r="I756">
        <v>-1.7681728880157199</v>
      </c>
    </row>
    <row r="757" spans="1:9" x14ac:dyDescent="0.25">
      <c r="A757">
        <v>124</v>
      </c>
      <c r="B757" t="s">
        <v>561</v>
      </c>
      <c r="C757" t="s">
        <v>690</v>
      </c>
      <c r="D757">
        <v>957</v>
      </c>
      <c r="E757">
        <v>0.14515395116032201</v>
      </c>
      <c r="F757">
        <v>975</v>
      </c>
      <c r="G757">
        <v>0.145478961504029</v>
      </c>
      <c r="H757">
        <v>-18</v>
      </c>
      <c r="I757">
        <v>-1.84615384615384</v>
      </c>
    </row>
    <row r="758" spans="1:9" x14ac:dyDescent="0.25">
      <c r="A758">
        <v>73</v>
      </c>
      <c r="B758" t="s">
        <v>482</v>
      </c>
      <c r="C758" t="s">
        <v>691</v>
      </c>
      <c r="D758">
        <v>1185</v>
      </c>
      <c r="E758">
        <v>8.7209302325581398E-2</v>
      </c>
      <c r="F758">
        <v>1203</v>
      </c>
      <c r="G758">
        <v>8.9276437847866402E-2</v>
      </c>
      <c r="H758">
        <v>-18</v>
      </c>
      <c r="I758">
        <v>-1.4962593516209399</v>
      </c>
    </row>
    <row r="759" spans="1:9" x14ac:dyDescent="0.25">
      <c r="A759">
        <v>97</v>
      </c>
      <c r="B759" t="s">
        <v>577</v>
      </c>
      <c r="C759" t="s">
        <v>690</v>
      </c>
      <c r="D759">
        <v>1162</v>
      </c>
      <c r="E759">
        <v>1.32282962591926E-2</v>
      </c>
      <c r="F759">
        <v>1180</v>
      </c>
      <c r="G759">
        <v>1.3178173371155399E-2</v>
      </c>
      <c r="H759">
        <v>-18</v>
      </c>
      <c r="I759">
        <v>-1.5254237288135599</v>
      </c>
    </row>
    <row r="760" spans="1:9" x14ac:dyDescent="0.25">
      <c r="A760">
        <v>120</v>
      </c>
      <c r="B760" t="s">
        <v>580</v>
      </c>
      <c r="C760" t="s">
        <v>695</v>
      </c>
      <c r="D760">
        <v>2334</v>
      </c>
      <c r="E760">
        <v>5.7025998871207701E-3</v>
      </c>
      <c r="F760">
        <v>2353</v>
      </c>
      <c r="G760">
        <v>5.6245040014533398E-3</v>
      </c>
      <c r="H760">
        <v>-19</v>
      </c>
      <c r="I760">
        <v>-0.80747981300467497</v>
      </c>
    </row>
    <row r="761" spans="1:9" x14ac:dyDescent="0.25">
      <c r="A761">
        <v>121</v>
      </c>
      <c r="B761" t="s">
        <v>546</v>
      </c>
      <c r="C761" t="s">
        <v>691</v>
      </c>
      <c r="D761">
        <v>760</v>
      </c>
      <c r="E761">
        <v>0.102164269391047</v>
      </c>
      <c r="F761">
        <v>779</v>
      </c>
      <c r="G761">
        <v>0.100373663187734</v>
      </c>
      <c r="H761">
        <v>-19</v>
      </c>
      <c r="I761">
        <v>-2.4390243902439002</v>
      </c>
    </row>
    <row r="762" spans="1:9" x14ac:dyDescent="0.25">
      <c r="A762">
        <v>15</v>
      </c>
      <c r="B762" t="s">
        <v>568</v>
      </c>
      <c r="C762" t="s">
        <v>694</v>
      </c>
      <c r="D762">
        <v>399</v>
      </c>
      <c r="E762">
        <v>3.53097345132743E-2</v>
      </c>
      <c r="F762">
        <v>418</v>
      </c>
      <c r="G762">
        <v>3.63984674329502E-2</v>
      </c>
      <c r="H762">
        <v>-19</v>
      </c>
      <c r="I762">
        <v>-4.5454545454545396</v>
      </c>
    </row>
    <row r="763" spans="1:9" x14ac:dyDescent="0.25">
      <c r="A763">
        <v>6</v>
      </c>
      <c r="B763" t="s">
        <v>556</v>
      </c>
      <c r="C763" t="s">
        <v>694</v>
      </c>
      <c r="D763">
        <v>59</v>
      </c>
      <c r="E763">
        <v>8.6118814771566198E-3</v>
      </c>
      <c r="F763">
        <v>79</v>
      </c>
      <c r="G763">
        <v>1.29063878451233E-2</v>
      </c>
      <c r="H763">
        <v>-20</v>
      </c>
      <c r="I763">
        <v>-25.3164556962025</v>
      </c>
    </row>
    <row r="764" spans="1:9" x14ac:dyDescent="0.25">
      <c r="A764">
        <v>99</v>
      </c>
      <c r="B764" t="s">
        <v>495</v>
      </c>
      <c r="C764" t="s">
        <v>690</v>
      </c>
      <c r="D764">
        <v>819</v>
      </c>
      <c r="E764">
        <v>0.92229729729729704</v>
      </c>
      <c r="F764">
        <v>839</v>
      </c>
      <c r="G764">
        <v>0.87853403141361297</v>
      </c>
      <c r="H764">
        <v>-20</v>
      </c>
      <c r="I764">
        <v>-2.3837902264600701</v>
      </c>
    </row>
    <row r="765" spans="1:9" x14ac:dyDescent="0.25">
      <c r="A765">
        <v>30</v>
      </c>
      <c r="B765" t="s">
        <v>570</v>
      </c>
      <c r="C765" t="s">
        <v>694</v>
      </c>
      <c r="D765">
        <v>1104</v>
      </c>
      <c r="E765">
        <v>0.194503171247357</v>
      </c>
      <c r="F765">
        <v>1125</v>
      </c>
      <c r="G765">
        <v>0.19723001402524501</v>
      </c>
      <c r="H765">
        <v>-21</v>
      </c>
      <c r="I765">
        <v>-1.86666666666667</v>
      </c>
    </row>
    <row r="766" spans="1:9" x14ac:dyDescent="0.25">
      <c r="A766">
        <v>53</v>
      </c>
      <c r="B766" t="s">
        <v>564</v>
      </c>
      <c r="C766" t="s">
        <v>689</v>
      </c>
      <c r="D766">
        <v>1853</v>
      </c>
      <c r="E766">
        <v>5.4853319913560898E-2</v>
      </c>
      <c r="F766">
        <v>1874</v>
      </c>
      <c r="G766">
        <v>5.4218261775257501E-2</v>
      </c>
      <c r="H766">
        <v>-21</v>
      </c>
      <c r="I766">
        <v>-1.1205976520811101</v>
      </c>
    </row>
    <row r="767" spans="1:9" x14ac:dyDescent="0.25">
      <c r="A767">
        <v>8</v>
      </c>
      <c r="B767" t="s">
        <v>554</v>
      </c>
      <c r="C767" t="s">
        <v>690</v>
      </c>
      <c r="D767">
        <v>719</v>
      </c>
      <c r="E767">
        <v>6.5710107841345303E-2</v>
      </c>
      <c r="F767">
        <v>740</v>
      </c>
      <c r="G767">
        <v>6.7346195850018206E-2</v>
      </c>
      <c r="H767">
        <v>-21</v>
      </c>
      <c r="I767">
        <v>-2.8378378378378399</v>
      </c>
    </row>
    <row r="768" spans="1:9" x14ac:dyDescent="0.25">
      <c r="A768">
        <v>10</v>
      </c>
      <c r="B768" t="s">
        <v>462</v>
      </c>
      <c r="C768" t="s">
        <v>694</v>
      </c>
      <c r="D768">
        <v>0</v>
      </c>
      <c r="E768">
        <v>0</v>
      </c>
      <c r="F768">
        <v>22</v>
      </c>
      <c r="G768">
        <v>0.34920634920634902</v>
      </c>
      <c r="H768">
        <v>-22</v>
      </c>
      <c r="I768">
        <v>-100</v>
      </c>
    </row>
    <row r="769" spans="1:9" x14ac:dyDescent="0.25">
      <c r="A769">
        <v>108</v>
      </c>
      <c r="B769" t="s">
        <v>493</v>
      </c>
      <c r="C769" t="s">
        <v>694</v>
      </c>
      <c r="D769">
        <v>174</v>
      </c>
      <c r="E769">
        <v>4.8427497912607899E-2</v>
      </c>
      <c r="F769">
        <v>196</v>
      </c>
      <c r="G769">
        <v>5.5257964477022803E-2</v>
      </c>
      <c r="H769">
        <v>-22</v>
      </c>
      <c r="I769">
        <v>-11.2244897959184</v>
      </c>
    </row>
    <row r="770" spans="1:9" x14ac:dyDescent="0.25">
      <c r="A770">
        <v>113</v>
      </c>
      <c r="B770" t="s">
        <v>525</v>
      </c>
      <c r="C770" t="s">
        <v>694</v>
      </c>
      <c r="D770">
        <v>43</v>
      </c>
      <c r="E770">
        <v>1.02797035620368E-2</v>
      </c>
      <c r="F770">
        <v>66</v>
      </c>
      <c r="G770">
        <v>1.48816234498309E-2</v>
      </c>
      <c r="H770">
        <v>-23</v>
      </c>
      <c r="I770">
        <v>-34.848484848484901</v>
      </c>
    </row>
    <row r="771" spans="1:9" x14ac:dyDescent="0.25">
      <c r="A771">
        <v>15</v>
      </c>
      <c r="B771" t="s">
        <v>568</v>
      </c>
      <c r="C771" t="s">
        <v>690</v>
      </c>
      <c r="D771">
        <v>4431</v>
      </c>
      <c r="E771">
        <v>0.39212389380530999</v>
      </c>
      <c r="F771">
        <v>4454</v>
      </c>
      <c r="G771">
        <v>0.38784395680947398</v>
      </c>
      <c r="H771">
        <v>-23</v>
      </c>
      <c r="I771">
        <v>-0.51638976201167097</v>
      </c>
    </row>
    <row r="772" spans="1:9" x14ac:dyDescent="0.25">
      <c r="A772">
        <v>85</v>
      </c>
      <c r="B772" t="s">
        <v>558</v>
      </c>
      <c r="C772" t="s">
        <v>694</v>
      </c>
      <c r="D772">
        <v>202</v>
      </c>
      <c r="E772">
        <v>2.6603450546555999E-2</v>
      </c>
      <c r="F772">
        <v>225</v>
      </c>
      <c r="G772">
        <v>3.0910839401016601E-2</v>
      </c>
      <c r="H772">
        <v>-23</v>
      </c>
      <c r="I772">
        <v>-10.2222222222222</v>
      </c>
    </row>
    <row r="773" spans="1:9" x14ac:dyDescent="0.25">
      <c r="A773">
        <v>105</v>
      </c>
      <c r="B773" t="s">
        <v>544</v>
      </c>
      <c r="C773" t="s">
        <v>691</v>
      </c>
      <c r="D773">
        <v>903</v>
      </c>
      <c r="E773">
        <v>0.47626582278481</v>
      </c>
      <c r="F773">
        <v>927</v>
      </c>
      <c r="G773">
        <v>0.48231009365244498</v>
      </c>
      <c r="H773">
        <v>-24</v>
      </c>
      <c r="I773">
        <v>-2.5889967637540501</v>
      </c>
    </row>
    <row r="774" spans="1:9" x14ac:dyDescent="0.25">
      <c r="A774">
        <v>20</v>
      </c>
      <c r="B774" t="s">
        <v>548</v>
      </c>
      <c r="C774" t="s">
        <v>694</v>
      </c>
      <c r="D774">
        <v>17</v>
      </c>
      <c r="E774">
        <v>7.2649572649572697E-2</v>
      </c>
      <c r="F774">
        <v>41</v>
      </c>
      <c r="G774">
        <v>0.16141732283464599</v>
      </c>
      <c r="H774">
        <v>-24</v>
      </c>
      <c r="I774">
        <v>-58.536585365853703</v>
      </c>
    </row>
    <row r="775" spans="1:9" x14ac:dyDescent="0.25">
      <c r="A775">
        <v>119</v>
      </c>
      <c r="B775" t="s">
        <v>490</v>
      </c>
      <c r="C775" t="s">
        <v>688</v>
      </c>
      <c r="D775">
        <v>433</v>
      </c>
      <c r="E775">
        <v>0.13785418656478801</v>
      </c>
      <c r="F775">
        <v>458</v>
      </c>
      <c r="G775">
        <v>0.141270820481184</v>
      </c>
      <c r="H775">
        <v>-25</v>
      </c>
      <c r="I775">
        <v>-5.4585152838427904</v>
      </c>
    </row>
    <row r="776" spans="1:9" x14ac:dyDescent="0.25">
      <c r="A776">
        <v>14</v>
      </c>
      <c r="B776" t="s">
        <v>463</v>
      </c>
      <c r="C776" t="s">
        <v>690</v>
      </c>
      <c r="D776">
        <v>454</v>
      </c>
      <c r="E776">
        <v>0.70496894409937905</v>
      </c>
      <c r="F776">
        <v>479</v>
      </c>
      <c r="G776">
        <v>0.72356495468277904</v>
      </c>
      <c r="H776">
        <v>-25</v>
      </c>
      <c r="I776">
        <v>-5.2192066805845503</v>
      </c>
    </row>
    <row r="777" spans="1:9" x14ac:dyDescent="0.25">
      <c r="A777">
        <v>78</v>
      </c>
      <c r="B777" t="s">
        <v>528</v>
      </c>
      <c r="C777" t="s">
        <v>692</v>
      </c>
      <c r="D777">
        <v>514</v>
      </c>
      <c r="E777">
        <v>0.13699360341151401</v>
      </c>
      <c r="F777">
        <v>539</v>
      </c>
      <c r="G777">
        <v>0.14236661384046501</v>
      </c>
      <c r="H777">
        <v>-25</v>
      </c>
      <c r="I777">
        <v>-4.6382189239332101</v>
      </c>
    </row>
    <row r="778" spans="1:9" x14ac:dyDescent="0.25">
      <c r="A778">
        <v>101</v>
      </c>
      <c r="B778" t="s">
        <v>535</v>
      </c>
      <c r="C778" t="s">
        <v>689</v>
      </c>
      <c r="D778">
        <v>3682</v>
      </c>
      <c r="E778">
        <v>0.12528497056721899</v>
      </c>
      <c r="F778">
        <v>3708</v>
      </c>
      <c r="G778">
        <v>0.12509277376695199</v>
      </c>
      <c r="H778">
        <v>-26</v>
      </c>
      <c r="I778">
        <v>-0.701186623516725</v>
      </c>
    </row>
    <row r="779" spans="1:9" x14ac:dyDescent="0.25">
      <c r="A779">
        <v>78</v>
      </c>
      <c r="B779" t="s">
        <v>528</v>
      </c>
      <c r="C779" t="s">
        <v>691</v>
      </c>
      <c r="D779">
        <v>1357</v>
      </c>
      <c r="E779">
        <v>0.36167377398720701</v>
      </c>
      <c r="F779">
        <v>1383</v>
      </c>
      <c r="G779">
        <v>0.36529318541996803</v>
      </c>
      <c r="H779">
        <v>-26</v>
      </c>
      <c r="I779">
        <v>-1.87997107736804</v>
      </c>
    </row>
    <row r="780" spans="1:9" x14ac:dyDescent="0.25">
      <c r="A780">
        <v>118</v>
      </c>
      <c r="B780" t="s">
        <v>553</v>
      </c>
      <c r="C780" t="s">
        <v>694</v>
      </c>
      <c r="D780">
        <v>208</v>
      </c>
      <c r="E780">
        <v>0.30453879941434803</v>
      </c>
      <c r="F780">
        <v>235</v>
      </c>
      <c r="G780">
        <v>0.33005617977528101</v>
      </c>
      <c r="H780">
        <v>-27</v>
      </c>
      <c r="I780">
        <v>-11.489361702127701</v>
      </c>
    </row>
    <row r="781" spans="1:9" x14ac:dyDescent="0.25">
      <c r="A781">
        <v>63</v>
      </c>
      <c r="B781" t="s">
        <v>573</v>
      </c>
      <c r="C781" t="s">
        <v>689</v>
      </c>
      <c r="D781">
        <v>2458</v>
      </c>
      <c r="E781">
        <v>0.107816475129397</v>
      </c>
      <c r="F781">
        <v>2485</v>
      </c>
      <c r="G781">
        <v>0.106826584128622</v>
      </c>
      <c r="H781">
        <v>-27</v>
      </c>
      <c r="I781">
        <v>-1.0865191146881299</v>
      </c>
    </row>
    <row r="782" spans="1:9" x14ac:dyDescent="0.25">
      <c r="A782">
        <v>44</v>
      </c>
      <c r="B782" t="s">
        <v>563</v>
      </c>
      <c r="C782" t="s">
        <v>691</v>
      </c>
      <c r="D782">
        <v>2811</v>
      </c>
      <c r="E782">
        <v>0.70362953692115104</v>
      </c>
      <c r="F782">
        <v>2840</v>
      </c>
      <c r="G782">
        <v>0.71267252195733999</v>
      </c>
      <c r="H782">
        <v>-29</v>
      </c>
      <c r="I782">
        <v>-1.02112676056338</v>
      </c>
    </row>
    <row r="783" spans="1:9" x14ac:dyDescent="0.25">
      <c r="A783">
        <v>1</v>
      </c>
      <c r="B783" t="s">
        <v>499</v>
      </c>
      <c r="C783" t="s">
        <v>690</v>
      </c>
      <c r="D783">
        <v>1225</v>
      </c>
      <c r="E783">
        <v>0.25654450261780098</v>
      </c>
      <c r="F783">
        <v>1255</v>
      </c>
      <c r="G783">
        <v>0.25951199338296099</v>
      </c>
      <c r="H783">
        <v>-30</v>
      </c>
      <c r="I783">
        <v>-2.3904382470119501</v>
      </c>
    </row>
    <row r="784" spans="1:9" x14ac:dyDescent="0.25">
      <c r="A784">
        <v>3</v>
      </c>
      <c r="B784" t="s">
        <v>567</v>
      </c>
      <c r="C784" t="s">
        <v>691</v>
      </c>
      <c r="D784">
        <v>163</v>
      </c>
      <c r="E784">
        <v>0.122097378277154</v>
      </c>
      <c r="F784">
        <v>194</v>
      </c>
      <c r="G784">
        <v>0.13397790055248601</v>
      </c>
      <c r="H784">
        <v>-31</v>
      </c>
      <c r="I784">
        <v>-15.979381443298999</v>
      </c>
    </row>
    <row r="785" spans="1:9" x14ac:dyDescent="0.25">
      <c r="A785">
        <v>5</v>
      </c>
      <c r="B785" t="s">
        <v>514</v>
      </c>
      <c r="C785" t="s">
        <v>691</v>
      </c>
      <c r="D785">
        <v>1159</v>
      </c>
      <c r="E785">
        <v>0.78047138047137998</v>
      </c>
      <c r="F785">
        <v>1190</v>
      </c>
      <c r="G785">
        <v>0.78032786885245897</v>
      </c>
      <c r="H785">
        <v>-31</v>
      </c>
      <c r="I785">
        <v>-2.6050420168067201</v>
      </c>
    </row>
    <row r="786" spans="1:9" x14ac:dyDescent="0.25">
      <c r="A786">
        <v>82</v>
      </c>
      <c r="B786" t="s">
        <v>566</v>
      </c>
      <c r="C786" t="s">
        <v>693</v>
      </c>
      <c r="D786">
        <v>256</v>
      </c>
      <c r="E786">
        <v>6.0923369823893403E-2</v>
      </c>
      <c r="F786">
        <v>287</v>
      </c>
      <c r="G786">
        <v>6.6915364886920001E-2</v>
      </c>
      <c r="H786">
        <v>-31</v>
      </c>
      <c r="I786">
        <v>-10.801393728222999</v>
      </c>
    </row>
    <row r="787" spans="1:9" x14ac:dyDescent="0.25">
      <c r="A787">
        <v>18</v>
      </c>
      <c r="B787" t="s">
        <v>572</v>
      </c>
      <c r="C787" t="s">
        <v>691</v>
      </c>
      <c r="D787">
        <v>1385</v>
      </c>
      <c r="E787">
        <v>0.29337004871849198</v>
      </c>
      <c r="F787">
        <v>1419</v>
      </c>
      <c r="G787">
        <v>0.29879974731522402</v>
      </c>
      <c r="H787">
        <v>-34</v>
      </c>
      <c r="I787">
        <v>-2.39605355884426</v>
      </c>
    </row>
    <row r="788" spans="1:9" x14ac:dyDescent="0.25">
      <c r="A788">
        <v>97</v>
      </c>
      <c r="B788" t="s">
        <v>577</v>
      </c>
      <c r="C788" t="s">
        <v>693</v>
      </c>
      <c r="D788">
        <v>6551</v>
      </c>
      <c r="E788">
        <v>7.4577081578288296E-2</v>
      </c>
      <c r="F788">
        <v>6586</v>
      </c>
      <c r="G788">
        <v>7.3552076120703094E-2</v>
      </c>
      <c r="H788">
        <v>-35</v>
      </c>
      <c r="I788">
        <v>-0.53143030671119995</v>
      </c>
    </row>
    <row r="789" spans="1:9" x14ac:dyDescent="0.25">
      <c r="A789">
        <v>119</v>
      </c>
      <c r="B789" t="s">
        <v>490</v>
      </c>
      <c r="C789" t="s">
        <v>689</v>
      </c>
      <c r="D789">
        <v>541</v>
      </c>
      <c r="E789">
        <v>0.17223814071951599</v>
      </c>
      <c r="F789">
        <v>577</v>
      </c>
      <c r="G789">
        <v>0.17797655768044399</v>
      </c>
      <c r="H789">
        <v>-36</v>
      </c>
      <c r="I789">
        <v>-6.2391681109185502</v>
      </c>
    </row>
    <row r="790" spans="1:9" x14ac:dyDescent="0.25">
      <c r="A790">
        <v>23</v>
      </c>
      <c r="B790" t="s">
        <v>576</v>
      </c>
      <c r="C790" t="s">
        <v>691</v>
      </c>
      <c r="D790">
        <v>2652</v>
      </c>
      <c r="E790">
        <v>7.8283200991823398E-2</v>
      </c>
      <c r="F790">
        <v>2688</v>
      </c>
      <c r="G790">
        <v>7.7172633573540803E-2</v>
      </c>
      <c r="H790">
        <v>-36</v>
      </c>
      <c r="I790">
        <v>-1.33928571428571</v>
      </c>
    </row>
    <row r="791" spans="1:9" x14ac:dyDescent="0.25">
      <c r="A791">
        <v>119</v>
      </c>
      <c r="B791" t="s">
        <v>490</v>
      </c>
      <c r="C791" t="s">
        <v>690</v>
      </c>
      <c r="D791">
        <v>1907</v>
      </c>
      <c r="E791">
        <v>0.60713148678764695</v>
      </c>
      <c r="F791">
        <v>1944</v>
      </c>
      <c r="G791">
        <v>0.59962985811227598</v>
      </c>
      <c r="H791">
        <v>-37</v>
      </c>
      <c r="I791">
        <v>-1.9032921810699599</v>
      </c>
    </row>
    <row r="792" spans="1:9" x14ac:dyDescent="0.25">
      <c r="A792">
        <v>100</v>
      </c>
      <c r="B792" t="s">
        <v>515</v>
      </c>
      <c r="C792" t="s">
        <v>691</v>
      </c>
      <c r="D792">
        <v>79</v>
      </c>
      <c r="E792">
        <v>8.3686440677966101E-2</v>
      </c>
      <c r="F792">
        <v>117</v>
      </c>
      <c r="G792">
        <v>0.118781725888325</v>
      </c>
      <c r="H792">
        <v>-38</v>
      </c>
      <c r="I792">
        <v>-32.478632478632498</v>
      </c>
    </row>
    <row r="793" spans="1:9" x14ac:dyDescent="0.25">
      <c r="A793">
        <v>101</v>
      </c>
      <c r="B793" t="s">
        <v>535</v>
      </c>
      <c r="C793" t="s">
        <v>694</v>
      </c>
      <c r="D793">
        <v>2223</v>
      </c>
      <c r="E793">
        <v>7.5640545782435606E-2</v>
      </c>
      <c r="F793">
        <v>2264</v>
      </c>
      <c r="G793">
        <v>7.6378112138182297E-2</v>
      </c>
      <c r="H793">
        <v>-41</v>
      </c>
      <c r="I793">
        <v>-1.81095406360424</v>
      </c>
    </row>
    <row r="794" spans="1:9" x14ac:dyDescent="0.25">
      <c r="A794">
        <v>101</v>
      </c>
      <c r="B794" t="s">
        <v>535</v>
      </c>
      <c r="C794" t="s">
        <v>693</v>
      </c>
      <c r="D794">
        <v>5190</v>
      </c>
      <c r="E794">
        <v>0.17659668583483601</v>
      </c>
      <c r="F794">
        <v>5232</v>
      </c>
      <c r="G794">
        <v>0.17650630861615299</v>
      </c>
      <c r="H794">
        <v>-42</v>
      </c>
      <c r="I794">
        <v>-0.80275229357797995</v>
      </c>
    </row>
    <row r="795" spans="1:9" x14ac:dyDescent="0.25">
      <c r="A795">
        <v>93</v>
      </c>
      <c r="B795" t="s">
        <v>575</v>
      </c>
      <c r="C795" t="s">
        <v>690</v>
      </c>
      <c r="D795">
        <v>5455</v>
      </c>
      <c r="E795">
        <v>0.153363884281256</v>
      </c>
      <c r="F795">
        <v>5498</v>
      </c>
      <c r="G795">
        <v>0.15318176752479701</v>
      </c>
      <c r="H795">
        <v>-43</v>
      </c>
      <c r="I795">
        <v>-0.78210258275737099</v>
      </c>
    </row>
    <row r="796" spans="1:9" x14ac:dyDescent="0.25">
      <c r="A796">
        <v>39</v>
      </c>
      <c r="B796" t="s">
        <v>379</v>
      </c>
      <c r="C796" t="s">
        <v>696</v>
      </c>
      <c r="D796">
        <v>151</v>
      </c>
      <c r="E796">
        <v>2.1401591654796601E-4</v>
      </c>
      <c r="F796">
        <v>195</v>
      </c>
      <c r="G796">
        <v>2.7282342867695998E-4</v>
      </c>
      <c r="H796">
        <v>-44</v>
      </c>
      <c r="I796">
        <v>-22.564102564102601</v>
      </c>
    </row>
    <row r="797" spans="1:9" x14ac:dyDescent="0.25">
      <c r="A797">
        <v>123</v>
      </c>
      <c r="B797" t="s">
        <v>491</v>
      </c>
      <c r="C797" t="s">
        <v>691</v>
      </c>
      <c r="D797">
        <v>2334</v>
      </c>
      <c r="E797">
        <v>0.86444444444444402</v>
      </c>
      <c r="F797">
        <v>2379</v>
      </c>
      <c r="G797">
        <v>0.86603567528212599</v>
      </c>
      <c r="H797">
        <v>-45</v>
      </c>
      <c r="I797">
        <v>-1.8915510718789399</v>
      </c>
    </row>
    <row r="798" spans="1:9" x14ac:dyDescent="0.25">
      <c r="A798">
        <v>63</v>
      </c>
      <c r="B798" t="s">
        <v>573</v>
      </c>
      <c r="C798" t="s">
        <v>693</v>
      </c>
      <c r="D798">
        <v>1492</v>
      </c>
      <c r="E798">
        <v>6.5444337222563403E-2</v>
      </c>
      <c r="F798">
        <v>1537</v>
      </c>
      <c r="G798">
        <v>6.6073424469091202E-2</v>
      </c>
      <c r="H798">
        <v>-45</v>
      </c>
      <c r="I798">
        <v>-2.9277813923227001</v>
      </c>
    </row>
    <row r="799" spans="1:9" x14ac:dyDescent="0.25">
      <c r="A799">
        <v>8</v>
      </c>
      <c r="B799" t="s">
        <v>554</v>
      </c>
      <c r="C799" t="s">
        <v>694</v>
      </c>
      <c r="D799">
        <v>665</v>
      </c>
      <c r="E799">
        <v>6.0774995430451499E-2</v>
      </c>
      <c r="F799">
        <v>710</v>
      </c>
      <c r="G799">
        <v>6.4615944666909397E-2</v>
      </c>
      <c r="H799">
        <v>-45</v>
      </c>
      <c r="I799">
        <v>-6.3380281690140903</v>
      </c>
    </row>
    <row r="800" spans="1:9" x14ac:dyDescent="0.25">
      <c r="A800">
        <v>99</v>
      </c>
      <c r="B800" t="s">
        <v>495</v>
      </c>
      <c r="C800" t="s">
        <v>694</v>
      </c>
      <c r="D800">
        <v>34</v>
      </c>
      <c r="E800">
        <v>3.82882882882883E-2</v>
      </c>
      <c r="F800">
        <v>80</v>
      </c>
      <c r="G800">
        <v>8.3769633507853394E-2</v>
      </c>
      <c r="H800">
        <v>-46</v>
      </c>
      <c r="I800">
        <v>-57.5</v>
      </c>
    </row>
    <row r="801" spans="1:9" x14ac:dyDescent="0.25">
      <c r="A801">
        <v>94</v>
      </c>
      <c r="B801" t="s">
        <v>511</v>
      </c>
      <c r="C801" t="s">
        <v>691</v>
      </c>
      <c r="D801">
        <v>1646</v>
      </c>
      <c r="E801">
        <v>0.29684400360685298</v>
      </c>
      <c r="F801">
        <v>1694</v>
      </c>
      <c r="G801">
        <v>0.29363841220315501</v>
      </c>
      <c r="H801">
        <v>-48</v>
      </c>
      <c r="I801">
        <v>-2.8335301062573799</v>
      </c>
    </row>
    <row r="802" spans="1:9" x14ac:dyDescent="0.25">
      <c r="A802">
        <v>97</v>
      </c>
      <c r="B802" t="s">
        <v>577</v>
      </c>
      <c r="C802" t="s">
        <v>692</v>
      </c>
      <c r="D802">
        <v>7833</v>
      </c>
      <c r="E802">
        <v>8.9171466952027503E-2</v>
      </c>
      <c r="F802">
        <v>7881</v>
      </c>
      <c r="G802">
        <v>8.8014562998369503E-2</v>
      </c>
      <c r="H802">
        <v>-48</v>
      </c>
      <c r="I802">
        <v>-0.60905976398933903</v>
      </c>
    </row>
    <row r="803" spans="1:9" x14ac:dyDescent="0.25">
      <c r="A803">
        <v>23</v>
      </c>
      <c r="B803" t="s">
        <v>576</v>
      </c>
      <c r="C803" t="s">
        <v>689</v>
      </c>
      <c r="D803">
        <v>2703</v>
      </c>
      <c r="E803">
        <v>7.9788647164743001E-2</v>
      </c>
      <c r="F803">
        <v>2755</v>
      </c>
      <c r="G803">
        <v>7.9096207401452706E-2</v>
      </c>
      <c r="H803">
        <v>-52</v>
      </c>
      <c r="I803">
        <v>-1.88747731397459</v>
      </c>
    </row>
    <row r="804" spans="1:9" x14ac:dyDescent="0.25">
      <c r="A804">
        <v>86</v>
      </c>
      <c r="B804" t="s">
        <v>560</v>
      </c>
      <c r="C804" t="s">
        <v>694</v>
      </c>
      <c r="D804">
        <v>323</v>
      </c>
      <c r="E804">
        <v>0.14323725055432401</v>
      </c>
      <c r="F804">
        <v>376</v>
      </c>
      <c r="G804">
        <v>0.15831578947368399</v>
      </c>
      <c r="H804">
        <v>-53</v>
      </c>
      <c r="I804">
        <v>-14.0957446808511</v>
      </c>
    </row>
    <row r="805" spans="1:9" x14ac:dyDescent="0.25">
      <c r="A805">
        <v>66</v>
      </c>
      <c r="B805" t="s">
        <v>565</v>
      </c>
      <c r="C805" t="s">
        <v>691</v>
      </c>
      <c r="D805">
        <v>1701</v>
      </c>
      <c r="E805">
        <v>0.388533576975788</v>
      </c>
      <c r="F805">
        <v>1755</v>
      </c>
      <c r="G805">
        <v>0.38571428571428601</v>
      </c>
      <c r="H805">
        <v>-54</v>
      </c>
      <c r="I805">
        <v>-3.0769230769230802</v>
      </c>
    </row>
    <row r="806" spans="1:9" x14ac:dyDescent="0.25">
      <c r="A806">
        <v>13</v>
      </c>
      <c r="B806" t="s">
        <v>539</v>
      </c>
      <c r="C806" t="s">
        <v>690</v>
      </c>
      <c r="D806">
        <v>1238</v>
      </c>
      <c r="E806">
        <v>0.14187485674994299</v>
      </c>
      <c r="F806">
        <v>1293</v>
      </c>
      <c r="G806">
        <v>0.14653218495013601</v>
      </c>
      <c r="H806">
        <v>-55</v>
      </c>
      <c r="I806">
        <v>-4.2536736272235096</v>
      </c>
    </row>
    <row r="807" spans="1:9" x14ac:dyDescent="0.25">
      <c r="A807">
        <v>93</v>
      </c>
      <c r="B807" t="s">
        <v>575</v>
      </c>
      <c r="C807" t="s">
        <v>688</v>
      </c>
      <c r="D807">
        <v>7660</v>
      </c>
      <c r="E807">
        <v>0.21535606848660299</v>
      </c>
      <c r="F807">
        <v>7717</v>
      </c>
      <c r="G807">
        <v>0.21500612949961001</v>
      </c>
      <c r="H807">
        <v>-57</v>
      </c>
      <c r="I807">
        <v>-0.73862900090708705</v>
      </c>
    </row>
    <row r="808" spans="1:9" x14ac:dyDescent="0.25">
      <c r="A808">
        <v>101</v>
      </c>
      <c r="B808" t="s">
        <v>535</v>
      </c>
      <c r="C808" t="s">
        <v>688</v>
      </c>
      <c r="D808">
        <v>7046</v>
      </c>
      <c r="E808">
        <v>0.239749566164211</v>
      </c>
      <c r="F808">
        <v>7104</v>
      </c>
      <c r="G808">
        <v>0.23965994197422599</v>
      </c>
      <c r="H808">
        <v>-58</v>
      </c>
      <c r="I808">
        <v>-0.81644144144144004</v>
      </c>
    </row>
    <row r="809" spans="1:9" x14ac:dyDescent="0.25">
      <c r="A809">
        <v>13</v>
      </c>
      <c r="B809" t="s">
        <v>539</v>
      </c>
      <c r="C809" t="s">
        <v>691</v>
      </c>
      <c r="D809">
        <v>4265</v>
      </c>
      <c r="E809">
        <v>0.488769195507678</v>
      </c>
      <c r="F809">
        <v>4326</v>
      </c>
      <c r="G809">
        <v>0.49025385312783298</v>
      </c>
      <c r="H809">
        <v>-61</v>
      </c>
      <c r="I809">
        <v>-1.4100785945446199</v>
      </c>
    </row>
    <row r="810" spans="1:9" x14ac:dyDescent="0.25">
      <c r="A810">
        <v>70</v>
      </c>
      <c r="B810" t="s">
        <v>574</v>
      </c>
      <c r="C810" t="s">
        <v>688</v>
      </c>
      <c r="D810">
        <v>3574</v>
      </c>
      <c r="E810">
        <v>7.1303168143005302E-2</v>
      </c>
      <c r="F810">
        <v>3637</v>
      </c>
      <c r="G810">
        <v>7.1072635960369696E-2</v>
      </c>
      <c r="H810">
        <v>-63</v>
      </c>
      <c r="I810">
        <v>-1.73219686554853</v>
      </c>
    </row>
    <row r="811" spans="1:9" x14ac:dyDescent="0.25">
      <c r="A811">
        <v>82</v>
      </c>
      <c r="B811" t="s">
        <v>566</v>
      </c>
      <c r="C811" t="s">
        <v>690</v>
      </c>
      <c r="D811">
        <v>2308</v>
      </c>
      <c r="E811">
        <v>0.54926225606853896</v>
      </c>
      <c r="F811">
        <v>2372</v>
      </c>
      <c r="G811">
        <v>0.553042667288412</v>
      </c>
      <c r="H811">
        <v>-64</v>
      </c>
      <c r="I811">
        <v>-2.6981450252951098</v>
      </c>
    </row>
    <row r="812" spans="1:9" x14ac:dyDescent="0.25">
      <c r="A812">
        <v>86</v>
      </c>
      <c r="B812" t="s">
        <v>560</v>
      </c>
      <c r="C812" t="s">
        <v>690</v>
      </c>
      <c r="D812">
        <v>1430</v>
      </c>
      <c r="E812">
        <v>0.63414634146341498</v>
      </c>
      <c r="F812">
        <v>1506</v>
      </c>
      <c r="G812">
        <v>0.63410526315789495</v>
      </c>
      <c r="H812">
        <v>-76</v>
      </c>
      <c r="I812">
        <v>-5.0464807436918901</v>
      </c>
    </row>
    <row r="813" spans="1:9" x14ac:dyDescent="0.25">
      <c r="A813">
        <v>3</v>
      </c>
      <c r="B813" t="s">
        <v>567</v>
      </c>
      <c r="C813" t="s">
        <v>690</v>
      </c>
      <c r="D813">
        <v>491</v>
      </c>
      <c r="E813">
        <v>0.367790262172285</v>
      </c>
      <c r="F813">
        <v>568</v>
      </c>
      <c r="G813">
        <v>0.39226519337016602</v>
      </c>
      <c r="H813">
        <v>-77</v>
      </c>
      <c r="I813">
        <v>-13.556338028169</v>
      </c>
    </row>
    <row r="814" spans="1:9" x14ac:dyDescent="0.25">
      <c r="A814">
        <v>67</v>
      </c>
      <c r="B814" t="s">
        <v>578</v>
      </c>
      <c r="C814" t="s">
        <v>692</v>
      </c>
      <c r="D814">
        <v>9120</v>
      </c>
      <c r="E814">
        <v>0.12301881702299899</v>
      </c>
      <c r="F814">
        <v>9201</v>
      </c>
      <c r="G814">
        <v>0.123425489959354</v>
      </c>
      <c r="H814">
        <v>-81</v>
      </c>
      <c r="I814">
        <v>-0.88033909357678697</v>
      </c>
    </row>
    <row r="815" spans="1:9" x14ac:dyDescent="0.25">
      <c r="A815">
        <v>23</v>
      </c>
      <c r="B815" t="s">
        <v>576</v>
      </c>
      <c r="C815" t="s">
        <v>694</v>
      </c>
      <c r="D815">
        <v>1745</v>
      </c>
      <c r="E815">
        <v>5.1509873955781202E-2</v>
      </c>
      <c r="F815">
        <v>1827</v>
      </c>
      <c r="G815">
        <v>5.2453274382016003E-2</v>
      </c>
      <c r="H815">
        <v>-82</v>
      </c>
      <c r="I815">
        <v>-4.4882320744389697</v>
      </c>
    </row>
    <row r="816" spans="1:9" x14ac:dyDescent="0.25">
      <c r="A816">
        <v>63</v>
      </c>
      <c r="B816" t="s">
        <v>573</v>
      </c>
      <c r="C816" t="s">
        <v>691</v>
      </c>
      <c r="D816">
        <v>8376</v>
      </c>
      <c r="E816">
        <v>0.36740064917975301</v>
      </c>
      <c r="F816">
        <v>8458</v>
      </c>
      <c r="G816">
        <v>0.36359728312268902</v>
      </c>
      <c r="H816">
        <v>-82</v>
      </c>
      <c r="I816">
        <v>-0.969496334830933</v>
      </c>
    </row>
    <row r="817" spans="1:9" x14ac:dyDescent="0.25">
      <c r="A817">
        <v>83</v>
      </c>
      <c r="B817" t="s">
        <v>569</v>
      </c>
      <c r="C817" t="s">
        <v>694</v>
      </c>
      <c r="D817">
        <v>460</v>
      </c>
      <c r="E817">
        <v>3.07486631016043E-2</v>
      </c>
      <c r="F817">
        <v>544</v>
      </c>
      <c r="G817">
        <v>3.87050871575952E-2</v>
      </c>
      <c r="H817">
        <v>-84</v>
      </c>
      <c r="I817">
        <v>-15.4411764705882</v>
      </c>
    </row>
    <row r="818" spans="1:9" x14ac:dyDescent="0.25">
      <c r="A818">
        <v>93</v>
      </c>
      <c r="B818" t="s">
        <v>575</v>
      </c>
      <c r="C818" t="s">
        <v>694</v>
      </c>
      <c r="D818">
        <v>3819</v>
      </c>
      <c r="E818">
        <v>0.107368776181506</v>
      </c>
      <c r="F818">
        <v>3905</v>
      </c>
      <c r="G818">
        <v>0.108798618076452</v>
      </c>
      <c r="H818">
        <v>-86</v>
      </c>
      <c r="I818">
        <v>-2.2023047375160001</v>
      </c>
    </row>
    <row r="819" spans="1:9" x14ac:dyDescent="0.25">
      <c r="A819">
        <v>101</v>
      </c>
      <c r="B819" t="s">
        <v>535</v>
      </c>
      <c r="C819" t="s">
        <v>691</v>
      </c>
      <c r="D819">
        <v>6633</v>
      </c>
      <c r="E819">
        <v>0.22569668923746999</v>
      </c>
      <c r="F819">
        <v>6721</v>
      </c>
      <c r="G819">
        <v>0.22673908643141499</v>
      </c>
      <c r="H819">
        <v>-88</v>
      </c>
      <c r="I819">
        <v>-1.30932896890343</v>
      </c>
    </row>
    <row r="820" spans="1:9" x14ac:dyDescent="0.25">
      <c r="A820">
        <v>92</v>
      </c>
      <c r="B820" t="s">
        <v>529</v>
      </c>
      <c r="C820" t="s">
        <v>690</v>
      </c>
      <c r="D820">
        <v>221</v>
      </c>
      <c r="E820">
        <v>0.50341685649202705</v>
      </c>
      <c r="F820">
        <v>314</v>
      </c>
      <c r="G820">
        <v>0.592452830188679</v>
      </c>
      <c r="H820">
        <v>-93</v>
      </c>
      <c r="I820">
        <v>-29.617834394904499</v>
      </c>
    </row>
    <row r="821" spans="1:9" x14ac:dyDescent="0.25">
      <c r="A821">
        <v>63</v>
      </c>
      <c r="B821" t="s">
        <v>573</v>
      </c>
      <c r="C821" t="s">
        <v>688</v>
      </c>
      <c r="D821">
        <v>4885</v>
      </c>
      <c r="E821">
        <v>0.21427318185805799</v>
      </c>
      <c r="F821">
        <v>4987</v>
      </c>
      <c r="G821">
        <v>0.21438397386295199</v>
      </c>
      <c r="H821">
        <v>-102</v>
      </c>
      <c r="I821">
        <v>-2.0453178263485001</v>
      </c>
    </row>
    <row r="822" spans="1:9" x14ac:dyDescent="0.25">
      <c r="A822">
        <v>70</v>
      </c>
      <c r="B822" t="s">
        <v>574</v>
      </c>
      <c r="C822" t="s">
        <v>693</v>
      </c>
      <c r="D822">
        <v>3875</v>
      </c>
      <c r="E822">
        <v>7.7308275476817498E-2</v>
      </c>
      <c r="F822">
        <v>3982</v>
      </c>
      <c r="G822">
        <v>7.7814472475719598E-2</v>
      </c>
      <c r="H822">
        <v>-107</v>
      </c>
      <c r="I822">
        <v>-2.6870919136112499</v>
      </c>
    </row>
    <row r="823" spans="1:9" x14ac:dyDescent="0.25">
      <c r="A823">
        <v>9</v>
      </c>
      <c r="B823" t="s">
        <v>461</v>
      </c>
      <c r="C823" t="s">
        <v>694</v>
      </c>
      <c r="D823">
        <v>239</v>
      </c>
      <c r="E823">
        <v>0.19135308246597299</v>
      </c>
      <c r="F823">
        <v>355</v>
      </c>
      <c r="G823">
        <v>0.25988286969253299</v>
      </c>
      <c r="H823">
        <v>-116</v>
      </c>
      <c r="I823">
        <v>-32.676056338028197</v>
      </c>
    </row>
    <row r="824" spans="1:9" x14ac:dyDescent="0.25">
      <c r="A824">
        <v>53</v>
      </c>
      <c r="B824" t="s">
        <v>564</v>
      </c>
      <c r="C824" t="s">
        <v>692</v>
      </c>
      <c r="D824">
        <v>2770</v>
      </c>
      <c r="E824">
        <v>8.1998756697551897E-2</v>
      </c>
      <c r="F824">
        <v>2889</v>
      </c>
      <c r="G824">
        <v>8.3584075917139206E-2</v>
      </c>
      <c r="H824">
        <v>-119</v>
      </c>
      <c r="I824">
        <v>-4.1190723433714096</v>
      </c>
    </row>
    <row r="825" spans="1:9" x14ac:dyDescent="0.25">
      <c r="A825">
        <v>15</v>
      </c>
      <c r="B825" t="s">
        <v>568</v>
      </c>
      <c r="C825" t="s">
        <v>692</v>
      </c>
      <c r="D825">
        <v>1354</v>
      </c>
      <c r="E825">
        <v>0.119823008849558</v>
      </c>
      <c r="F825">
        <v>1494</v>
      </c>
      <c r="G825">
        <v>0.13009404388714699</v>
      </c>
      <c r="H825">
        <v>-140</v>
      </c>
      <c r="I825">
        <v>-9.3708165997322705</v>
      </c>
    </row>
    <row r="826" spans="1:9" x14ac:dyDescent="0.25">
      <c r="A826">
        <v>98</v>
      </c>
      <c r="B826" t="s">
        <v>579</v>
      </c>
      <c r="C826" t="s">
        <v>689</v>
      </c>
      <c r="D826">
        <v>16306</v>
      </c>
      <c r="E826">
        <v>0.14699757498174501</v>
      </c>
      <c r="F826">
        <v>16447</v>
      </c>
      <c r="G826">
        <v>0.144052060889519</v>
      </c>
      <c r="H826">
        <v>-141</v>
      </c>
      <c r="I826">
        <v>-0.85729920350216005</v>
      </c>
    </row>
    <row r="827" spans="1:9" x14ac:dyDescent="0.25">
      <c r="A827">
        <v>94</v>
      </c>
      <c r="B827" t="s">
        <v>511</v>
      </c>
      <c r="C827" t="s">
        <v>690</v>
      </c>
      <c r="D827">
        <v>868</v>
      </c>
      <c r="E827">
        <v>0.15653742110009</v>
      </c>
      <c r="F827">
        <v>1018</v>
      </c>
      <c r="G827">
        <v>0.17646039174900299</v>
      </c>
      <c r="H827">
        <v>-150</v>
      </c>
      <c r="I827">
        <v>-14.7347740667976</v>
      </c>
    </row>
    <row r="828" spans="1:9" x14ac:dyDescent="0.25">
      <c r="A828">
        <v>53</v>
      </c>
      <c r="B828" t="s">
        <v>564</v>
      </c>
      <c r="C828" t="s">
        <v>688</v>
      </c>
      <c r="D828">
        <v>3718</v>
      </c>
      <c r="E828">
        <v>0.11006186909801401</v>
      </c>
      <c r="F828">
        <v>3885</v>
      </c>
      <c r="G828">
        <v>0.112400185163754</v>
      </c>
      <c r="H828">
        <v>-167</v>
      </c>
      <c r="I828">
        <v>-4.2985842985843004</v>
      </c>
    </row>
    <row r="829" spans="1:9" x14ac:dyDescent="0.25">
      <c r="A829">
        <v>66</v>
      </c>
      <c r="B829" t="s">
        <v>565</v>
      </c>
      <c r="C829" t="s">
        <v>690</v>
      </c>
      <c r="D829">
        <v>1283</v>
      </c>
      <c r="E829">
        <v>0.29305619004111499</v>
      </c>
      <c r="F829">
        <v>1452</v>
      </c>
      <c r="G829">
        <v>0.319120879120879</v>
      </c>
      <c r="H829">
        <v>-169</v>
      </c>
      <c r="I829">
        <v>-11.639118457300301</v>
      </c>
    </row>
    <row r="830" spans="1:9" x14ac:dyDescent="0.25">
      <c r="A830">
        <v>124</v>
      </c>
      <c r="B830" t="s">
        <v>561</v>
      </c>
      <c r="C830" t="s">
        <v>694</v>
      </c>
      <c r="D830">
        <v>441</v>
      </c>
      <c r="E830">
        <v>6.6889124829364502E-2</v>
      </c>
      <c r="F830">
        <v>613</v>
      </c>
      <c r="G830">
        <v>9.1465234258430297E-2</v>
      </c>
      <c r="H830">
        <v>-172</v>
      </c>
      <c r="I830">
        <v>-28.0587275693312</v>
      </c>
    </row>
    <row r="831" spans="1:9" x14ac:dyDescent="0.25">
      <c r="A831">
        <v>93</v>
      </c>
      <c r="B831" t="s">
        <v>575</v>
      </c>
      <c r="C831" t="s">
        <v>691</v>
      </c>
      <c r="D831">
        <v>10347</v>
      </c>
      <c r="E831">
        <v>0.29089937867243898</v>
      </c>
      <c r="F831">
        <v>10523</v>
      </c>
      <c r="G831">
        <v>0.29318511088822002</v>
      </c>
      <c r="H831">
        <v>-176</v>
      </c>
      <c r="I831">
        <v>-1.6725268459564799</v>
      </c>
    </row>
    <row r="832" spans="1:9" x14ac:dyDescent="0.25">
      <c r="A832">
        <v>97</v>
      </c>
      <c r="B832" t="s">
        <v>577</v>
      </c>
      <c r="C832" t="s">
        <v>688</v>
      </c>
      <c r="D832">
        <v>13781</v>
      </c>
      <c r="E832">
        <v>0.156883950729719</v>
      </c>
      <c r="F832">
        <v>13962</v>
      </c>
      <c r="G832">
        <v>0.15592682763395899</v>
      </c>
      <c r="H832">
        <v>-181</v>
      </c>
      <c r="I832">
        <v>-1.29637587738146</v>
      </c>
    </row>
    <row r="833" spans="1:9" x14ac:dyDescent="0.25">
      <c r="A833">
        <v>53</v>
      </c>
      <c r="B833" t="s">
        <v>564</v>
      </c>
      <c r="C833" t="s">
        <v>690</v>
      </c>
      <c r="D833">
        <v>1613</v>
      </c>
      <c r="E833">
        <v>4.7748734495722499E-2</v>
      </c>
      <c r="F833">
        <v>1799</v>
      </c>
      <c r="G833">
        <v>5.2048374030783502E-2</v>
      </c>
      <c r="H833">
        <v>-186</v>
      </c>
      <c r="I833">
        <v>-10.339077265147299</v>
      </c>
    </row>
    <row r="834" spans="1:9" x14ac:dyDescent="0.25">
      <c r="A834">
        <v>63</v>
      </c>
      <c r="B834" t="s">
        <v>573</v>
      </c>
      <c r="C834" t="s">
        <v>694</v>
      </c>
      <c r="D834">
        <v>2914</v>
      </c>
      <c r="E834">
        <v>0.12781822966926901</v>
      </c>
      <c r="F834">
        <v>3110</v>
      </c>
      <c r="G834">
        <v>0.133694437279684</v>
      </c>
      <c r="H834">
        <v>-196</v>
      </c>
      <c r="I834">
        <v>-6.3022508038585201</v>
      </c>
    </row>
    <row r="835" spans="1:9" x14ac:dyDescent="0.25">
      <c r="A835">
        <v>70</v>
      </c>
      <c r="B835" t="s">
        <v>574</v>
      </c>
      <c r="C835" t="s">
        <v>694</v>
      </c>
      <c r="D835">
        <v>2192</v>
      </c>
      <c r="E835">
        <v>4.3731545766499097E-2</v>
      </c>
      <c r="F835">
        <v>2389</v>
      </c>
      <c r="G835">
        <v>4.6684775174408402E-2</v>
      </c>
      <c r="H835">
        <v>-197</v>
      </c>
      <c r="I835">
        <v>-8.2461280870657205</v>
      </c>
    </row>
    <row r="836" spans="1:9" x14ac:dyDescent="0.25">
      <c r="A836">
        <v>120</v>
      </c>
      <c r="B836" t="s">
        <v>580</v>
      </c>
      <c r="C836" t="s">
        <v>690</v>
      </c>
      <c r="D836">
        <v>6591</v>
      </c>
      <c r="E836">
        <v>1.6103614334195802E-2</v>
      </c>
      <c r="F836">
        <v>6789</v>
      </c>
      <c r="G836">
        <v>1.6228116305085701E-2</v>
      </c>
      <c r="H836">
        <v>-198</v>
      </c>
      <c r="I836">
        <v>-2.9164825452938499</v>
      </c>
    </row>
    <row r="837" spans="1:9" x14ac:dyDescent="0.25">
      <c r="A837">
        <v>106</v>
      </c>
      <c r="B837" t="s">
        <v>512</v>
      </c>
      <c r="C837" t="s">
        <v>690</v>
      </c>
      <c r="D837">
        <v>3038</v>
      </c>
      <c r="E837">
        <v>0.98</v>
      </c>
      <c r="F837">
        <v>3255</v>
      </c>
      <c r="G837">
        <v>0.98368087035358098</v>
      </c>
      <c r="H837">
        <v>-217</v>
      </c>
      <c r="I837">
        <v>-6.6666666666666696</v>
      </c>
    </row>
    <row r="838" spans="1:9" x14ac:dyDescent="0.25">
      <c r="A838">
        <v>113</v>
      </c>
      <c r="B838" t="s">
        <v>525</v>
      </c>
      <c r="C838" t="s">
        <v>690</v>
      </c>
      <c r="D838">
        <v>3072</v>
      </c>
      <c r="E838">
        <v>0.73440114750179297</v>
      </c>
      <c r="F838">
        <v>3296</v>
      </c>
      <c r="G838">
        <v>0.74317925591882705</v>
      </c>
      <c r="H838">
        <v>-224</v>
      </c>
      <c r="I838">
        <v>-6.7961165048543704</v>
      </c>
    </row>
    <row r="839" spans="1:9" x14ac:dyDescent="0.25">
      <c r="A839">
        <v>43</v>
      </c>
      <c r="B839" t="s">
        <v>562</v>
      </c>
      <c r="C839" t="s">
        <v>694</v>
      </c>
      <c r="D839">
        <v>662</v>
      </c>
      <c r="E839">
        <v>0.27298969072164903</v>
      </c>
      <c r="F839">
        <v>949</v>
      </c>
      <c r="G839">
        <v>0.34966838614591</v>
      </c>
      <c r="H839">
        <v>-287</v>
      </c>
      <c r="I839">
        <v>-30.2423603793467</v>
      </c>
    </row>
    <row r="840" spans="1:9" x14ac:dyDescent="0.25">
      <c r="A840">
        <v>53</v>
      </c>
      <c r="B840" t="s">
        <v>564</v>
      </c>
      <c r="C840" t="s">
        <v>691</v>
      </c>
      <c r="D840">
        <v>18569</v>
      </c>
      <c r="E840">
        <v>0.54968769426600705</v>
      </c>
      <c r="F840">
        <v>18871</v>
      </c>
      <c r="G840">
        <v>0.54597268834625601</v>
      </c>
      <c r="H840">
        <v>-302</v>
      </c>
      <c r="I840">
        <v>-1.60033914471941</v>
      </c>
    </row>
    <row r="841" spans="1:9" x14ac:dyDescent="0.25">
      <c r="A841">
        <v>121</v>
      </c>
      <c r="B841" t="s">
        <v>546</v>
      </c>
      <c r="C841" t="s">
        <v>690</v>
      </c>
      <c r="D841">
        <v>4765</v>
      </c>
      <c r="E841">
        <v>0.64054308374781599</v>
      </c>
      <c r="F841">
        <v>5087</v>
      </c>
      <c r="G841">
        <v>0.65545677103466005</v>
      </c>
      <c r="H841">
        <v>-322</v>
      </c>
      <c r="I841">
        <v>-6.3298604285433404</v>
      </c>
    </row>
    <row r="842" spans="1:9" x14ac:dyDescent="0.25">
      <c r="A842">
        <v>50</v>
      </c>
      <c r="B842" t="s">
        <v>571</v>
      </c>
      <c r="C842" t="s">
        <v>690</v>
      </c>
      <c r="D842">
        <v>6119</v>
      </c>
      <c r="E842">
        <v>0.76698420656806199</v>
      </c>
      <c r="F842">
        <v>6447</v>
      </c>
      <c r="G842">
        <v>0.77432140283449402</v>
      </c>
      <c r="H842">
        <v>-328</v>
      </c>
      <c r="I842">
        <v>-5.0876376609275704</v>
      </c>
    </row>
    <row r="843" spans="1:9" x14ac:dyDescent="0.25">
      <c r="A843">
        <v>39</v>
      </c>
      <c r="B843" t="s">
        <v>379</v>
      </c>
      <c r="C843" t="s">
        <v>692</v>
      </c>
      <c r="D843">
        <v>177547</v>
      </c>
      <c r="E843">
        <v>0.25164161546583902</v>
      </c>
      <c r="F843">
        <v>177895</v>
      </c>
      <c r="G843">
        <v>0.24889191715122</v>
      </c>
      <c r="H843">
        <v>-348</v>
      </c>
      <c r="I843">
        <v>-0.195621012394953</v>
      </c>
    </row>
    <row r="844" spans="1:9" x14ac:dyDescent="0.25">
      <c r="A844">
        <v>39</v>
      </c>
      <c r="B844" t="s">
        <v>379</v>
      </c>
      <c r="C844" t="s">
        <v>693</v>
      </c>
      <c r="D844">
        <v>30711</v>
      </c>
      <c r="E844">
        <v>4.35274358483747E-2</v>
      </c>
      <c r="F844">
        <v>31060</v>
      </c>
      <c r="G844">
        <v>4.3455875357468601E-2</v>
      </c>
      <c r="H844">
        <v>-349</v>
      </c>
      <c r="I844">
        <v>-1.1236316806181501</v>
      </c>
    </row>
    <row r="845" spans="1:9" x14ac:dyDescent="0.25">
      <c r="A845">
        <v>39</v>
      </c>
      <c r="B845" t="s">
        <v>379</v>
      </c>
      <c r="C845" t="s">
        <v>690</v>
      </c>
      <c r="D845">
        <v>4615</v>
      </c>
      <c r="E845">
        <v>6.5409500322441199E-3</v>
      </c>
      <c r="F845">
        <v>4999</v>
      </c>
      <c r="G845">
        <v>6.9940734356724304E-3</v>
      </c>
      <c r="H845">
        <v>-384</v>
      </c>
      <c r="I845">
        <v>-7.6815363072614504</v>
      </c>
    </row>
    <row r="846" spans="1:9" x14ac:dyDescent="0.25">
      <c r="A846">
        <v>98</v>
      </c>
      <c r="B846" t="s">
        <v>579</v>
      </c>
      <c r="C846" t="s">
        <v>688</v>
      </c>
      <c r="D846">
        <v>26576</v>
      </c>
      <c r="E846">
        <v>0.239580985693294</v>
      </c>
      <c r="F846">
        <v>27022</v>
      </c>
      <c r="G846">
        <v>0.23667384868709199</v>
      </c>
      <c r="H846">
        <v>-446</v>
      </c>
      <c r="I846">
        <v>-1.6505069943009401</v>
      </c>
    </row>
    <row r="847" spans="1:9" x14ac:dyDescent="0.25">
      <c r="A847">
        <v>98</v>
      </c>
      <c r="B847" t="s">
        <v>579</v>
      </c>
      <c r="C847" t="s">
        <v>694</v>
      </c>
      <c r="D847">
        <v>9431</v>
      </c>
      <c r="E847">
        <v>8.5019877937742794E-2</v>
      </c>
      <c r="F847">
        <v>9895</v>
      </c>
      <c r="G847">
        <v>8.6665965981747195E-2</v>
      </c>
      <c r="H847">
        <v>-464</v>
      </c>
      <c r="I847">
        <v>-4.6892369883779699</v>
      </c>
    </row>
    <row r="848" spans="1:9" x14ac:dyDescent="0.25">
      <c r="A848">
        <v>97</v>
      </c>
      <c r="B848" t="s">
        <v>577</v>
      </c>
      <c r="C848" t="s">
        <v>694</v>
      </c>
      <c r="D848">
        <v>7418</v>
      </c>
      <c r="E848">
        <v>8.4447075430887295E-2</v>
      </c>
      <c r="F848">
        <v>8090</v>
      </c>
      <c r="G848">
        <v>9.0348663197158896E-2</v>
      </c>
      <c r="H848">
        <v>-672</v>
      </c>
      <c r="I848">
        <v>-8.3065512978986504</v>
      </c>
    </row>
    <row r="849" spans="1:9" x14ac:dyDescent="0.25">
      <c r="A849">
        <v>98</v>
      </c>
      <c r="B849" t="s">
        <v>579</v>
      </c>
      <c r="C849" t="s">
        <v>691</v>
      </c>
      <c r="D849">
        <v>34527</v>
      </c>
      <c r="E849">
        <v>0.31125875575829098</v>
      </c>
      <c r="F849">
        <v>35286</v>
      </c>
      <c r="G849">
        <v>0.30905460087235298</v>
      </c>
      <c r="H849">
        <v>-759</v>
      </c>
      <c r="I849">
        <v>-2.1509947287876301</v>
      </c>
    </row>
    <row r="850" spans="1:9" x14ac:dyDescent="0.25">
      <c r="A850">
        <v>97</v>
      </c>
      <c r="B850" t="s">
        <v>577</v>
      </c>
      <c r="C850" t="s">
        <v>691</v>
      </c>
      <c r="D850">
        <v>43283</v>
      </c>
      <c r="E850">
        <v>0.492736959540994</v>
      </c>
      <c r="F850">
        <v>44075</v>
      </c>
      <c r="G850">
        <v>0.49222711129972502</v>
      </c>
      <c r="H850">
        <v>-792</v>
      </c>
      <c r="I850">
        <v>-1.7969370391378401</v>
      </c>
    </row>
    <row r="851" spans="1:9" x14ac:dyDescent="0.25">
      <c r="A851">
        <v>70</v>
      </c>
      <c r="B851" t="s">
        <v>574</v>
      </c>
      <c r="C851" t="s">
        <v>691</v>
      </c>
      <c r="D851">
        <v>36582</v>
      </c>
      <c r="E851">
        <v>0.72983002154656496</v>
      </c>
      <c r="F851">
        <v>37410</v>
      </c>
      <c r="G851">
        <v>0.73104957692533201</v>
      </c>
      <c r="H851">
        <v>-828</v>
      </c>
      <c r="I851">
        <v>-2.2133119486768198</v>
      </c>
    </row>
    <row r="852" spans="1:9" x14ac:dyDescent="0.25">
      <c r="A852">
        <v>23</v>
      </c>
      <c r="B852" t="s">
        <v>576</v>
      </c>
      <c r="C852" t="s">
        <v>690</v>
      </c>
      <c r="D852">
        <v>14724</v>
      </c>
      <c r="E852">
        <v>0.43463116568763499</v>
      </c>
      <c r="F852">
        <v>15569</v>
      </c>
      <c r="G852">
        <v>0.44698687950388999</v>
      </c>
      <c r="H852">
        <v>-845</v>
      </c>
      <c r="I852">
        <v>-5.4274519879247203</v>
      </c>
    </row>
    <row r="853" spans="1:9" x14ac:dyDescent="0.25">
      <c r="A853">
        <v>67</v>
      </c>
      <c r="B853" t="s">
        <v>578</v>
      </c>
      <c r="C853" t="s">
        <v>694</v>
      </c>
      <c r="D853">
        <v>7150</v>
      </c>
      <c r="E853">
        <v>9.6445673433600901E-2</v>
      </c>
      <c r="F853">
        <v>8153</v>
      </c>
      <c r="G853">
        <v>0.109367244825412</v>
      </c>
      <c r="H853">
        <v>-1003</v>
      </c>
      <c r="I853">
        <v>-12.3022200417024</v>
      </c>
    </row>
    <row r="854" spans="1:9" x14ac:dyDescent="0.25">
      <c r="A854">
        <v>120</v>
      </c>
      <c r="B854" t="s">
        <v>580</v>
      </c>
      <c r="C854" t="s">
        <v>688</v>
      </c>
      <c r="D854">
        <v>91322</v>
      </c>
      <c r="E854">
        <v>0.22312460449513399</v>
      </c>
      <c r="F854">
        <v>92475</v>
      </c>
      <c r="G854">
        <v>0.22104802700144399</v>
      </c>
      <c r="H854">
        <v>-1153</v>
      </c>
      <c r="I854">
        <v>-1.24682346580157</v>
      </c>
    </row>
    <row r="855" spans="1:9" x14ac:dyDescent="0.25">
      <c r="A855">
        <v>39</v>
      </c>
      <c r="B855" t="s">
        <v>379</v>
      </c>
      <c r="C855" t="s">
        <v>689</v>
      </c>
      <c r="D855">
        <v>172712</v>
      </c>
      <c r="E855">
        <v>0.24478885416445201</v>
      </c>
      <c r="F855">
        <v>174260</v>
      </c>
      <c r="G855">
        <v>0.24380620862178001</v>
      </c>
      <c r="H855">
        <v>-1548</v>
      </c>
      <c r="I855">
        <v>-0.88832778606679996</v>
      </c>
    </row>
    <row r="856" spans="1:9" x14ac:dyDescent="0.25">
      <c r="A856">
        <v>120</v>
      </c>
      <c r="B856" t="s">
        <v>580</v>
      </c>
      <c r="C856" t="s">
        <v>691</v>
      </c>
      <c r="D856">
        <v>115824</v>
      </c>
      <c r="E856">
        <v>0.28298968694339199</v>
      </c>
      <c r="F856">
        <v>117416</v>
      </c>
      <c r="G856">
        <v>0.280665857133296</v>
      </c>
      <c r="H856">
        <v>-1592</v>
      </c>
      <c r="I856">
        <v>-1.35586291476459</v>
      </c>
    </row>
    <row r="857" spans="1:9" x14ac:dyDescent="0.25">
      <c r="A857">
        <v>98</v>
      </c>
      <c r="B857" t="s">
        <v>579</v>
      </c>
      <c r="C857" t="s">
        <v>692</v>
      </c>
      <c r="D857">
        <v>9014</v>
      </c>
      <c r="E857">
        <v>8.1260648895219403E-2</v>
      </c>
      <c r="F857">
        <v>10690</v>
      </c>
      <c r="G857">
        <v>9.3629022369366099E-2</v>
      </c>
      <c r="H857">
        <v>-1676</v>
      </c>
      <c r="I857">
        <v>-15.6782039289055</v>
      </c>
    </row>
    <row r="858" spans="1:9" x14ac:dyDescent="0.25">
      <c r="A858">
        <v>39</v>
      </c>
      <c r="B858" t="s">
        <v>379</v>
      </c>
      <c r="C858" t="s">
        <v>691</v>
      </c>
      <c r="D858">
        <v>122448</v>
      </c>
      <c r="E858">
        <v>0.173548483109042</v>
      </c>
      <c r="F858">
        <v>124199</v>
      </c>
      <c r="G858">
        <v>0.17376613855512699</v>
      </c>
      <c r="H858">
        <v>-1751</v>
      </c>
      <c r="I858">
        <v>-1.4098342176668099</v>
      </c>
    </row>
    <row r="859" spans="1:9" x14ac:dyDescent="0.25">
      <c r="A859">
        <v>120</v>
      </c>
      <c r="B859" t="s">
        <v>580</v>
      </c>
      <c r="C859" t="s">
        <v>689</v>
      </c>
      <c r="D859">
        <v>104021</v>
      </c>
      <c r="E859">
        <v>0.25415173215860798</v>
      </c>
      <c r="F859">
        <v>105879</v>
      </c>
      <c r="G859">
        <v>0.25308833793875002</v>
      </c>
      <c r="H859">
        <v>-1858</v>
      </c>
      <c r="I859">
        <v>-1.7548333475004501</v>
      </c>
    </row>
    <row r="860" spans="1:9" x14ac:dyDescent="0.25">
      <c r="A860">
        <v>120</v>
      </c>
      <c r="B860" t="s">
        <v>580</v>
      </c>
      <c r="C860" t="s">
        <v>694</v>
      </c>
      <c r="D860">
        <v>43917</v>
      </c>
      <c r="E860">
        <v>0.10730123360869</v>
      </c>
      <c r="F860">
        <v>45934</v>
      </c>
      <c r="G860">
        <v>0.109798540927649</v>
      </c>
      <c r="H860">
        <v>-2017</v>
      </c>
      <c r="I860">
        <v>-4.3910828580136698</v>
      </c>
    </row>
    <row r="861" spans="1:9" x14ac:dyDescent="0.25">
      <c r="A861">
        <v>39</v>
      </c>
      <c r="B861" t="s">
        <v>379</v>
      </c>
      <c r="C861" t="s">
        <v>694</v>
      </c>
      <c r="D861">
        <v>42725</v>
      </c>
      <c r="E861">
        <v>6.05551657914691E-2</v>
      </c>
      <c r="F861">
        <v>44832</v>
      </c>
      <c r="G861">
        <v>6.2724204894592198E-2</v>
      </c>
      <c r="H861">
        <v>-2107</v>
      </c>
      <c r="I861">
        <v>-4.6997680228408303</v>
      </c>
    </row>
    <row r="862" spans="1:9" x14ac:dyDescent="0.25">
      <c r="A862">
        <v>120</v>
      </c>
      <c r="B862" t="s">
        <v>580</v>
      </c>
      <c r="C862" t="s">
        <v>692</v>
      </c>
      <c r="D862">
        <v>35665</v>
      </c>
      <c r="E862">
        <v>8.7139342319692503E-2</v>
      </c>
      <c r="F862">
        <v>37935</v>
      </c>
      <c r="G862">
        <v>9.0678095748037493E-2</v>
      </c>
      <c r="H862">
        <v>-2270</v>
      </c>
      <c r="I862">
        <v>-5.9839198629234298</v>
      </c>
    </row>
    <row r="863" spans="1:9" x14ac:dyDescent="0.25">
      <c r="A863">
        <v>39</v>
      </c>
      <c r="B863" t="s">
        <v>379</v>
      </c>
      <c r="C863" t="s">
        <v>688</v>
      </c>
      <c r="D863">
        <v>150157</v>
      </c>
      <c r="E863">
        <v>0.21282111245756899</v>
      </c>
      <c r="F863">
        <v>152884</v>
      </c>
      <c r="G863">
        <v>0.21389916446076099</v>
      </c>
      <c r="H863">
        <v>-2727</v>
      </c>
      <c r="I863">
        <v>-1.7837052929018</v>
      </c>
    </row>
  </sheetData>
  <mergeCells count="1">
    <mergeCell ref="H1:I1"/>
  </mergeCells>
  <hyperlinks>
    <hyperlink ref="H1:I1" location="Index!A1" display="Regresar al Índice" xr:uid="{00000000-0004-0000-7300-000000000000}"/>
  </hyperlink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18907-06F4-4D3E-B4BE-D51E043AABF3}">
  <sheetPr codeName="Hoja10"/>
  <dimension ref="A1:I29"/>
  <sheetViews>
    <sheetView workbookViewId="0">
      <selection activeCell="A2" sqref="A2"/>
    </sheetView>
  </sheetViews>
  <sheetFormatPr baseColWidth="10" defaultRowHeight="13.2" x14ac:dyDescent="0.25"/>
  <sheetData>
    <row r="1" spans="1:9" ht="14.4" x14ac:dyDescent="0.3">
      <c r="A1" t="s">
        <v>1274</v>
      </c>
      <c r="H1" s="12" t="s">
        <v>131</v>
      </c>
      <c r="I1" s="12"/>
    </row>
    <row r="2" spans="1:9" x14ac:dyDescent="0.25">
      <c r="A2" t="s">
        <v>882</v>
      </c>
    </row>
    <row r="3" spans="1:9" x14ac:dyDescent="0.25">
      <c r="A3" t="s">
        <v>883</v>
      </c>
    </row>
    <row r="6" spans="1:9" x14ac:dyDescent="0.25">
      <c r="A6" s="84" t="s">
        <v>169</v>
      </c>
      <c r="B6" s="84" t="s">
        <v>879</v>
      </c>
      <c r="C6" s="84" t="s">
        <v>880</v>
      </c>
      <c r="D6" s="84" t="s">
        <v>170</v>
      </c>
    </row>
    <row r="7" spans="1:9" x14ac:dyDescent="0.25">
      <c r="A7" s="94" t="s">
        <v>681</v>
      </c>
      <c r="B7" s="95">
        <v>20</v>
      </c>
      <c r="C7" s="95">
        <v>27</v>
      </c>
      <c r="D7" s="96">
        <v>0.35</v>
      </c>
    </row>
    <row r="8" spans="1:9" x14ac:dyDescent="0.25">
      <c r="A8" s="97" t="s">
        <v>185</v>
      </c>
      <c r="B8" s="98">
        <v>18.5</v>
      </c>
      <c r="C8" s="99">
        <v>22</v>
      </c>
      <c r="D8" s="100">
        <v>0.189</v>
      </c>
    </row>
    <row r="9" spans="1:9" x14ac:dyDescent="0.25">
      <c r="A9" s="94" t="s">
        <v>180</v>
      </c>
      <c r="B9" s="95">
        <v>19</v>
      </c>
      <c r="C9" s="95">
        <v>22</v>
      </c>
      <c r="D9" s="96">
        <v>0.158</v>
      </c>
    </row>
    <row r="10" spans="1:9" x14ac:dyDescent="0.25">
      <c r="A10" s="97" t="s">
        <v>174</v>
      </c>
      <c r="B10" s="99">
        <v>20</v>
      </c>
      <c r="C10" s="99">
        <v>22</v>
      </c>
      <c r="D10" s="100">
        <v>0.1</v>
      </c>
    </row>
    <row r="11" spans="1:9" x14ac:dyDescent="0.25">
      <c r="A11" s="94" t="s">
        <v>171</v>
      </c>
      <c r="B11" s="95">
        <v>16</v>
      </c>
      <c r="C11" s="95">
        <v>17</v>
      </c>
      <c r="D11" s="96">
        <v>6.3E-2</v>
      </c>
    </row>
    <row r="12" spans="1:9" x14ac:dyDescent="0.25">
      <c r="A12" s="97" t="s">
        <v>678</v>
      </c>
      <c r="B12" s="99">
        <v>16</v>
      </c>
      <c r="C12" s="99">
        <v>17</v>
      </c>
      <c r="D12" s="100">
        <v>6.3E-2</v>
      </c>
    </row>
    <row r="13" spans="1:9" x14ac:dyDescent="0.25">
      <c r="A13" s="94" t="s">
        <v>176</v>
      </c>
      <c r="B13" s="95">
        <v>19</v>
      </c>
      <c r="C13" s="95">
        <v>20</v>
      </c>
      <c r="D13" s="96">
        <v>5.2999999999999999E-2</v>
      </c>
    </row>
    <row r="14" spans="1:9" x14ac:dyDescent="0.25">
      <c r="A14" s="97" t="s">
        <v>684</v>
      </c>
      <c r="B14" s="99">
        <v>19</v>
      </c>
      <c r="C14" s="99">
        <v>20</v>
      </c>
      <c r="D14" s="100">
        <v>5.2999999999999999E-2</v>
      </c>
    </row>
    <row r="15" spans="1:9" x14ac:dyDescent="0.25">
      <c r="A15" s="94" t="s">
        <v>183</v>
      </c>
      <c r="B15" s="95">
        <v>20</v>
      </c>
      <c r="C15" s="95">
        <v>21</v>
      </c>
      <c r="D15" s="96">
        <v>0.05</v>
      </c>
    </row>
    <row r="16" spans="1:9" x14ac:dyDescent="0.25">
      <c r="A16" s="97" t="s">
        <v>685</v>
      </c>
      <c r="B16" s="98">
        <v>5.6</v>
      </c>
      <c r="C16" s="98">
        <v>5.8</v>
      </c>
      <c r="D16" s="100">
        <v>3.5999999999999997E-2</v>
      </c>
    </row>
    <row r="17" spans="1:4" x14ac:dyDescent="0.25">
      <c r="A17" s="94" t="s">
        <v>178</v>
      </c>
      <c r="B17" s="95">
        <v>46</v>
      </c>
      <c r="C17" s="95">
        <v>47</v>
      </c>
      <c r="D17" s="96">
        <v>2.1999999999999999E-2</v>
      </c>
    </row>
    <row r="18" spans="1:4" x14ac:dyDescent="0.25">
      <c r="A18" s="97" t="s">
        <v>683</v>
      </c>
      <c r="B18" s="99">
        <v>68</v>
      </c>
      <c r="C18" s="99">
        <v>69</v>
      </c>
      <c r="D18" s="100">
        <v>1.4999999999999999E-2</v>
      </c>
    </row>
    <row r="19" spans="1:4" x14ac:dyDescent="0.25">
      <c r="A19" s="94" t="s">
        <v>181</v>
      </c>
      <c r="B19" s="95">
        <v>19</v>
      </c>
      <c r="C19" s="95">
        <v>19</v>
      </c>
      <c r="D19" s="96">
        <v>0</v>
      </c>
    </row>
    <row r="20" spans="1:4" x14ac:dyDescent="0.25">
      <c r="A20" s="97" t="s">
        <v>682</v>
      </c>
      <c r="B20" s="99">
        <v>13</v>
      </c>
      <c r="C20" s="99">
        <v>13</v>
      </c>
      <c r="D20" s="100">
        <v>0</v>
      </c>
    </row>
    <row r="21" spans="1:4" x14ac:dyDescent="0.25">
      <c r="A21" s="94" t="s">
        <v>679</v>
      </c>
      <c r="B21" s="95">
        <v>14</v>
      </c>
      <c r="C21" s="95">
        <v>14</v>
      </c>
      <c r="D21" s="96">
        <v>0</v>
      </c>
    </row>
    <row r="22" spans="1:4" x14ac:dyDescent="0.25">
      <c r="A22" s="97" t="s">
        <v>179</v>
      </c>
      <c r="B22" s="99">
        <v>18</v>
      </c>
      <c r="C22" s="99">
        <v>18</v>
      </c>
      <c r="D22" s="100">
        <v>0</v>
      </c>
    </row>
    <row r="23" spans="1:4" x14ac:dyDescent="0.25">
      <c r="A23" s="94" t="s">
        <v>184</v>
      </c>
      <c r="B23" s="95">
        <v>18</v>
      </c>
      <c r="C23" s="95">
        <v>18</v>
      </c>
      <c r="D23" s="96">
        <v>0</v>
      </c>
    </row>
    <row r="24" spans="1:4" x14ac:dyDescent="0.25">
      <c r="A24" s="97" t="s">
        <v>175</v>
      </c>
      <c r="B24" s="98">
        <v>17.5</v>
      </c>
      <c r="C24" s="99">
        <v>17</v>
      </c>
      <c r="D24" s="100">
        <v>-2.9000000000000001E-2</v>
      </c>
    </row>
    <row r="25" spans="1:4" x14ac:dyDescent="0.25">
      <c r="A25" s="94" t="s">
        <v>182</v>
      </c>
      <c r="B25" s="95">
        <v>31</v>
      </c>
      <c r="C25" s="95">
        <v>30</v>
      </c>
      <c r="D25" s="96">
        <v>-3.2000000000000001E-2</v>
      </c>
    </row>
    <row r="26" spans="1:4" x14ac:dyDescent="0.25">
      <c r="A26" s="97" t="s">
        <v>680</v>
      </c>
      <c r="B26" s="99">
        <v>40</v>
      </c>
      <c r="C26" s="99">
        <v>38</v>
      </c>
      <c r="D26" s="100">
        <v>-0.05</v>
      </c>
    </row>
    <row r="27" spans="1:4" x14ac:dyDescent="0.25">
      <c r="A27" s="94" t="s">
        <v>173</v>
      </c>
      <c r="B27" s="95">
        <v>18</v>
      </c>
      <c r="C27" s="95">
        <v>17</v>
      </c>
      <c r="D27" s="96">
        <v>-5.6000000000000001E-2</v>
      </c>
    </row>
    <row r="28" spans="1:4" x14ac:dyDescent="0.25">
      <c r="A28" s="97" t="s">
        <v>172</v>
      </c>
      <c r="B28" s="99">
        <v>28</v>
      </c>
      <c r="C28" s="99">
        <v>26</v>
      </c>
      <c r="D28" s="100">
        <v>-7.0999999999999994E-2</v>
      </c>
    </row>
    <row r="29" spans="1:4" x14ac:dyDescent="0.25">
      <c r="A29" s="94" t="s">
        <v>177</v>
      </c>
      <c r="B29" s="95">
        <v>35</v>
      </c>
      <c r="C29" s="95">
        <v>32</v>
      </c>
      <c r="D29" s="96">
        <v>-8.5999999999999993E-2</v>
      </c>
    </row>
  </sheetData>
  <mergeCells count="1">
    <mergeCell ref="H1:I1"/>
  </mergeCells>
  <hyperlinks>
    <hyperlink ref="H1:I1" location="Index!A1" display="Regresar al Índice" xr:uid="{ADA06FCD-95C8-4B86-8B4D-DA64FA67EAA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dimension ref="A1:P15"/>
  <sheetViews>
    <sheetView workbookViewId="0">
      <selection activeCell="A2" sqref="A2"/>
    </sheetView>
  </sheetViews>
  <sheetFormatPr baseColWidth="10" defaultColWidth="11.44140625" defaultRowHeight="13.2" x14ac:dyDescent="0.25"/>
  <cols>
    <col min="1" max="1" width="27.88671875" customWidth="1"/>
    <col min="2" max="2" width="16.6640625" customWidth="1"/>
    <col min="3" max="3" width="14.109375" customWidth="1"/>
    <col min="4" max="4" width="11.88671875" customWidth="1"/>
  </cols>
  <sheetData>
    <row r="1" spans="1:16" ht="14.4" x14ac:dyDescent="0.3">
      <c r="A1" t="s">
        <v>1275</v>
      </c>
      <c r="H1" s="12" t="s">
        <v>131</v>
      </c>
      <c r="I1" s="12"/>
      <c r="O1" s="11" t="s">
        <v>662</v>
      </c>
      <c r="P1" s="11"/>
    </row>
    <row r="2" spans="1:16" x14ac:dyDescent="0.25">
      <c r="A2" t="s">
        <v>337</v>
      </c>
    </row>
    <row r="5" spans="1:16" ht="13.8" x14ac:dyDescent="0.25">
      <c r="A5" s="114" t="s">
        <v>338</v>
      </c>
      <c r="B5" s="101" t="s">
        <v>358</v>
      </c>
      <c r="C5" s="101" t="s">
        <v>231</v>
      </c>
      <c r="D5" s="114" t="s">
        <v>339</v>
      </c>
      <c r="E5" s="114" t="s">
        <v>340</v>
      </c>
    </row>
    <row r="6" spans="1:16" ht="14.4" thickBot="1" x14ac:dyDescent="0.3">
      <c r="A6" s="115"/>
      <c r="B6" s="101">
        <v>2019</v>
      </c>
      <c r="C6" s="101">
        <v>2019</v>
      </c>
      <c r="D6" s="115"/>
      <c r="E6" s="115"/>
    </row>
    <row r="7" spans="1:16" ht="28.2" thickBot="1" x14ac:dyDescent="0.3">
      <c r="A7" s="102" t="s">
        <v>324</v>
      </c>
      <c r="B7" s="103">
        <v>109812</v>
      </c>
      <c r="C7" s="103">
        <v>109333</v>
      </c>
      <c r="D7" s="104">
        <v>-479</v>
      </c>
      <c r="E7" s="105">
        <v>-4.4000000000000003E-3</v>
      </c>
    </row>
    <row r="8" spans="1:16" ht="14.4" thickBot="1" x14ac:dyDescent="0.3">
      <c r="A8" s="106" t="s">
        <v>271</v>
      </c>
      <c r="B8" s="107">
        <v>368314</v>
      </c>
      <c r="C8" s="107">
        <v>363625</v>
      </c>
      <c r="D8" s="107">
        <v>-4689</v>
      </c>
      <c r="E8" s="108">
        <v>-1.2699999999999999E-2</v>
      </c>
    </row>
    <row r="9" spans="1:16" ht="14.4" thickBot="1" x14ac:dyDescent="0.3">
      <c r="A9" s="106" t="s">
        <v>327</v>
      </c>
      <c r="B9" s="107">
        <v>149756</v>
      </c>
      <c r="C9" s="107">
        <v>141943</v>
      </c>
      <c r="D9" s="107">
        <v>-7813</v>
      </c>
      <c r="E9" s="108">
        <v>-5.2200000000000003E-2</v>
      </c>
    </row>
    <row r="10" spans="1:16" ht="28.2" thickBot="1" x14ac:dyDescent="0.3">
      <c r="A10" s="109" t="s">
        <v>341</v>
      </c>
      <c r="B10" s="107">
        <v>9637</v>
      </c>
      <c r="C10" s="107">
        <v>9697</v>
      </c>
      <c r="D10" s="110">
        <v>60</v>
      </c>
      <c r="E10" s="108">
        <v>6.1999999999999998E-3</v>
      </c>
    </row>
    <row r="11" spans="1:16" ht="14.4" thickBot="1" x14ac:dyDescent="0.3">
      <c r="A11" s="106" t="s">
        <v>326</v>
      </c>
      <c r="B11" s="107">
        <v>464750</v>
      </c>
      <c r="C11" s="107">
        <v>458198</v>
      </c>
      <c r="D11" s="107">
        <v>-6552</v>
      </c>
      <c r="E11" s="108">
        <v>-1.41E-2</v>
      </c>
    </row>
    <row r="12" spans="1:16" ht="14.4" thickBot="1" x14ac:dyDescent="0.3">
      <c r="A12" s="106" t="s">
        <v>325</v>
      </c>
      <c r="B12" s="107">
        <v>2735</v>
      </c>
      <c r="C12" s="107">
        <v>2683</v>
      </c>
      <c r="D12" s="110">
        <v>-52</v>
      </c>
      <c r="E12" s="108">
        <v>-1.9E-2</v>
      </c>
    </row>
    <row r="13" spans="1:16" ht="14.4" thickBot="1" x14ac:dyDescent="0.3">
      <c r="A13" s="106" t="s">
        <v>276</v>
      </c>
      <c r="B13" s="107">
        <v>648166</v>
      </c>
      <c r="C13" s="107">
        <v>640252</v>
      </c>
      <c r="D13" s="107">
        <v>-7914</v>
      </c>
      <c r="E13" s="108">
        <v>-1.2200000000000001E-2</v>
      </c>
    </row>
    <row r="14" spans="1:16" ht="14.4" thickBot="1" x14ac:dyDescent="0.3">
      <c r="A14" s="106" t="s">
        <v>329</v>
      </c>
      <c r="B14" s="107">
        <v>86980</v>
      </c>
      <c r="C14" s="107">
        <v>86968</v>
      </c>
      <c r="D14" s="110">
        <v>-12</v>
      </c>
      <c r="E14" s="108">
        <v>-1E-4</v>
      </c>
    </row>
    <row r="15" spans="1:16" ht="14.4" thickBot="1" x14ac:dyDescent="0.3">
      <c r="A15" s="111" t="s">
        <v>126</v>
      </c>
      <c r="B15" s="112">
        <v>1840150</v>
      </c>
      <c r="C15" s="112">
        <v>1812699</v>
      </c>
      <c r="D15" s="112">
        <v>-27451</v>
      </c>
      <c r="E15" s="113">
        <v>-1.49E-2</v>
      </c>
    </row>
  </sheetData>
  <mergeCells count="5">
    <mergeCell ref="H1:I1"/>
    <mergeCell ref="O1:P1"/>
    <mergeCell ref="A5:A6"/>
    <mergeCell ref="D5:D6"/>
    <mergeCell ref="E5:E6"/>
  </mergeCells>
  <hyperlinks>
    <hyperlink ref="H1:I1" location="Index!A1" display="Regresar al Índice" xr:uid="{00000000-0004-0000-0800-000000000000}"/>
    <hyperlink ref="O1:P1" location="Index!B2" display="Regresar al índice" xr:uid="{00000000-0004-0000-0800-000001000000}"/>
  </hyperlinks>
  <pageMargins left="0.7" right="0.7" top="0.75" bottom="0.75" header="0.3" footer="0.3"/>
  <pageSetup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P16"/>
  <sheetViews>
    <sheetView workbookViewId="0">
      <selection activeCell="A2" sqref="A2"/>
    </sheetView>
  </sheetViews>
  <sheetFormatPr baseColWidth="10" defaultColWidth="11.44140625" defaultRowHeight="13.2" x14ac:dyDescent="0.25"/>
  <cols>
    <col min="1" max="1" width="32.88671875" customWidth="1"/>
    <col min="3" max="3" width="13" customWidth="1"/>
    <col min="5" max="5" width="14.88671875" customWidth="1"/>
  </cols>
  <sheetData>
    <row r="1" spans="1:16" ht="14.4" x14ac:dyDescent="0.3">
      <c r="A1" t="s">
        <v>1277</v>
      </c>
      <c r="H1" s="12" t="s">
        <v>131</v>
      </c>
      <c r="I1" s="12"/>
      <c r="O1" s="11" t="s">
        <v>662</v>
      </c>
      <c r="P1" s="11"/>
    </row>
    <row r="2" spans="1:16" x14ac:dyDescent="0.25">
      <c r="A2" t="s">
        <v>337</v>
      </c>
      <c r="H2" t="s">
        <v>342</v>
      </c>
    </row>
    <row r="5" spans="1:16" ht="13.8" x14ac:dyDescent="0.25">
      <c r="A5" s="114" t="s">
        <v>338</v>
      </c>
      <c r="B5" s="118">
        <v>43435</v>
      </c>
      <c r="C5" s="101" t="s">
        <v>231</v>
      </c>
      <c r="D5" s="114" t="s">
        <v>339</v>
      </c>
      <c r="E5" s="101" t="s">
        <v>170</v>
      </c>
    </row>
    <row r="6" spans="1:16" ht="13.8" x14ac:dyDescent="0.25">
      <c r="A6" s="114"/>
      <c r="B6" s="118"/>
      <c r="C6" s="101">
        <v>2019</v>
      </c>
      <c r="D6" s="114"/>
      <c r="E6" s="101" t="s">
        <v>281</v>
      </c>
    </row>
    <row r="7" spans="1:16" ht="14.4" thickBot="1" x14ac:dyDescent="0.3">
      <c r="A7" s="115"/>
      <c r="B7" s="119"/>
      <c r="C7" s="116"/>
      <c r="D7" s="115"/>
      <c r="E7" s="117" t="s">
        <v>1276</v>
      </c>
    </row>
    <row r="8" spans="1:16" ht="28.2" thickBot="1" x14ac:dyDescent="0.3">
      <c r="A8" s="109" t="s">
        <v>324</v>
      </c>
      <c r="B8" s="107">
        <v>104065</v>
      </c>
      <c r="C8" s="103">
        <v>109333</v>
      </c>
      <c r="D8" s="107">
        <v>5268</v>
      </c>
      <c r="E8" s="108">
        <v>5.0599999999999999E-2</v>
      </c>
    </row>
    <row r="9" spans="1:16" ht="14.4" thickBot="1" x14ac:dyDescent="0.3">
      <c r="A9" s="106" t="s">
        <v>271</v>
      </c>
      <c r="B9" s="107">
        <v>354114</v>
      </c>
      <c r="C9" s="107">
        <v>363625</v>
      </c>
      <c r="D9" s="107">
        <v>9511</v>
      </c>
      <c r="E9" s="108">
        <v>2.69E-2</v>
      </c>
    </row>
    <row r="10" spans="1:16" ht="14.4" thickBot="1" x14ac:dyDescent="0.3">
      <c r="A10" s="106" t="s">
        <v>327</v>
      </c>
      <c r="B10" s="107">
        <v>141254</v>
      </c>
      <c r="C10" s="107">
        <v>141943</v>
      </c>
      <c r="D10" s="110">
        <v>689</v>
      </c>
      <c r="E10" s="108">
        <v>4.8999999999999998E-3</v>
      </c>
    </row>
    <row r="11" spans="1:16" ht="28.2" thickBot="1" x14ac:dyDescent="0.3">
      <c r="A11" s="109" t="s">
        <v>341</v>
      </c>
      <c r="B11" s="107">
        <v>9458</v>
      </c>
      <c r="C11" s="107">
        <v>9697</v>
      </c>
      <c r="D11" s="110">
        <v>239</v>
      </c>
      <c r="E11" s="108">
        <v>2.53E-2</v>
      </c>
    </row>
    <row r="12" spans="1:16" ht="14.4" thickBot="1" x14ac:dyDescent="0.3">
      <c r="A12" s="106" t="s">
        <v>326</v>
      </c>
      <c r="B12" s="107">
        <v>452017</v>
      </c>
      <c r="C12" s="107">
        <v>458198</v>
      </c>
      <c r="D12" s="107">
        <v>6181</v>
      </c>
      <c r="E12" s="108">
        <v>1.37E-2</v>
      </c>
    </row>
    <row r="13" spans="1:16" ht="14.4" thickBot="1" x14ac:dyDescent="0.3">
      <c r="A13" s="106" t="s">
        <v>325</v>
      </c>
      <c r="B13" s="107">
        <v>2703</v>
      </c>
      <c r="C13" s="107">
        <v>2683</v>
      </c>
      <c r="D13" s="110">
        <v>-20</v>
      </c>
      <c r="E13" s="108">
        <v>-7.4000000000000003E-3</v>
      </c>
    </row>
    <row r="14" spans="1:16" ht="14.4" thickBot="1" x14ac:dyDescent="0.3">
      <c r="A14" s="106" t="s">
        <v>276</v>
      </c>
      <c r="B14" s="107">
        <v>614655</v>
      </c>
      <c r="C14" s="107">
        <v>640252</v>
      </c>
      <c r="D14" s="107">
        <v>25597</v>
      </c>
      <c r="E14" s="108">
        <v>4.1599999999999998E-2</v>
      </c>
    </row>
    <row r="15" spans="1:16" ht="14.4" thickBot="1" x14ac:dyDescent="0.3">
      <c r="A15" s="106" t="s">
        <v>329</v>
      </c>
      <c r="B15" s="107">
        <v>82734</v>
      </c>
      <c r="C15" s="107">
        <v>86968</v>
      </c>
      <c r="D15" s="107">
        <v>4234</v>
      </c>
      <c r="E15" s="108">
        <v>5.1200000000000002E-2</v>
      </c>
    </row>
    <row r="16" spans="1:16" ht="14.4" thickBot="1" x14ac:dyDescent="0.3">
      <c r="A16" s="111" t="s">
        <v>126</v>
      </c>
      <c r="B16" s="112">
        <v>1761000</v>
      </c>
      <c r="C16" s="112">
        <v>1812699</v>
      </c>
      <c r="D16" s="112">
        <v>51699</v>
      </c>
      <c r="E16" s="113">
        <v>2.9399999999999999E-2</v>
      </c>
    </row>
  </sheetData>
  <mergeCells count="5">
    <mergeCell ref="H1:I1"/>
    <mergeCell ref="O1:P1"/>
    <mergeCell ref="A5:A7"/>
    <mergeCell ref="B5:B7"/>
    <mergeCell ref="D5:D7"/>
  </mergeCells>
  <hyperlinks>
    <hyperlink ref="H1:I1" location="Index!A1" display="Regresar al Índice" xr:uid="{00000000-0004-0000-0900-000000000000}"/>
    <hyperlink ref="O1:P1" location="Index!B2" display="Regresar al índice" xr:uid="{00000000-0004-0000-0900-000001000000}"/>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I17"/>
  <sheetViews>
    <sheetView workbookViewId="0">
      <selection activeCell="A2" sqref="A2"/>
    </sheetView>
  </sheetViews>
  <sheetFormatPr baseColWidth="10" defaultColWidth="9.109375" defaultRowHeight="13.2" x14ac:dyDescent="0.25"/>
  <cols>
    <col min="1" max="1" width="21.88671875" customWidth="1"/>
    <col min="2" max="2" width="15.44140625" customWidth="1"/>
    <col min="3" max="3" width="14.5546875" customWidth="1"/>
    <col min="4" max="4" width="20.6640625" customWidth="1"/>
    <col min="6" max="6" width="70.6640625" customWidth="1"/>
    <col min="7" max="9" width="15.6640625" customWidth="1"/>
  </cols>
  <sheetData>
    <row r="1" spans="1:9" ht="14.4" x14ac:dyDescent="0.3">
      <c r="A1" t="s">
        <v>1278</v>
      </c>
      <c r="H1" s="12" t="s">
        <v>131</v>
      </c>
      <c r="I1" s="12"/>
    </row>
    <row r="2" spans="1:9" x14ac:dyDescent="0.25">
      <c r="A2" t="s">
        <v>591</v>
      </c>
    </row>
    <row r="3" spans="1:9" x14ac:dyDescent="0.25">
      <c r="A3" t="s">
        <v>621</v>
      </c>
    </row>
    <row r="5" spans="1:9" ht="55.2" x14ac:dyDescent="0.25">
      <c r="A5" s="120" t="s">
        <v>622</v>
      </c>
      <c r="B5" s="120" t="s">
        <v>623</v>
      </c>
      <c r="C5" s="120" t="s">
        <v>624</v>
      </c>
      <c r="D5" s="120" t="s">
        <v>625</v>
      </c>
    </row>
    <row r="6" spans="1:9" ht="69" x14ac:dyDescent="0.25">
      <c r="A6" s="121" t="s">
        <v>626</v>
      </c>
      <c r="B6" s="122">
        <v>0.3</v>
      </c>
      <c r="C6" s="123">
        <v>144</v>
      </c>
      <c r="D6" s="122">
        <v>1E-3</v>
      </c>
    </row>
    <row r="7" spans="1:9" ht="82.8" x14ac:dyDescent="0.25">
      <c r="A7" s="121" t="s">
        <v>627</v>
      </c>
      <c r="B7" s="124">
        <v>0.154</v>
      </c>
      <c r="C7" s="125">
        <v>8159</v>
      </c>
      <c r="D7" s="124">
        <v>0.112</v>
      </c>
    </row>
    <row r="8" spans="1:9" ht="96.6" x14ac:dyDescent="0.25">
      <c r="A8" s="121" t="s">
        <v>628</v>
      </c>
      <c r="B8" s="122">
        <v>0.14299999999999999</v>
      </c>
      <c r="C8" s="123">
        <v>926</v>
      </c>
      <c r="D8" s="122">
        <v>1.2E-2</v>
      </c>
    </row>
    <row r="9" spans="1:9" ht="55.2" x14ac:dyDescent="0.25">
      <c r="A9" s="121" t="s">
        <v>629</v>
      </c>
      <c r="B9" s="124">
        <v>0.121</v>
      </c>
      <c r="C9" s="125">
        <v>5880</v>
      </c>
      <c r="D9" s="124">
        <v>0.10199999999999999</v>
      </c>
    </row>
    <row r="10" spans="1:9" ht="276" x14ac:dyDescent="0.25">
      <c r="A10" s="121" t="s">
        <v>630</v>
      </c>
      <c r="B10" s="122">
        <v>0.06</v>
      </c>
      <c r="C10" s="126">
        <v>-1404</v>
      </c>
      <c r="D10" s="122">
        <v>-4.2999999999999997E-2</v>
      </c>
    </row>
    <row r="11" spans="1:9" ht="82.8" x14ac:dyDescent="0.25">
      <c r="A11" s="121" t="s">
        <v>631</v>
      </c>
      <c r="B11" s="124">
        <v>4.9000000000000002E-2</v>
      </c>
      <c r="C11" s="127">
        <v>110</v>
      </c>
      <c r="D11" s="124">
        <v>4.0000000000000001E-3</v>
      </c>
    </row>
    <row r="12" spans="1:9" ht="96.6" x14ac:dyDescent="0.25">
      <c r="A12" s="121" t="s">
        <v>632</v>
      </c>
      <c r="B12" s="122">
        <v>3.9E-2</v>
      </c>
      <c r="C12" s="123">
        <v>-481</v>
      </c>
      <c r="D12" s="122">
        <v>-2.3E-2</v>
      </c>
    </row>
    <row r="13" spans="1:9" ht="138" x14ac:dyDescent="0.25">
      <c r="A13" s="121" t="s">
        <v>633</v>
      </c>
      <c r="B13" s="124">
        <v>2.4E-2</v>
      </c>
      <c r="C13" s="125">
        <v>-1686</v>
      </c>
      <c r="D13" s="124">
        <v>-0.11700000000000001</v>
      </c>
    </row>
    <row r="14" spans="1:9" ht="82.8" x14ac:dyDescent="0.25">
      <c r="A14" s="121" t="s">
        <v>634</v>
      </c>
      <c r="B14" s="122">
        <v>2.1999999999999999E-2</v>
      </c>
      <c r="C14" s="123">
        <v>-931</v>
      </c>
      <c r="D14" s="122">
        <v>-7.5999999999999998E-2</v>
      </c>
    </row>
    <row r="15" spans="1:9" ht="55.2" x14ac:dyDescent="0.25">
      <c r="A15" s="121" t="s">
        <v>635</v>
      </c>
      <c r="B15" s="124">
        <v>2.1000000000000001E-2</v>
      </c>
      <c r="C15" s="127">
        <v>-305</v>
      </c>
      <c r="D15" s="124">
        <v>-2.8000000000000001E-2</v>
      </c>
    </row>
    <row r="16" spans="1:9" ht="55.2" x14ac:dyDescent="0.25">
      <c r="A16" s="121" t="s">
        <v>636</v>
      </c>
      <c r="B16" s="122">
        <v>6.6000000000000003E-2</v>
      </c>
      <c r="C16" s="126">
        <v>-2563</v>
      </c>
      <c r="D16" s="122">
        <v>-6.9000000000000006E-2</v>
      </c>
    </row>
    <row r="17" spans="1:4" ht="13.8" x14ac:dyDescent="0.25">
      <c r="A17" s="128" t="s">
        <v>126</v>
      </c>
      <c r="B17" s="129">
        <v>1</v>
      </c>
      <c r="C17" s="130">
        <v>7848</v>
      </c>
      <c r="D17" s="129">
        <v>1.4999999999999999E-2</v>
      </c>
    </row>
  </sheetData>
  <mergeCells count="1">
    <mergeCell ref="H1:I1"/>
  </mergeCells>
  <hyperlinks>
    <hyperlink ref="H1:I1" location="Index!A1" display="Regresar al Índice" xr:uid="{F141CCB6-5683-4020-A6A2-718962BA7598}"/>
  </hyperlinks>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7"/>
  <dimension ref="A1:I17"/>
  <sheetViews>
    <sheetView workbookViewId="0">
      <selection activeCell="A6" sqref="A6"/>
    </sheetView>
  </sheetViews>
  <sheetFormatPr baseColWidth="10" defaultColWidth="9.109375" defaultRowHeight="13.2" x14ac:dyDescent="0.25"/>
  <cols>
    <col min="1" max="5" width="33.21875" customWidth="1"/>
    <col min="6" max="6" width="70.6640625" customWidth="1"/>
    <col min="7" max="9" width="15.6640625" customWidth="1"/>
  </cols>
  <sheetData>
    <row r="1" spans="1:9" ht="14.4" x14ac:dyDescent="0.3">
      <c r="A1" t="s">
        <v>1279</v>
      </c>
      <c r="H1" s="12" t="s">
        <v>131</v>
      </c>
      <c r="I1" s="12"/>
    </row>
    <row r="2" spans="1:9" x14ac:dyDescent="0.25">
      <c r="A2" t="s">
        <v>591</v>
      </c>
    </row>
    <row r="3" spans="1:9" x14ac:dyDescent="0.25">
      <c r="A3" t="s">
        <v>637</v>
      </c>
    </row>
    <row r="5" spans="1:9" ht="55.2" x14ac:dyDescent="0.25">
      <c r="A5" s="120" t="s">
        <v>622</v>
      </c>
      <c r="B5" s="120" t="s">
        <v>623</v>
      </c>
      <c r="C5" s="120" t="s">
        <v>624</v>
      </c>
      <c r="D5" s="120" t="s">
        <v>625</v>
      </c>
    </row>
    <row r="6" spans="1:9" ht="69" x14ac:dyDescent="0.25">
      <c r="A6" s="131" t="s">
        <v>630</v>
      </c>
      <c r="B6" s="132">
        <v>0.24199999999999999</v>
      </c>
      <c r="C6" s="133">
        <v>2614</v>
      </c>
      <c r="D6" s="132">
        <v>4.2999999999999997E-2</v>
      </c>
    </row>
    <row r="7" spans="1:9" ht="45" customHeight="1" thickBot="1" x14ac:dyDescent="0.3">
      <c r="A7" s="131" t="s">
        <v>626</v>
      </c>
      <c r="B7" s="134">
        <v>0.2</v>
      </c>
      <c r="C7" s="135">
        <v>1547</v>
      </c>
      <c r="D7" s="134">
        <v>0.03</v>
      </c>
    </row>
    <row r="8" spans="1:9" ht="45" customHeight="1" x14ac:dyDescent="0.25">
      <c r="A8" s="131" t="s">
        <v>628</v>
      </c>
      <c r="B8" s="132">
        <v>9.5000000000000001E-2</v>
      </c>
      <c r="C8" s="136">
        <v>-521</v>
      </c>
      <c r="D8" s="132">
        <v>-0.02</v>
      </c>
    </row>
    <row r="9" spans="1:9" ht="45" customHeight="1" thickBot="1" x14ac:dyDescent="0.3">
      <c r="A9" s="131" t="s">
        <v>629</v>
      </c>
      <c r="B9" s="134">
        <v>9.2999999999999999E-2</v>
      </c>
      <c r="C9" s="135">
        <v>2818</v>
      </c>
      <c r="D9" s="134">
        <v>0.129</v>
      </c>
    </row>
    <row r="10" spans="1:9" ht="45" customHeight="1" x14ac:dyDescent="0.25">
      <c r="A10" s="131" t="s">
        <v>631</v>
      </c>
      <c r="B10" s="132">
        <v>8.7999999999999995E-2</v>
      </c>
      <c r="C10" s="136">
        <v>-161</v>
      </c>
      <c r="D10" s="132">
        <v>-7.0000000000000001E-3</v>
      </c>
    </row>
    <row r="11" spans="1:9" ht="45" customHeight="1" thickBot="1" x14ac:dyDescent="0.3">
      <c r="A11" s="131" t="s">
        <v>632</v>
      </c>
      <c r="B11" s="134">
        <v>5.2999999999999999E-2</v>
      </c>
      <c r="C11" s="137">
        <v>-589</v>
      </c>
      <c r="D11" s="134">
        <v>-0.04</v>
      </c>
    </row>
    <row r="12" spans="1:9" ht="45" customHeight="1" x14ac:dyDescent="0.25">
      <c r="A12" s="131" t="s">
        <v>627</v>
      </c>
      <c r="B12" s="132">
        <v>5.1999999999999998E-2</v>
      </c>
      <c r="C12" s="136">
        <v>397</v>
      </c>
      <c r="D12" s="132">
        <v>0.03</v>
      </c>
    </row>
    <row r="13" spans="1:9" ht="45" customHeight="1" thickBot="1" x14ac:dyDescent="0.3">
      <c r="A13" s="131" t="s">
        <v>638</v>
      </c>
      <c r="B13" s="134">
        <v>2.9000000000000001E-2</v>
      </c>
      <c r="C13" s="137">
        <v>451</v>
      </c>
      <c r="D13" s="134">
        <v>6.3E-2</v>
      </c>
    </row>
    <row r="14" spans="1:9" ht="45" customHeight="1" x14ac:dyDescent="0.25">
      <c r="A14" s="131" t="s">
        <v>639</v>
      </c>
      <c r="B14" s="132">
        <v>2.5999999999999999E-2</v>
      </c>
      <c r="C14" s="136">
        <v>-6</v>
      </c>
      <c r="D14" s="132">
        <v>-1E-3</v>
      </c>
    </row>
    <row r="15" spans="1:9" ht="45" customHeight="1" thickBot="1" x14ac:dyDescent="0.3">
      <c r="A15" s="131" t="s">
        <v>640</v>
      </c>
      <c r="B15" s="134">
        <v>2.1000000000000001E-2</v>
      </c>
      <c r="C15" s="137">
        <v>288</v>
      </c>
      <c r="D15" s="134">
        <v>5.6000000000000001E-2</v>
      </c>
    </row>
    <row r="16" spans="1:9" ht="45" customHeight="1" x14ac:dyDescent="0.25">
      <c r="A16" s="131" t="s">
        <v>636</v>
      </c>
      <c r="B16" s="132">
        <v>0.10100000000000001</v>
      </c>
      <c r="C16" s="133">
        <v>-1055</v>
      </c>
      <c r="D16" s="132">
        <v>-3.7999999999999999E-2</v>
      </c>
    </row>
    <row r="17" spans="1:4" ht="13.8" x14ac:dyDescent="0.25">
      <c r="A17" s="128" t="s">
        <v>126</v>
      </c>
      <c r="B17" s="129">
        <v>1</v>
      </c>
      <c r="C17" s="130">
        <v>5783</v>
      </c>
      <c r="D17" s="129">
        <v>2.1999999999999999E-2</v>
      </c>
    </row>
  </sheetData>
  <mergeCells count="1">
    <mergeCell ref="H1:I1"/>
  </mergeCells>
  <hyperlinks>
    <hyperlink ref="H1:I1" location="Index!A1" display="Regresar al Índice" xr:uid="{41133AA9-F015-4AC4-A3C6-B1D0DE960906}"/>
  </hyperlinks>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I19"/>
  <sheetViews>
    <sheetView workbookViewId="0">
      <selection activeCell="I30" sqref="I30"/>
    </sheetView>
  </sheetViews>
  <sheetFormatPr baseColWidth="10" defaultColWidth="9.109375" defaultRowHeight="13.2" x14ac:dyDescent="0.25"/>
  <cols>
    <col min="2" max="2" width="12" customWidth="1"/>
    <col min="3" max="3" width="14.6640625" customWidth="1"/>
    <col min="4" max="4" width="15.6640625" customWidth="1"/>
    <col min="5" max="5" width="11.44140625" customWidth="1"/>
    <col min="6" max="6" width="13.6640625" customWidth="1"/>
    <col min="7" max="7" width="15.44140625" customWidth="1"/>
    <col min="8" max="8" width="12.44140625" customWidth="1"/>
  </cols>
  <sheetData>
    <row r="1" spans="1:9" ht="14.4" x14ac:dyDescent="0.3">
      <c r="A1" t="s">
        <v>1280</v>
      </c>
      <c r="H1" s="12" t="s">
        <v>131</v>
      </c>
      <c r="I1" s="12"/>
    </row>
    <row r="2" spans="1:9" x14ac:dyDescent="0.25">
      <c r="A2" t="s">
        <v>600</v>
      </c>
    </row>
    <row r="3" spans="1:9" x14ac:dyDescent="0.25">
      <c r="A3" t="s">
        <v>641</v>
      </c>
    </row>
    <row r="6" spans="1:9" ht="14.4" thickBot="1" x14ac:dyDescent="0.3">
      <c r="B6" s="145" t="s">
        <v>146</v>
      </c>
      <c r="C6" s="146" t="s">
        <v>642</v>
      </c>
      <c r="D6" s="146"/>
      <c r="E6" s="147"/>
      <c r="F6" s="148" t="s">
        <v>643</v>
      </c>
      <c r="G6" s="146"/>
      <c r="H6" s="146"/>
    </row>
    <row r="7" spans="1:9" ht="30" customHeight="1" x14ac:dyDescent="0.25">
      <c r="B7" s="145"/>
      <c r="C7" s="138" t="s">
        <v>644</v>
      </c>
      <c r="D7" s="138" t="s">
        <v>645</v>
      </c>
      <c r="E7" s="139" t="s">
        <v>646</v>
      </c>
      <c r="F7" s="138" t="s">
        <v>644</v>
      </c>
      <c r="G7" s="138" t="s">
        <v>645</v>
      </c>
      <c r="H7" s="138" t="s">
        <v>646</v>
      </c>
    </row>
    <row r="8" spans="1:9" ht="13.8" x14ac:dyDescent="0.25">
      <c r="B8" s="140">
        <v>43435</v>
      </c>
      <c r="C8" s="141">
        <v>4.82E-2</v>
      </c>
      <c r="D8" s="141">
        <v>-4.2999999999999997E-2</v>
      </c>
      <c r="E8" s="142">
        <v>2.24E-2</v>
      </c>
      <c r="F8" s="141">
        <v>3.0599999999999999E-2</v>
      </c>
      <c r="G8" s="141">
        <v>-3.8999999999999998E-3</v>
      </c>
      <c r="H8" s="141">
        <v>-1.09E-2</v>
      </c>
    </row>
    <row r="9" spans="1:9" ht="13.8" x14ac:dyDescent="0.25">
      <c r="B9" s="143" t="s">
        <v>884</v>
      </c>
      <c r="C9" s="122">
        <v>4.1500000000000002E-2</v>
      </c>
      <c r="D9" s="122">
        <v>5.9999999999999995E-4</v>
      </c>
      <c r="E9" s="144">
        <v>1.5299999999999999E-2</v>
      </c>
      <c r="F9" s="122">
        <v>1.2200000000000001E-2</v>
      </c>
      <c r="G9" s="122">
        <v>6.3E-2</v>
      </c>
      <c r="H9" s="122">
        <v>1.4800000000000001E-2</v>
      </c>
    </row>
    <row r="10" spans="1:9" ht="13.8" x14ac:dyDescent="0.25">
      <c r="B10" s="140">
        <v>43497</v>
      </c>
      <c r="C10" s="141">
        <v>3.1399999999999997E-2</v>
      </c>
      <c r="D10" s="141">
        <v>-1.0500000000000001E-2</v>
      </c>
      <c r="E10" s="142">
        <v>2.24E-2</v>
      </c>
      <c r="F10" s="141">
        <v>2.7300000000000001E-2</v>
      </c>
      <c r="G10" s="141">
        <v>2.7099999999999999E-2</v>
      </c>
      <c r="H10" s="141">
        <v>3.8800000000000001E-2</v>
      </c>
    </row>
    <row r="11" spans="1:9" ht="13.8" x14ac:dyDescent="0.25">
      <c r="B11" s="140">
        <v>43525</v>
      </c>
      <c r="C11" s="122">
        <v>3.39E-2</v>
      </c>
      <c r="D11" s="122">
        <v>-4.9399999999999999E-2</v>
      </c>
      <c r="E11" s="144">
        <v>6.8400000000000002E-2</v>
      </c>
      <c r="F11" s="122">
        <v>5.2999999999999999E-2</v>
      </c>
      <c r="G11" s="122">
        <v>1.5800000000000002E-2</v>
      </c>
      <c r="H11" s="122">
        <v>4.9599999999999998E-2</v>
      </c>
    </row>
    <row r="12" spans="1:9" ht="13.8" x14ac:dyDescent="0.25">
      <c r="B12" s="140">
        <v>43556</v>
      </c>
      <c r="C12" s="141">
        <v>3.5099999999999999E-2</v>
      </c>
      <c r="D12" s="141">
        <v>-3.4500000000000003E-2</v>
      </c>
      <c r="E12" s="142">
        <v>-1.8E-3</v>
      </c>
      <c r="F12" s="141">
        <v>4.1399999999999999E-2</v>
      </c>
      <c r="G12" s="141">
        <v>1.61E-2</v>
      </c>
      <c r="H12" s="141">
        <v>1.8100000000000002E-2</v>
      </c>
    </row>
    <row r="13" spans="1:9" ht="13.8" x14ac:dyDescent="0.25">
      <c r="B13" s="140">
        <v>43586</v>
      </c>
      <c r="C13" s="122">
        <v>3.1E-2</v>
      </c>
      <c r="D13" s="122">
        <v>-1.4200000000000001E-2</v>
      </c>
      <c r="E13" s="144">
        <v>1.21E-2</v>
      </c>
      <c r="F13" s="122">
        <v>2.3699999999999999E-2</v>
      </c>
      <c r="G13" s="122">
        <v>2.7E-2</v>
      </c>
      <c r="H13" s="122">
        <v>3.32E-2</v>
      </c>
    </row>
    <row r="14" spans="1:9" ht="13.8" x14ac:dyDescent="0.25">
      <c r="B14" s="140">
        <v>43617</v>
      </c>
      <c r="C14" s="141">
        <v>2.9399999999999999E-2</v>
      </c>
      <c r="D14" s="141">
        <v>-1.9699999999999999E-2</v>
      </c>
      <c r="E14" s="142">
        <v>-2.7799999999999998E-2</v>
      </c>
      <c r="F14" s="141">
        <v>4.1999999999999997E-3</v>
      </c>
      <c r="G14" s="141">
        <v>3.1300000000000001E-2</v>
      </c>
      <c r="H14" s="141">
        <v>2.18E-2</v>
      </c>
    </row>
    <row r="15" spans="1:9" ht="13.8" x14ac:dyDescent="0.25">
      <c r="B15" s="140">
        <v>43647</v>
      </c>
      <c r="C15" s="122">
        <v>1.9699999999999999E-2</v>
      </c>
      <c r="D15" s="122">
        <v>-2.8000000000000001E-2</v>
      </c>
      <c r="E15" s="144">
        <v>-1.04E-2</v>
      </c>
      <c r="F15" s="122">
        <v>1.1599999999999999E-2</v>
      </c>
      <c r="G15" s="122">
        <v>1.1900000000000001E-2</v>
      </c>
      <c r="H15" s="122">
        <v>3.1699999999999999E-2</v>
      </c>
    </row>
    <row r="16" spans="1:9" ht="13.8" x14ac:dyDescent="0.25">
      <c r="B16" s="140">
        <v>43678</v>
      </c>
      <c r="C16" s="141">
        <v>1.8599999999999998E-2</v>
      </c>
      <c r="D16" s="141">
        <v>-2.5700000000000001E-2</v>
      </c>
      <c r="E16" s="142">
        <v>-2.7099999999999999E-2</v>
      </c>
      <c r="F16" s="141">
        <v>-3.0000000000000001E-3</v>
      </c>
      <c r="G16" s="141">
        <v>4.3999999999999997E-2</v>
      </c>
      <c r="H16" s="141">
        <v>2.6499999999999999E-2</v>
      </c>
    </row>
    <row r="17" spans="2:8" ht="13.8" x14ac:dyDescent="0.25">
      <c r="B17" s="140">
        <v>43709</v>
      </c>
      <c r="C17" s="122">
        <v>1.35E-2</v>
      </c>
      <c r="D17" s="122">
        <v>-5.0000000000000001E-3</v>
      </c>
      <c r="E17" s="144">
        <v>-8.5000000000000006E-3</v>
      </c>
      <c r="F17" s="122">
        <v>1.6999999999999999E-3</v>
      </c>
      <c r="G17" s="122">
        <v>2.4899999999999999E-2</v>
      </c>
      <c r="H17" s="122">
        <v>2.23E-2</v>
      </c>
    </row>
    <row r="18" spans="2:8" ht="13.8" x14ac:dyDescent="0.25">
      <c r="B18" s="140">
        <v>43739</v>
      </c>
      <c r="C18" s="141">
        <v>0.01</v>
      </c>
      <c r="D18" s="141">
        <v>-2.0000000000000001E-4</v>
      </c>
      <c r="E18" s="142">
        <v>-4.5900000000000003E-2</v>
      </c>
      <c r="F18" s="141">
        <v>1.0500000000000001E-2</v>
      </c>
      <c r="G18" s="141">
        <v>3.2199999999999999E-2</v>
      </c>
      <c r="H18" s="141">
        <v>3.5000000000000003E-2</v>
      </c>
    </row>
    <row r="19" spans="2:8" ht="13.8" x14ac:dyDescent="0.25">
      <c r="B19" s="140">
        <v>43770</v>
      </c>
      <c r="C19" s="122">
        <v>1.17E-2</v>
      </c>
      <c r="D19" s="122">
        <v>-3.8199999999999998E-2</v>
      </c>
      <c r="E19" s="144">
        <v>-6.25E-2</v>
      </c>
      <c r="F19" s="122">
        <v>1.15E-2</v>
      </c>
      <c r="G19" s="122">
        <v>4.6600000000000003E-2</v>
      </c>
      <c r="H19" s="122">
        <v>2.76E-2</v>
      </c>
    </row>
  </sheetData>
  <mergeCells count="4">
    <mergeCell ref="C6:E6"/>
    <mergeCell ref="F6:H6"/>
    <mergeCell ref="H1:I1"/>
    <mergeCell ref="B6:B7"/>
  </mergeCells>
  <hyperlinks>
    <hyperlink ref="H1:I1" location="Index!A1" display="Regresar al Índice" xr:uid="{00000000-0004-0000-0C00-000000000000}"/>
  </hyperlinks>
  <pageMargins left="0.7" right="0.7" top="0.75" bottom="0.75" header="0.3" footer="0.3"/>
  <pageSetup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1:J19"/>
  <sheetViews>
    <sheetView workbookViewId="0">
      <selection activeCell="A2" sqref="A2"/>
    </sheetView>
  </sheetViews>
  <sheetFormatPr baseColWidth="10" defaultColWidth="11.44140625" defaultRowHeight="13.2" x14ac:dyDescent="0.25"/>
  <cols>
    <col min="1" max="1" width="15.33203125" customWidth="1"/>
    <col min="2" max="2" width="9.88671875" customWidth="1"/>
    <col min="3" max="3" width="9.33203125" bestFit="1" customWidth="1"/>
    <col min="4" max="4" width="10.33203125" bestFit="1" customWidth="1"/>
    <col min="5" max="5" width="9.33203125" bestFit="1" customWidth="1"/>
    <col min="6" max="7" width="9.109375" bestFit="1" customWidth="1"/>
    <col min="8" max="8" width="14.6640625" customWidth="1"/>
    <col min="9" max="9" width="9.44140625" customWidth="1"/>
    <col min="10" max="10" width="9.33203125" customWidth="1"/>
    <col min="11" max="11" width="11.5546875" bestFit="1" customWidth="1"/>
  </cols>
  <sheetData>
    <row r="1" spans="1:10" ht="14.4" x14ac:dyDescent="0.3">
      <c r="A1" t="s">
        <v>1281</v>
      </c>
      <c r="H1" s="12" t="s">
        <v>131</v>
      </c>
      <c r="I1" s="12"/>
    </row>
    <row r="2" spans="1:10" x14ac:dyDescent="0.25">
      <c r="A2" t="s">
        <v>647</v>
      </c>
    </row>
    <row r="6" spans="1:10" ht="46.8" customHeight="1" x14ac:dyDescent="0.25">
      <c r="A6" s="159" t="s">
        <v>648</v>
      </c>
      <c r="B6" s="160" t="s">
        <v>158</v>
      </c>
      <c r="C6" s="160"/>
      <c r="D6" s="160" t="s">
        <v>132</v>
      </c>
      <c r="E6" s="160"/>
      <c r="F6" s="159" t="s">
        <v>890</v>
      </c>
      <c r="G6" s="159"/>
      <c r="H6" s="159" t="s">
        <v>891</v>
      </c>
      <c r="I6" s="159" t="s">
        <v>649</v>
      </c>
      <c r="J6" s="149"/>
    </row>
    <row r="7" spans="1:10" ht="25.5" customHeight="1" x14ac:dyDescent="0.25">
      <c r="A7" s="159"/>
      <c r="B7" s="149" t="s">
        <v>121</v>
      </c>
      <c r="C7" s="149" t="s">
        <v>99</v>
      </c>
      <c r="D7" s="149" t="s">
        <v>121</v>
      </c>
      <c r="E7" s="149" t="s">
        <v>99</v>
      </c>
      <c r="F7" s="149" t="s">
        <v>121</v>
      </c>
      <c r="G7" s="149" t="s">
        <v>99</v>
      </c>
      <c r="H7" s="159"/>
      <c r="I7" s="159" t="s">
        <v>121</v>
      </c>
      <c r="J7" s="149" t="s">
        <v>99</v>
      </c>
    </row>
    <row r="8" spans="1:10" ht="24" customHeight="1" x14ac:dyDescent="0.25">
      <c r="A8" s="150" t="s">
        <v>650</v>
      </c>
      <c r="B8" s="151">
        <v>1638603</v>
      </c>
      <c r="C8" s="151">
        <v>280616</v>
      </c>
      <c r="D8" s="151">
        <v>1748251</v>
      </c>
      <c r="E8" s="151">
        <v>318580</v>
      </c>
      <c r="F8" s="151">
        <v>1666265</v>
      </c>
      <c r="G8" s="151">
        <v>315852</v>
      </c>
      <c r="H8" s="152">
        <f>G8/F8</f>
        <v>0.18955688320885333</v>
      </c>
      <c r="I8" s="150">
        <f>D8-B8</f>
        <v>109648</v>
      </c>
      <c r="J8" s="151">
        <f>E8-C8</f>
        <v>37964</v>
      </c>
    </row>
    <row r="9" spans="1:10" x14ac:dyDescent="0.25">
      <c r="A9" s="153" t="s">
        <v>651</v>
      </c>
      <c r="B9" s="154">
        <v>4749564</v>
      </c>
      <c r="C9" s="154">
        <v>848899</v>
      </c>
      <c r="D9" s="154">
        <v>4812933</v>
      </c>
      <c r="E9" s="154">
        <v>909886</v>
      </c>
      <c r="F9" s="154">
        <v>4581819</v>
      </c>
      <c r="G9" s="154">
        <v>851538</v>
      </c>
      <c r="H9" s="155">
        <f>G9/F9</f>
        <v>0.18585151443127718</v>
      </c>
      <c r="I9" s="153">
        <f>D9-B9</f>
        <v>63369</v>
      </c>
      <c r="J9" s="154">
        <f>E9-C9</f>
        <v>60987</v>
      </c>
    </row>
    <row r="10" spans="1:10" x14ac:dyDescent="0.25">
      <c r="A10" s="150" t="s">
        <v>652</v>
      </c>
      <c r="B10" s="151">
        <v>115871</v>
      </c>
      <c r="C10" s="151">
        <v>13667</v>
      </c>
      <c r="D10" s="151">
        <v>111577</v>
      </c>
      <c r="E10" s="151">
        <v>14439</v>
      </c>
      <c r="F10" s="151">
        <v>108036</v>
      </c>
      <c r="G10" s="151">
        <v>13562</v>
      </c>
      <c r="H10" s="152">
        <f>G10/F10</f>
        <v>0.12553222999740826</v>
      </c>
      <c r="I10" s="150">
        <f>D10-B10</f>
        <v>-4294</v>
      </c>
      <c r="J10" s="151">
        <f>E10-C10</f>
        <v>772</v>
      </c>
    </row>
    <row r="11" spans="1:10" x14ac:dyDescent="0.25">
      <c r="A11" s="153" t="s">
        <v>653</v>
      </c>
      <c r="B11" s="154">
        <v>52944</v>
      </c>
      <c r="C11" s="154">
        <v>9956</v>
      </c>
      <c r="D11" s="154">
        <v>43265</v>
      </c>
      <c r="E11" s="154">
        <v>9068</v>
      </c>
      <c r="F11" s="154">
        <v>37467</v>
      </c>
      <c r="G11" s="154">
        <v>6317</v>
      </c>
      <c r="H11" s="155">
        <f>G11/F11</f>
        <v>0.16860170283182535</v>
      </c>
      <c r="I11" s="153">
        <f>D11-B11</f>
        <v>-9679</v>
      </c>
      <c r="J11" s="154">
        <f>E11-C11</f>
        <v>-888</v>
      </c>
    </row>
    <row r="12" spans="1:10" ht="13.8" thickBot="1" x14ac:dyDescent="0.3">
      <c r="A12" s="156" t="s">
        <v>126</v>
      </c>
      <c r="B12" s="157">
        <f>SUM(B8:B11)</f>
        <v>6556982</v>
      </c>
      <c r="C12" s="157">
        <f t="shared" ref="C12:G12" si="0">SUM(C8:C11)</f>
        <v>1153138</v>
      </c>
      <c r="D12" s="157">
        <f t="shared" si="0"/>
        <v>6716026</v>
      </c>
      <c r="E12" s="157">
        <f t="shared" si="0"/>
        <v>1251973</v>
      </c>
      <c r="F12" s="157">
        <f t="shared" si="0"/>
        <v>6393587</v>
      </c>
      <c r="G12" s="157">
        <f t="shared" si="0"/>
        <v>1187269</v>
      </c>
      <c r="H12" s="158">
        <f>G12/F12</f>
        <v>0.18569685530203936</v>
      </c>
      <c r="I12" s="156">
        <f>D12-B12</f>
        <v>159044</v>
      </c>
      <c r="J12" s="157">
        <f>E12-C12</f>
        <v>98835</v>
      </c>
    </row>
    <row r="14" spans="1:10" x14ac:dyDescent="0.25">
      <c r="A14" t="s">
        <v>892</v>
      </c>
    </row>
    <row r="15" spans="1:10" x14ac:dyDescent="0.25">
      <c r="A15" t="s">
        <v>603</v>
      </c>
    </row>
    <row r="19" ht="35.25" customHeight="1" x14ac:dyDescent="0.25"/>
  </sheetData>
  <mergeCells count="7">
    <mergeCell ref="F6:G6"/>
    <mergeCell ref="D6:E6"/>
    <mergeCell ref="B6:C6"/>
    <mergeCell ref="A6:A7"/>
    <mergeCell ref="I6:I7"/>
    <mergeCell ref="H1:I1"/>
    <mergeCell ref="H6:H7"/>
  </mergeCells>
  <hyperlinks>
    <hyperlink ref="H1:I1" location="Index!A1" display="Regresar al Índice" xr:uid="{03F11362-E9EF-4E08-B652-2F1EC47A93E6}"/>
  </hyperlink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I14"/>
  <sheetViews>
    <sheetView workbookViewId="0">
      <selection activeCell="A6" sqref="A6:I14"/>
    </sheetView>
  </sheetViews>
  <sheetFormatPr baseColWidth="10" defaultColWidth="11.44140625" defaultRowHeight="13.2" x14ac:dyDescent="0.25"/>
  <cols>
    <col min="2" max="2" width="14.33203125" customWidth="1"/>
    <col min="3" max="3" width="15.6640625" customWidth="1"/>
  </cols>
  <sheetData>
    <row r="1" spans="1:9" ht="14.4" x14ac:dyDescent="0.3">
      <c r="A1" t="s">
        <v>797</v>
      </c>
      <c r="H1" s="12" t="s">
        <v>131</v>
      </c>
      <c r="I1" s="12"/>
    </row>
    <row r="2" spans="1:9" x14ac:dyDescent="0.25">
      <c r="A2" t="s">
        <v>798</v>
      </c>
    </row>
    <row r="6" spans="1:9" ht="25.5" customHeight="1" x14ac:dyDescent="0.25">
      <c r="A6" s="17" t="s">
        <v>267</v>
      </c>
      <c r="B6" s="18" t="s">
        <v>186</v>
      </c>
      <c r="C6" s="18"/>
      <c r="D6" s="18"/>
      <c r="E6" s="18"/>
      <c r="F6" s="15"/>
      <c r="G6" s="17" t="s">
        <v>790</v>
      </c>
      <c r="H6" s="17" t="s">
        <v>791</v>
      </c>
      <c r="I6" s="17" t="s">
        <v>792</v>
      </c>
    </row>
    <row r="7" spans="1:9" ht="24" x14ac:dyDescent="0.25">
      <c r="A7" s="17"/>
      <c r="B7" s="16" t="s">
        <v>587</v>
      </c>
      <c r="C7" s="16" t="s">
        <v>793</v>
      </c>
      <c r="D7" s="16" t="s">
        <v>187</v>
      </c>
      <c r="E7" s="16" t="s">
        <v>188</v>
      </c>
      <c r="F7" s="16" t="s">
        <v>794</v>
      </c>
      <c r="G7" s="17"/>
      <c r="H7" s="17"/>
      <c r="I7" s="17"/>
    </row>
    <row r="8" spans="1:9" x14ac:dyDescent="0.25">
      <c r="A8" s="19" t="s">
        <v>574</v>
      </c>
      <c r="B8" s="20">
        <v>3037506</v>
      </c>
      <c r="C8" s="20">
        <v>2200000</v>
      </c>
      <c r="D8" s="20">
        <v>293000</v>
      </c>
      <c r="E8" s="20">
        <v>13000000</v>
      </c>
      <c r="F8" s="19">
        <v>44</v>
      </c>
      <c r="G8" s="20">
        <v>8269</v>
      </c>
      <c r="H8" s="20">
        <v>12091</v>
      </c>
      <c r="I8" s="19">
        <v>46</v>
      </c>
    </row>
    <row r="9" spans="1:9" x14ac:dyDescent="0.25">
      <c r="A9" s="21" t="s">
        <v>379</v>
      </c>
      <c r="B9" s="22">
        <v>5617113</v>
      </c>
      <c r="C9" s="22">
        <v>4200000</v>
      </c>
      <c r="D9" s="22">
        <v>255000</v>
      </c>
      <c r="E9" s="22">
        <v>82000000</v>
      </c>
      <c r="F9" s="21">
        <v>322</v>
      </c>
      <c r="G9" s="22">
        <v>26033</v>
      </c>
      <c r="H9" s="22">
        <v>26641</v>
      </c>
      <c r="I9" s="22">
        <v>2846</v>
      </c>
    </row>
    <row r="10" spans="1:9" x14ac:dyDescent="0.25">
      <c r="A10" s="19" t="s">
        <v>795</v>
      </c>
      <c r="B10" s="20">
        <v>4927961</v>
      </c>
      <c r="C10" s="20">
        <v>2990000</v>
      </c>
      <c r="D10" s="20">
        <v>280000</v>
      </c>
      <c r="E10" s="20">
        <v>48000000</v>
      </c>
      <c r="F10" s="19">
        <v>171</v>
      </c>
      <c r="G10" s="20">
        <v>16542</v>
      </c>
      <c r="H10" s="20">
        <v>17675</v>
      </c>
      <c r="I10" s="19">
        <v>926</v>
      </c>
    </row>
    <row r="11" spans="1:9" x14ac:dyDescent="0.25">
      <c r="A11" s="21" t="s">
        <v>579</v>
      </c>
      <c r="B11" s="22">
        <v>2140382</v>
      </c>
      <c r="C11" s="22">
        <v>1450000</v>
      </c>
      <c r="D11" s="22">
        <v>320000</v>
      </c>
      <c r="E11" s="22">
        <v>35000000</v>
      </c>
      <c r="F11" s="21">
        <v>109</v>
      </c>
      <c r="G11" s="22">
        <v>15502</v>
      </c>
      <c r="H11" s="22">
        <v>14412</v>
      </c>
      <c r="I11" s="21">
        <v>507</v>
      </c>
    </row>
    <row r="12" spans="1:9" x14ac:dyDescent="0.25">
      <c r="A12" s="19" t="s">
        <v>535</v>
      </c>
      <c r="B12" s="20">
        <v>1632220</v>
      </c>
      <c r="C12" s="20">
        <v>1215000</v>
      </c>
      <c r="D12" s="20">
        <v>295000</v>
      </c>
      <c r="E12" s="20">
        <v>14500000</v>
      </c>
      <c r="F12" s="19">
        <v>49</v>
      </c>
      <c r="G12" s="20">
        <v>11448</v>
      </c>
      <c r="H12" s="20">
        <v>11225</v>
      </c>
      <c r="I12" s="19">
        <v>160</v>
      </c>
    </row>
    <row r="13" spans="1:9" x14ac:dyDescent="0.25">
      <c r="A13" s="23" t="s">
        <v>580</v>
      </c>
      <c r="B13" s="24">
        <v>7644576</v>
      </c>
      <c r="C13" s="24">
        <v>4950000</v>
      </c>
      <c r="D13" s="24">
        <v>380282</v>
      </c>
      <c r="E13" s="24">
        <v>89000000</v>
      </c>
      <c r="F13" s="23">
        <v>234</v>
      </c>
      <c r="G13" s="24">
        <v>24880</v>
      </c>
      <c r="H13" s="24">
        <v>24317</v>
      </c>
      <c r="I13" s="24">
        <v>5116</v>
      </c>
    </row>
    <row r="14" spans="1:9" x14ac:dyDescent="0.25">
      <c r="A14" s="25" t="s">
        <v>796</v>
      </c>
      <c r="B14" s="26">
        <v>6368639</v>
      </c>
      <c r="C14" s="26">
        <v>4207900</v>
      </c>
      <c r="D14" s="26">
        <v>255000</v>
      </c>
      <c r="E14" s="26">
        <v>89000000</v>
      </c>
      <c r="F14" s="25">
        <v>349</v>
      </c>
      <c r="G14" s="26">
        <v>23543</v>
      </c>
      <c r="H14" s="26">
        <v>23605</v>
      </c>
      <c r="I14" s="26">
        <v>9601</v>
      </c>
    </row>
  </sheetData>
  <mergeCells count="6">
    <mergeCell ref="I6:I7"/>
    <mergeCell ref="A6:A7"/>
    <mergeCell ref="B6:E6"/>
    <mergeCell ref="G6:G7"/>
    <mergeCell ref="H6:H7"/>
    <mergeCell ref="H1:I1"/>
  </mergeCells>
  <hyperlinks>
    <hyperlink ref="H1:I1" location="Index!A1" display="Regresar al Índice" xr:uid="{00000000-0004-0000-0100-000000000000}"/>
  </hyperlink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K20"/>
  <sheetViews>
    <sheetView workbookViewId="0">
      <selection activeCell="A2" sqref="A2"/>
    </sheetView>
  </sheetViews>
  <sheetFormatPr baseColWidth="10" defaultColWidth="11.44140625" defaultRowHeight="13.2" x14ac:dyDescent="0.25"/>
  <cols>
    <col min="1" max="1" width="15.33203125" customWidth="1"/>
    <col min="2" max="2" width="9.88671875" customWidth="1"/>
    <col min="3" max="3" width="9.109375" bestFit="1" customWidth="1"/>
    <col min="4" max="4" width="10.109375" bestFit="1" customWidth="1"/>
    <col min="5" max="5" width="9.109375" bestFit="1" customWidth="1"/>
    <col min="6" max="6" width="9" bestFit="1" customWidth="1"/>
    <col min="7" max="7" width="7.5546875" bestFit="1" customWidth="1"/>
    <col min="8" max="8" width="14.6640625" customWidth="1"/>
    <col min="9" max="9" width="9.44140625" customWidth="1"/>
    <col min="10" max="10" width="9.33203125" customWidth="1"/>
  </cols>
  <sheetData>
    <row r="1" spans="1:11" ht="14.4" x14ac:dyDescent="0.3">
      <c r="A1" s="9" t="s">
        <v>1282</v>
      </c>
      <c r="H1" s="12" t="s">
        <v>131</v>
      </c>
      <c r="I1" s="12"/>
    </row>
    <row r="2" spans="1:11" x14ac:dyDescent="0.25">
      <c r="A2" t="s">
        <v>603</v>
      </c>
    </row>
    <row r="3" spans="1:11" x14ac:dyDescent="0.25">
      <c r="A3" t="s">
        <v>892</v>
      </c>
    </row>
    <row r="6" spans="1:11" ht="43.2" customHeight="1" x14ac:dyDescent="0.25">
      <c r="A6" s="159" t="s">
        <v>608</v>
      </c>
      <c r="B6" s="160" t="s">
        <v>158</v>
      </c>
      <c r="C6" s="160"/>
      <c r="D6" s="160" t="s">
        <v>132</v>
      </c>
      <c r="E6" s="160"/>
      <c r="F6" s="159" t="s">
        <v>890</v>
      </c>
      <c r="G6" s="159"/>
      <c r="H6" s="159" t="s">
        <v>891</v>
      </c>
      <c r="I6" s="159" t="s">
        <v>649</v>
      </c>
      <c r="J6" s="160"/>
      <c r="K6" s="160"/>
    </row>
    <row r="7" spans="1:11" ht="29.25" customHeight="1" x14ac:dyDescent="0.25">
      <c r="A7" s="159"/>
      <c r="B7" s="149" t="s">
        <v>121</v>
      </c>
      <c r="C7" s="149" t="s">
        <v>99</v>
      </c>
      <c r="D7" s="149" t="s">
        <v>121</v>
      </c>
      <c r="E7" s="149" t="s">
        <v>99</v>
      </c>
      <c r="F7" s="149" t="s">
        <v>121</v>
      </c>
      <c r="G7" s="149" t="s">
        <v>99</v>
      </c>
      <c r="H7" s="159"/>
      <c r="I7" s="159" t="s">
        <v>121</v>
      </c>
      <c r="J7" s="149" t="s">
        <v>99</v>
      </c>
      <c r="K7" s="149"/>
    </row>
    <row r="8" spans="1:11" ht="19.5" customHeight="1" x14ac:dyDescent="0.25">
      <c r="A8" s="150" t="s">
        <v>650</v>
      </c>
      <c r="B8" s="151">
        <v>431391</v>
      </c>
      <c r="C8" s="151">
        <v>81937</v>
      </c>
      <c r="D8" s="151">
        <v>463289</v>
      </c>
      <c r="E8" s="151">
        <v>94170</v>
      </c>
      <c r="F8" s="151">
        <v>443126</v>
      </c>
      <c r="G8" s="151">
        <v>93526</v>
      </c>
      <c r="H8" s="152">
        <f>G8/F8</f>
        <v>0.21105960832810533</v>
      </c>
      <c r="I8" s="150">
        <f>D8-B8</f>
        <v>31898</v>
      </c>
      <c r="J8" s="151">
        <f>E8-C8</f>
        <v>12233</v>
      </c>
      <c r="K8" s="151"/>
    </row>
    <row r="9" spans="1:11" x14ac:dyDescent="0.25">
      <c r="A9" s="153" t="s">
        <v>651</v>
      </c>
      <c r="B9" s="154">
        <v>349021</v>
      </c>
      <c r="C9" s="154">
        <v>60011</v>
      </c>
      <c r="D9" s="154">
        <v>349411</v>
      </c>
      <c r="E9" s="154">
        <v>63269</v>
      </c>
      <c r="F9" s="154">
        <v>335958</v>
      </c>
      <c r="G9" s="154">
        <v>60797</v>
      </c>
      <c r="H9" s="155">
        <f t="shared" ref="H9:H12" si="0">G9/F9</f>
        <v>0.18096607314009489</v>
      </c>
      <c r="I9" s="153">
        <f t="shared" ref="I9:J12" si="1">D9-B9</f>
        <v>390</v>
      </c>
      <c r="J9" s="154">
        <f t="shared" si="1"/>
        <v>3258</v>
      </c>
      <c r="K9" s="154"/>
    </row>
    <row r="10" spans="1:11" x14ac:dyDescent="0.25">
      <c r="A10" s="150" t="s">
        <v>652</v>
      </c>
      <c r="B10" s="151">
        <v>2681</v>
      </c>
      <c r="C10" s="161">
        <v>296</v>
      </c>
      <c r="D10" s="151">
        <v>2583</v>
      </c>
      <c r="E10" s="161">
        <v>314</v>
      </c>
      <c r="F10" s="151">
        <v>2468</v>
      </c>
      <c r="G10" s="161">
        <v>297</v>
      </c>
      <c r="H10" s="152">
        <f t="shared" si="0"/>
        <v>0.12034035656401945</v>
      </c>
      <c r="I10" s="150">
        <f t="shared" si="1"/>
        <v>-98</v>
      </c>
      <c r="J10" s="151">
        <f t="shared" si="1"/>
        <v>18</v>
      </c>
      <c r="K10" s="161"/>
    </row>
    <row r="11" spans="1:11" x14ac:dyDescent="0.25">
      <c r="A11" s="153" t="s">
        <v>653</v>
      </c>
      <c r="B11" s="162">
        <v>919</v>
      </c>
      <c r="C11" s="162">
        <v>158</v>
      </c>
      <c r="D11" s="162">
        <v>748</v>
      </c>
      <c r="E11" s="162">
        <v>143</v>
      </c>
      <c r="F11" s="162">
        <v>673</v>
      </c>
      <c r="G11" s="162">
        <v>100</v>
      </c>
      <c r="H11" s="155">
        <f t="shared" si="0"/>
        <v>0.14858841010401189</v>
      </c>
      <c r="I11" s="153">
        <f t="shared" si="1"/>
        <v>-171</v>
      </c>
      <c r="J11" s="162">
        <f t="shared" si="1"/>
        <v>-15</v>
      </c>
      <c r="K11" s="162"/>
    </row>
    <row r="12" spans="1:11" ht="13.8" thickBot="1" x14ac:dyDescent="0.3">
      <c r="A12" s="156" t="s">
        <v>126</v>
      </c>
      <c r="B12" s="157">
        <f>SUM(B8:B11)</f>
        <v>784012</v>
      </c>
      <c r="C12" s="157">
        <f t="shared" ref="C12:G12" si="2">SUM(C8:C11)</f>
        <v>142402</v>
      </c>
      <c r="D12" s="157">
        <f t="shared" si="2"/>
        <v>816031</v>
      </c>
      <c r="E12" s="157">
        <f t="shared" si="2"/>
        <v>157896</v>
      </c>
      <c r="F12" s="157">
        <f t="shared" si="2"/>
        <v>782225</v>
      </c>
      <c r="G12" s="157">
        <f t="shared" si="2"/>
        <v>154720</v>
      </c>
      <c r="H12" s="158">
        <f t="shared" si="0"/>
        <v>0.19779475214931766</v>
      </c>
      <c r="I12" s="156">
        <f t="shared" si="1"/>
        <v>32019</v>
      </c>
      <c r="J12" s="157">
        <f t="shared" si="1"/>
        <v>15494</v>
      </c>
      <c r="K12" s="157">
        <f>E12/C12-1</f>
        <v>0.10880465162006159</v>
      </c>
    </row>
    <row r="20" ht="35.25" customHeight="1" x14ac:dyDescent="0.25"/>
  </sheetData>
  <mergeCells count="8">
    <mergeCell ref="H1:I1"/>
    <mergeCell ref="A6:A7"/>
    <mergeCell ref="B6:C6"/>
    <mergeCell ref="D6:E6"/>
    <mergeCell ref="F6:G6"/>
    <mergeCell ref="H6:H7"/>
    <mergeCell ref="I6:I7"/>
    <mergeCell ref="J6:K6"/>
  </mergeCells>
  <hyperlinks>
    <hyperlink ref="H1:I1" location="Index!A1" display="Regresar al Índice" xr:uid="{6A34BB84-EC32-48E8-B7A9-55085B95F626}"/>
  </hyperlinks>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J20"/>
  <sheetViews>
    <sheetView workbookViewId="0">
      <selection activeCell="A2" sqref="A2"/>
    </sheetView>
  </sheetViews>
  <sheetFormatPr baseColWidth="10" defaultColWidth="11.44140625" defaultRowHeight="13.2" x14ac:dyDescent="0.25"/>
  <cols>
    <col min="1" max="1" width="15.33203125" customWidth="1"/>
    <col min="2" max="2" width="9.88671875" customWidth="1"/>
    <col min="3" max="3" width="9.33203125" bestFit="1" customWidth="1"/>
    <col min="4" max="4" width="10.33203125" bestFit="1" customWidth="1"/>
    <col min="5" max="5" width="9.33203125" bestFit="1" customWidth="1"/>
    <col min="6" max="6" width="10.109375" bestFit="1" customWidth="1"/>
    <col min="7" max="7" width="9.33203125" bestFit="1" customWidth="1"/>
    <col min="8" max="8" width="14.6640625" customWidth="1"/>
    <col min="9" max="9" width="9.44140625" customWidth="1"/>
    <col min="10" max="10" width="9.33203125" customWidth="1"/>
    <col min="11" max="11" width="11.5546875" bestFit="1" customWidth="1"/>
    <col min="13" max="13" width="11.5546875" bestFit="1" customWidth="1"/>
  </cols>
  <sheetData>
    <row r="1" spans="1:10" ht="14.4" x14ac:dyDescent="0.3">
      <c r="A1" s="10" t="s">
        <v>1283</v>
      </c>
      <c r="H1" s="12" t="s">
        <v>131</v>
      </c>
      <c r="I1" s="12"/>
    </row>
    <row r="2" spans="1:10" x14ac:dyDescent="0.25">
      <c r="A2" t="s">
        <v>603</v>
      </c>
    </row>
    <row r="3" spans="1:10" x14ac:dyDescent="0.25">
      <c r="A3" t="s">
        <v>611</v>
      </c>
    </row>
    <row r="4" spans="1:10" x14ac:dyDescent="0.25">
      <c r="A4" t="s">
        <v>894</v>
      </c>
    </row>
    <row r="6" spans="1:10" ht="26.25" customHeight="1" x14ac:dyDescent="0.25"/>
    <row r="7" spans="1:10" ht="58.8" customHeight="1" x14ac:dyDescent="0.25">
      <c r="A7" s="159" t="s">
        <v>654</v>
      </c>
      <c r="B7" s="160" t="s">
        <v>158</v>
      </c>
      <c r="C7" s="160"/>
      <c r="D7" s="160" t="s">
        <v>132</v>
      </c>
      <c r="E7" s="160"/>
      <c r="F7" s="159" t="s">
        <v>890</v>
      </c>
      <c r="G7" s="159"/>
      <c r="H7" s="159" t="s">
        <v>891</v>
      </c>
      <c r="I7" s="159" t="s">
        <v>649</v>
      </c>
      <c r="J7" s="149"/>
    </row>
    <row r="8" spans="1:10" x14ac:dyDescent="0.25">
      <c r="A8" s="159"/>
      <c r="B8" s="149" t="s">
        <v>121</v>
      </c>
      <c r="C8" s="149" t="s">
        <v>99</v>
      </c>
      <c r="D8" s="149" t="s">
        <v>121</v>
      </c>
      <c r="E8" s="149" t="s">
        <v>99</v>
      </c>
      <c r="F8" s="149" t="s">
        <v>121</v>
      </c>
      <c r="G8" s="149" t="s">
        <v>99</v>
      </c>
      <c r="H8" s="159"/>
      <c r="I8" s="159" t="s">
        <v>121</v>
      </c>
      <c r="J8" s="149" t="s">
        <v>99</v>
      </c>
    </row>
    <row r="9" spans="1:10" x14ac:dyDescent="0.25">
      <c r="A9" s="150" t="s">
        <v>650</v>
      </c>
      <c r="B9" s="151">
        <v>23243672</v>
      </c>
      <c r="C9" s="151">
        <v>4467173</v>
      </c>
      <c r="D9" s="151">
        <v>25816331</v>
      </c>
      <c r="E9" s="151">
        <v>5316045</v>
      </c>
      <c r="F9" s="151">
        <v>25339289</v>
      </c>
      <c r="G9" s="151">
        <v>5415700</v>
      </c>
      <c r="H9" s="152">
        <f>G9/F9</f>
        <v>0.21372738595783014</v>
      </c>
      <c r="I9" s="150">
        <f>D9-B9</f>
        <v>2572659</v>
      </c>
      <c r="J9" s="151">
        <f>E9-C9</f>
        <v>848872</v>
      </c>
    </row>
    <row r="10" spans="1:10" ht="13.2" customHeight="1" x14ac:dyDescent="0.25">
      <c r="A10" s="163" t="s">
        <v>651</v>
      </c>
      <c r="B10" s="164">
        <v>14533376</v>
      </c>
      <c r="C10" s="164">
        <v>2553080</v>
      </c>
      <c r="D10" s="164">
        <v>14866476</v>
      </c>
      <c r="E10" s="164">
        <v>2744112</v>
      </c>
      <c r="F10" s="164">
        <v>14561582</v>
      </c>
      <c r="G10" s="164">
        <v>2692090</v>
      </c>
      <c r="H10" s="165">
        <f t="shared" ref="H10:H13" si="0">G10/F10</f>
        <v>0.18487620369819707</v>
      </c>
      <c r="I10" s="163">
        <f t="shared" ref="I10:J13" si="1">D10-B10</f>
        <v>333100</v>
      </c>
      <c r="J10" s="164">
        <f t="shared" si="1"/>
        <v>191032</v>
      </c>
    </row>
    <row r="11" spans="1:10" x14ac:dyDescent="0.25">
      <c r="A11" s="150" t="s">
        <v>652</v>
      </c>
      <c r="B11" s="151">
        <v>134993</v>
      </c>
      <c r="C11" s="151">
        <v>14322</v>
      </c>
      <c r="D11" s="151">
        <v>134277</v>
      </c>
      <c r="E11" s="151">
        <v>15716</v>
      </c>
      <c r="F11" s="151">
        <v>132342</v>
      </c>
      <c r="G11" s="151">
        <v>15246</v>
      </c>
      <c r="H11" s="152">
        <f t="shared" si="0"/>
        <v>0.11520152332592827</v>
      </c>
      <c r="I11" s="150">
        <f t="shared" si="1"/>
        <v>-716</v>
      </c>
      <c r="J11" s="151">
        <f t="shared" si="1"/>
        <v>1394</v>
      </c>
    </row>
    <row r="12" spans="1:10" x14ac:dyDescent="0.25">
      <c r="A12" s="163" t="s">
        <v>653</v>
      </c>
      <c r="B12" s="164">
        <v>46242</v>
      </c>
      <c r="C12" s="164">
        <v>8662</v>
      </c>
      <c r="D12" s="164">
        <v>40084</v>
      </c>
      <c r="E12" s="164">
        <v>8181</v>
      </c>
      <c r="F12" s="164">
        <v>35910</v>
      </c>
      <c r="G12" s="164">
        <v>5811</v>
      </c>
      <c r="H12" s="165">
        <f t="shared" si="0"/>
        <v>0.16182121971595656</v>
      </c>
      <c r="I12" s="163">
        <f t="shared" si="1"/>
        <v>-6158</v>
      </c>
      <c r="J12" s="164">
        <f t="shared" si="1"/>
        <v>-481</v>
      </c>
    </row>
    <row r="13" spans="1:10" ht="13.8" thickBot="1" x14ac:dyDescent="0.3">
      <c r="A13" s="156" t="s">
        <v>126</v>
      </c>
      <c r="B13" s="157">
        <f>SUM(B9:B12)</f>
        <v>37958283</v>
      </c>
      <c r="C13" s="157">
        <f t="shared" ref="C13:G13" si="2">SUM(C9:C12)</f>
        <v>7043237</v>
      </c>
      <c r="D13" s="157">
        <f t="shared" si="2"/>
        <v>40857168</v>
      </c>
      <c r="E13" s="157">
        <f t="shared" si="2"/>
        <v>8084054</v>
      </c>
      <c r="F13" s="157">
        <f t="shared" si="2"/>
        <v>40069123</v>
      </c>
      <c r="G13" s="157">
        <f t="shared" si="2"/>
        <v>8128847</v>
      </c>
      <c r="H13" s="158">
        <f t="shared" si="0"/>
        <v>0.20287059938896093</v>
      </c>
      <c r="I13" s="156">
        <f t="shared" si="1"/>
        <v>2898885</v>
      </c>
      <c r="J13" s="157">
        <f t="shared" si="1"/>
        <v>1040817</v>
      </c>
    </row>
    <row r="15" spans="1:10" ht="38.25" customHeight="1" x14ac:dyDescent="0.25"/>
    <row r="20" ht="38.25" customHeight="1" x14ac:dyDescent="0.25"/>
  </sheetData>
  <mergeCells count="7">
    <mergeCell ref="A7:A8"/>
    <mergeCell ref="B7:C7"/>
    <mergeCell ref="D7:E7"/>
    <mergeCell ref="F7:G7"/>
    <mergeCell ref="H7:H8"/>
    <mergeCell ref="I7:I8"/>
    <mergeCell ref="H1:I1"/>
  </mergeCells>
  <hyperlinks>
    <hyperlink ref="H1:I1" location="Index!A1" display="Regresar al Índice" xr:uid="{00000000-0004-0000-0F00-000000000000}"/>
  </hyperlinks>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P10"/>
  <sheetViews>
    <sheetView workbookViewId="0">
      <selection activeCell="A2" sqref="A2"/>
    </sheetView>
  </sheetViews>
  <sheetFormatPr baseColWidth="10" defaultColWidth="11.44140625" defaultRowHeight="13.2" x14ac:dyDescent="0.25"/>
  <cols>
    <col min="1" max="1" width="25.44140625" customWidth="1"/>
    <col min="2" max="2" width="22.5546875" customWidth="1"/>
    <col min="3" max="3" width="40" customWidth="1"/>
  </cols>
  <sheetData>
    <row r="1" spans="1:16" ht="14.4" x14ac:dyDescent="0.3">
      <c r="A1" t="s">
        <v>1284</v>
      </c>
      <c r="H1" s="12" t="s">
        <v>131</v>
      </c>
      <c r="I1" s="12"/>
      <c r="O1" s="11" t="s">
        <v>662</v>
      </c>
      <c r="P1" s="11"/>
    </row>
    <row r="2" spans="1:16" x14ac:dyDescent="0.25">
      <c r="A2" t="s">
        <v>269</v>
      </c>
    </row>
    <row r="6" spans="1:16" ht="13.8" x14ac:dyDescent="0.25">
      <c r="A6" s="166" t="s">
        <v>658</v>
      </c>
      <c r="B6" s="167"/>
      <c r="C6" s="166" t="s">
        <v>339</v>
      </c>
    </row>
    <row r="7" spans="1:16" ht="13.8" x14ac:dyDescent="0.25">
      <c r="A7" s="168">
        <v>38</v>
      </c>
      <c r="B7" s="168" t="s">
        <v>659</v>
      </c>
      <c r="C7" s="169">
        <v>3498</v>
      </c>
    </row>
    <row r="8" spans="1:16" ht="13.8" x14ac:dyDescent="0.25">
      <c r="A8" s="168">
        <v>66</v>
      </c>
      <c r="B8" s="168" t="s">
        <v>660</v>
      </c>
      <c r="C8" s="169">
        <v>-30949</v>
      </c>
    </row>
    <row r="9" spans="1:16" ht="13.8" x14ac:dyDescent="0.25">
      <c r="A9" s="168">
        <v>21</v>
      </c>
      <c r="B9" s="168" t="s">
        <v>661</v>
      </c>
      <c r="C9" s="168">
        <v>0</v>
      </c>
    </row>
    <row r="10" spans="1:16" ht="13.8" x14ac:dyDescent="0.25">
      <c r="A10" s="170">
        <f>SUM(A7:A9)</f>
        <v>125</v>
      </c>
      <c r="B10" s="170" t="s">
        <v>126</v>
      </c>
      <c r="C10" s="171">
        <f>SUM(C7:C9)</f>
        <v>-27451</v>
      </c>
    </row>
  </sheetData>
  <mergeCells count="2">
    <mergeCell ref="O1:P1"/>
    <mergeCell ref="H1:I1"/>
  </mergeCells>
  <hyperlinks>
    <hyperlink ref="O1:P1" location="Index!B2" display="Regresar al índice" xr:uid="{00000000-0004-0000-1000-000000000000}"/>
    <hyperlink ref="H1:I1" location="Index!A1" display="Regresar al Índice" xr:uid="{00000000-0004-0000-1000-000001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0A191-0A70-4A2E-B8CB-6CB495678F6E}">
  <sheetPr codeName="Hoja18"/>
  <dimension ref="A1:I131"/>
  <sheetViews>
    <sheetView zoomScale="85" zoomScaleNormal="85" workbookViewId="0">
      <selection activeCell="F22" sqref="F22"/>
    </sheetView>
  </sheetViews>
  <sheetFormatPr baseColWidth="10" defaultRowHeight="13.2" x14ac:dyDescent="0.25"/>
  <cols>
    <col min="1" max="4" width="18.6640625" customWidth="1"/>
  </cols>
  <sheetData>
    <row r="1" spans="1:9" ht="14.4" x14ac:dyDescent="0.3">
      <c r="A1" t="s">
        <v>895</v>
      </c>
      <c r="H1" s="12" t="s">
        <v>131</v>
      </c>
      <c r="I1" s="12"/>
    </row>
    <row r="2" spans="1:9" x14ac:dyDescent="0.25">
      <c r="A2" t="s">
        <v>855</v>
      </c>
    </row>
    <row r="6" spans="1:9" x14ac:dyDescent="0.25">
      <c r="A6" t="s">
        <v>896</v>
      </c>
      <c r="B6" t="s">
        <v>839</v>
      </c>
      <c r="C6" t="s">
        <v>897</v>
      </c>
    </row>
    <row r="7" spans="1:9" x14ac:dyDescent="0.25">
      <c r="A7">
        <v>39995</v>
      </c>
      <c r="B7">
        <v>348</v>
      </c>
      <c r="C7">
        <v>232.22689099999999</v>
      </c>
    </row>
    <row r="8" spans="1:9" x14ac:dyDescent="0.25">
      <c r="A8">
        <v>40026</v>
      </c>
      <c r="B8">
        <v>402</v>
      </c>
      <c r="C8">
        <v>248.338942</v>
      </c>
    </row>
    <row r="9" spans="1:9" x14ac:dyDescent="0.25">
      <c r="A9">
        <v>40057</v>
      </c>
      <c r="B9">
        <v>281</v>
      </c>
      <c r="C9">
        <v>198.84700000000001</v>
      </c>
    </row>
    <row r="10" spans="1:9" x14ac:dyDescent="0.25">
      <c r="A10">
        <v>40087</v>
      </c>
      <c r="B10">
        <v>301</v>
      </c>
      <c r="C10">
        <v>182.51934399999999</v>
      </c>
    </row>
    <row r="11" spans="1:9" x14ac:dyDescent="0.25">
      <c r="A11">
        <v>40118</v>
      </c>
      <c r="B11">
        <v>177</v>
      </c>
      <c r="C11">
        <v>139.84184999999999</v>
      </c>
    </row>
    <row r="12" spans="1:9" x14ac:dyDescent="0.25">
      <c r="A12">
        <v>40148</v>
      </c>
      <c r="B12">
        <v>988</v>
      </c>
      <c r="C12">
        <v>555.22063800000001</v>
      </c>
    </row>
    <row r="13" spans="1:9" x14ac:dyDescent="0.25">
      <c r="A13">
        <v>40179</v>
      </c>
      <c r="B13">
        <v>339</v>
      </c>
      <c r="C13">
        <v>223.391065</v>
      </c>
    </row>
    <row r="14" spans="1:9" x14ac:dyDescent="0.25">
      <c r="A14">
        <v>40210</v>
      </c>
      <c r="B14">
        <v>370</v>
      </c>
      <c r="C14">
        <v>233.068915</v>
      </c>
    </row>
    <row r="15" spans="1:9" x14ac:dyDescent="0.25">
      <c r="A15">
        <v>40238</v>
      </c>
      <c r="B15">
        <v>487</v>
      </c>
      <c r="C15">
        <v>324.43365</v>
      </c>
    </row>
    <row r="16" spans="1:9" x14ac:dyDescent="0.25">
      <c r="A16">
        <v>40269</v>
      </c>
      <c r="B16">
        <v>378</v>
      </c>
      <c r="C16">
        <v>248.444153</v>
      </c>
    </row>
    <row r="17" spans="1:3" x14ac:dyDescent="0.25">
      <c r="A17">
        <v>40299</v>
      </c>
      <c r="B17">
        <v>443</v>
      </c>
      <c r="C17">
        <v>324.23545000000001</v>
      </c>
    </row>
    <row r="18" spans="1:3" x14ac:dyDescent="0.25">
      <c r="A18">
        <v>40330</v>
      </c>
      <c r="B18">
        <v>483</v>
      </c>
      <c r="C18">
        <v>312.56850300000002</v>
      </c>
    </row>
    <row r="19" spans="1:3" x14ac:dyDescent="0.25">
      <c r="A19">
        <v>40360</v>
      </c>
      <c r="B19">
        <v>502</v>
      </c>
      <c r="C19">
        <v>343.79183499999999</v>
      </c>
    </row>
    <row r="20" spans="1:3" x14ac:dyDescent="0.25">
      <c r="A20">
        <v>40391</v>
      </c>
      <c r="B20">
        <v>327</v>
      </c>
      <c r="C20">
        <v>258.25416100000001</v>
      </c>
    </row>
    <row r="21" spans="1:3" x14ac:dyDescent="0.25">
      <c r="A21">
        <v>40422</v>
      </c>
      <c r="B21">
        <v>293</v>
      </c>
      <c r="C21">
        <v>231.435699</v>
      </c>
    </row>
    <row r="22" spans="1:3" x14ac:dyDescent="0.25">
      <c r="A22">
        <v>40452</v>
      </c>
      <c r="B22">
        <v>363</v>
      </c>
      <c r="C22">
        <v>259.38235900000001</v>
      </c>
    </row>
    <row r="23" spans="1:3" x14ac:dyDescent="0.25">
      <c r="A23">
        <v>40483</v>
      </c>
      <c r="B23">
        <v>912</v>
      </c>
      <c r="C23">
        <v>520.86701800000003</v>
      </c>
    </row>
    <row r="24" spans="1:3" x14ac:dyDescent="0.25">
      <c r="A24">
        <v>40513</v>
      </c>
      <c r="B24">
        <v>601</v>
      </c>
      <c r="C24">
        <v>375.960556</v>
      </c>
    </row>
    <row r="25" spans="1:3" x14ac:dyDescent="0.25">
      <c r="A25">
        <v>40544</v>
      </c>
      <c r="B25">
        <v>385</v>
      </c>
      <c r="C25">
        <v>276.12895600000002</v>
      </c>
    </row>
    <row r="26" spans="1:3" x14ac:dyDescent="0.25">
      <c r="A26">
        <v>40575</v>
      </c>
      <c r="B26">
        <v>480</v>
      </c>
      <c r="C26">
        <v>353.47558099999998</v>
      </c>
    </row>
    <row r="27" spans="1:3" x14ac:dyDescent="0.25">
      <c r="A27">
        <v>40603</v>
      </c>
      <c r="B27">
        <v>580</v>
      </c>
      <c r="C27">
        <v>431.19438200000002</v>
      </c>
    </row>
    <row r="28" spans="1:3" x14ac:dyDescent="0.25">
      <c r="A28">
        <v>40634</v>
      </c>
      <c r="B28">
        <v>462</v>
      </c>
      <c r="C28">
        <v>332.66551800000002</v>
      </c>
    </row>
    <row r="29" spans="1:3" x14ac:dyDescent="0.25">
      <c r="A29">
        <v>40664</v>
      </c>
      <c r="B29">
        <v>578</v>
      </c>
      <c r="C29">
        <v>426.76292999999998</v>
      </c>
    </row>
    <row r="30" spans="1:3" x14ac:dyDescent="0.25">
      <c r="A30">
        <v>40695</v>
      </c>
      <c r="B30">
        <v>590</v>
      </c>
      <c r="C30">
        <v>460.43398400000001</v>
      </c>
    </row>
    <row r="31" spans="1:3" x14ac:dyDescent="0.25">
      <c r="A31">
        <v>40725</v>
      </c>
      <c r="B31">
        <v>561</v>
      </c>
      <c r="C31">
        <v>438.55605500000001</v>
      </c>
    </row>
    <row r="32" spans="1:3" x14ac:dyDescent="0.25">
      <c r="A32">
        <v>40756</v>
      </c>
      <c r="B32">
        <v>678</v>
      </c>
      <c r="C32">
        <v>495.31678199999999</v>
      </c>
    </row>
    <row r="33" spans="1:3" x14ac:dyDescent="0.25">
      <c r="A33">
        <v>40787</v>
      </c>
      <c r="B33">
        <v>581</v>
      </c>
      <c r="C33">
        <v>490.12598100000002</v>
      </c>
    </row>
    <row r="34" spans="1:3" x14ac:dyDescent="0.25">
      <c r="A34">
        <v>40817</v>
      </c>
      <c r="B34">
        <v>566</v>
      </c>
      <c r="C34">
        <v>437.65349300000003</v>
      </c>
    </row>
    <row r="35" spans="1:3" x14ac:dyDescent="0.25">
      <c r="A35">
        <v>40848</v>
      </c>
      <c r="B35">
        <v>579</v>
      </c>
      <c r="C35">
        <v>444.17369000000002</v>
      </c>
    </row>
    <row r="36" spans="1:3" x14ac:dyDescent="0.25">
      <c r="A36">
        <v>40878</v>
      </c>
      <c r="B36">
        <v>586</v>
      </c>
      <c r="C36">
        <v>470.46156400000001</v>
      </c>
    </row>
    <row r="37" spans="1:3" x14ac:dyDescent="0.25">
      <c r="A37">
        <v>40909</v>
      </c>
      <c r="B37">
        <v>451</v>
      </c>
      <c r="C37">
        <v>316.96116899999998</v>
      </c>
    </row>
    <row r="38" spans="1:3" x14ac:dyDescent="0.25">
      <c r="A38">
        <v>40940</v>
      </c>
      <c r="B38">
        <v>507</v>
      </c>
      <c r="C38">
        <v>357.18421999999998</v>
      </c>
    </row>
    <row r="39" spans="1:3" x14ac:dyDescent="0.25">
      <c r="A39">
        <v>40969</v>
      </c>
      <c r="B39">
        <v>555</v>
      </c>
      <c r="C39">
        <v>429.69315499999999</v>
      </c>
    </row>
    <row r="40" spans="1:3" x14ac:dyDescent="0.25">
      <c r="A40">
        <v>41000</v>
      </c>
      <c r="B40">
        <v>416</v>
      </c>
      <c r="C40">
        <v>298.83496500000001</v>
      </c>
    </row>
    <row r="41" spans="1:3" x14ac:dyDescent="0.25">
      <c r="A41">
        <v>41030</v>
      </c>
      <c r="B41">
        <v>464</v>
      </c>
      <c r="C41">
        <v>392.49838599999998</v>
      </c>
    </row>
    <row r="42" spans="1:3" x14ac:dyDescent="0.25">
      <c r="A42">
        <v>41061</v>
      </c>
      <c r="B42">
        <v>497</v>
      </c>
      <c r="C42">
        <v>402.24140899999998</v>
      </c>
    </row>
    <row r="43" spans="1:3" x14ac:dyDescent="0.25">
      <c r="A43">
        <v>41091</v>
      </c>
      <c r="B43">
        <v>539</v>
      </c>
      <c r="C43">
        <v>430.20073400000001</v>
      </c>
    </row>
    <row r="44" spans="1:3" x14ac:dyDescent="0.25">
      <c r="A44">
        <v>41122</v>
      </c>
      <c r="B44">
        <v>505</v>
      </c>
      <c r="C44">
        <v>400.40800400000001</v>
      </c>
    </row>
    <row r="45" spans="1:3" x14ac:dyDescent="0.25">
      <c r="A45">
        <v>41153</v>
      </c>
      <c r="B45">
        <v>432</v>
      </c>
      <c r="C45">
        <v>387.55435399999999</v>
      </c>
    </row>
    <row r="46" spans="1:3" x14ac:dyDescent="0.25">
      <c r="A46">
        <v>41183</v>
      </c>
      <c r="B46">
        <v>512</v>
      </c>
      <c r="C46">
        <v>392.81102299999998</v>
      </c>
    </row>
    <row r="47" spans="1:3" x14ac:dyDescent="0.25">
      <c r="A47">
        <v>41214</v>
      </c>
      <c r="B47">
        <v>431</v>
      </c>
      <c r="C47">
        <v>364.54696899999999</v>
      </c>
    </row>
    <row r="48" spans="1:3" x14ac:dyDescent="0.25">
      <c r="A48">
        <v>41244</v>
      </c>
      <c r="B48">
        <v>617</v>
      </c>
      <c r="C48">
        <v>459.946483</v>
      </c>
    </row>
    <row r="49" spans="1:3" x14ac:dyDescent="0.25">
      <c r="A49">
        <v>41275</v>
      </c>
      <c r="B49">
        <v>336</v>
      </c>
      <c r="C49">
        <v>236.18256099999999</v>
      </c>
    </row>
    <row r="50" spans="1:3" x14ac:dyDescent="0.25">
      <c r="A50">
        <v>41306</v>
      </c>
      <c r="B50">
        <v>370</v>
      </c>
      <c r="C50">
        <v>310.04083700000001</v>
      </c>
    </row>
    <row r="51" spans="1:3" x14ac:dyDescent="0.25">
      <c r="A51">
        <v>41334</v>
      </c>
      <c r="B51">
        <v>330</v>
      </c>
      <c r="C51">
        <v>274.02248100000003</v>
      </c>
    </row>
    <row r="52" spans="1:3" x14ac:dyDescent="0.25">
      <c r="A52">
        <v>41365</v>
      </c>
      <c r="B52">
        <v>511</v>
      </c>
      <c r="C52">
        <v>386.934259</v>
      </c>
    </row>
    <row r="53" spans="1:3" x14ac:dyDescent="0.25">
      <c r="A53">
        <v>41395</v>
      </c>
      <c r="B53">
        <v>412</v>
      </c>
      <c r="C53">
        <v>306.674532</v>
      </c>
    </row>
    <row r="54" spans="1:3" x14ac:dyDescent="0.25">
      <c r="A54">
        <v>41426</v>
      </c>
      <c r="B54">
        <v>480</v>
      </c>
      <c r="C54">
        <v>437.22082</v>
      </c>
    </row>
    <row r="55" spans="1:3" x14ac:dyDescent="0.25">
      <c r="A55">
        <v>41456</v>
      </c>
      <c r="B55">
        <v>424</v>
      </c>
      <c r="C55">
        <v>394.810565</v>
      </c>
    </row>
    <row r="56" spans="1:3" x14ac:dyDescent="0.25">
      <c r="A56">
        <v>41487</v>
      </c>
      <c r="B56">
        <v>404</v>
      </c>
      <c r="C56">
        <v>300.55400800000001</v>
      </c>
    </row>
    <row r="57" spans="1:3" x14ac:dyDescent="0.25">
      <c r="A57">
        <v>41518</v>
      </c>
      <c r="B57">
        <v>401</v>
      </c>
      <c r="C57">
        <v>353.11080700000002</v>
      </c>
    </row>
    <row r="58" spans="1:3" x14ac:dyDescent="0.25">
      <c r="A58">
        <v>41548</v>
      </c>
      <c r="B58">
        <v>571</v>
      </c>
      <c r="C58">
        <v>484.640533</v>
      </c>
    </row>
    <row r="59" spans="1:3" x14ac:dyDescent="0.25">
      <c r="A59">
        <v>41579</v>
      </c>
      <c r="B59">
        <v>517</v>
      </c>
      <c r="C59">
        <v>431.40819099999999</v>
      </c>
    </row>
    <row r="60" spans="1:3" x14ac:dyDescent="0.25">
      <c r="A60">
        <v>41609</v>
      </c>
      <c r="B60">
        <v>403</v>
      </c>
      <c r="C60">
        <v>366.066532</v>
      </c>
    </row>
    <row r="61" spans="1:3" x14ac:dyDescent="0.25">
      <c r="A61">
        <v>41640</v>
      </c>
      <c r="B61">
        <v>390</v>
      </c>
      <c r="C61">
        <v>310.80139000000003</v>
      </c>
    </row>
    <row r="62" spans="1:3" x14ac:dyDescent="0.25">
      <c r="A62">
        <v>41671</v>
      </c>
      <c r="B62">
        <v>380</v>
      </c>
      <c r="C62">
        <v>334.12559299999998</v>
      </c>
    </row>
    <row r="63" spans="1:3" x14ac:dyDescent="0.25">
      <c r="A63">
        <v>41699</v>
      </c>
      <c r="B63">
        <v>379</v>
      </c>
      <c r="C63">
        <v>329.110952</v>
      </c>
    </row>
    <row r="64" spans="1:3" x14ac:dyDescent="0.25">
      <c r="A64">
        <v>41730</v>
      </c>
      <c r="B64">
        <v>370</v>
      </c>
      <c r="C64">
        <v>327.748942</v>
      </c>
    </row>
    <row r="65" spans="1:3" x14ac:dyDescent="0.25">
      <c r="A65">
        <v>41760</v>
      </c>
      <c r="B65">
        <v>501</v>
      </c>
      <c r="C65">
        <v>405.54167999999999</v>
      </c>
    </row>
    <row r="66" spans="1:3" x14ac:dyDescent="0.25">
      <c r="A66">
        <v>41791</v>
      </c>
      <c r="B66">
        <v>408</v>
      </c>
      <c r="C66">
        <v>369.039851</v>
      </c>
    </row>
    <row r="67" spans="1:3" x14ac:dyDescent="0.25">
      <c r="A67">
        <v>41821</v>
      </c>
      <c r="B67">
        <v>467</v>
      </c>
      <c r="C67">
        <v>434.31390800000003</v>
      </c>
    </row>
    <row r="68" spans="1:3" x14ac:dyDescent="0.25">
      <c r="A68">
        <v>41852</v>
      </c>
      <c r="B68">
        <v>514</v>
      </c>
      <c r="C68">
        <v>408.33131200000003</v>
      </c>
    </row>
    <row r="69" spans="1:3" x14ac:dyDescent="0.25">
      <c r="A69">
        <v>41883</v>
      </c>
      <c r="B69">
        <v>332</v>
      </c>
      <c r="C69">
        <v>304.18300099999999</v>
      </c>
    </row>
    <row r="70" spans="1:3" x14ac:dyDescent="0.25">
      <c r="A70">
        <v>41913</v>
      </c>
      <c r="B70">
        <v>383</v>
      </c>
      <c r="C70">
        <v>358.55205000000001</v>
      </c>
    </row>
    <row r="71" spans="1:3" x14ac:dyDescent="0.25">
      <c r="A71">
        <v>41944</v>
      </c>
      <c r="B71">
        <v>459</v>
      </c>
      <c r="C71">
        <v>430.44524899999999</v>
      </c>
    </row>
    <row r="72" spans="1:3" x14ac:dyDescent="0.25">
      <c r="A72">
        <v>41974</v>
      </c>
      <c r="B72">
        <v>519</v>
      </c>
      <c r="C72">
        <v>504.27356800000001</v>
      </c>
    </row>
    <row r="73" spans="1:3" x14ac:dyDescent="0.25">
      <c r="A73">
        <v>42005</v>
      </c>
      <c r="B73">
        <v>377</v>
      </c>
      <c r="C73">
        <v>347.03601800000001</v>
      </c>
    </row>
    <row r="74" spans="1:3" x14ac:dyDescent="0.25">
      <c r="A74">
        <v>42036</v>
      </c>
      <c r="B74">
        <v>342</v>
      </c>
      <c r="C74">
        <v>328.80952000000002</v>
      </c>
    </row>
    <row r="75" spans="1:3" x14ac:dyDescent="0.25">
      <c r="A75">
        <v>42064</v>
      </c>
      <c r="B75">
        <v>357</v>
      </c>
      <c r="C75">
        <v>357.21413899999999</v>
      </c>
    </row>
    <row r="76" spans="1:3" x14ac:dyDescent="0.25">
      <c r="A76">
        <v>42095</v>
      </c>
      <c r="B76">
        <v>419</v>
      </c>
      <c r="C76">
        <v>434.24474900000001</v>
      </c>
    </row>
    <row r="77" spans="1:3" x14ac:dyDescent="0.25">
      <c r="A77">
        <v>42125</v>
      </c>
      <c r="B77">
        <v>390</v>
      </c>
      <c r="C77">
        <v>386.11105600000002</v>
      </c>
    </row>
    <row r="78" spans="1:3" x14ac:dyDescent="0.25">
      <c r="A78">
        <v>42156</v>
      </c>
      <c r="B78">
        <v>510</v>
      </c>
      <c r="C78">
        <v>496.08791300000001</v>
      </c>
    </row>
    <row r="79" spans="1:3" x14ac:dyDescent="0.25">
      <c r="A79">
        <v>42186</v>
      </c>
      <c r="B79">
        <v>541</v>
      </c>
      <c r="C79">
        <v>557.39581799999996</v>
      </c>
    </row>
    <row r="80" spans="1:3" x14ac:dyDescent="0.25">
      <c r="A80">
        <v>42217</v>
      </c>
      <c r="B80">
        <v>342</v>
      </c>
      <c r="C80">
        <v>367.12185799999997</v>
      </c>
    </row>
    <row r="81" spans="1:3" x14ac:dyDescent="0.25">
      <c r="A81">
        <v>42248</v>
      </c>
      <c r="B81">
        <v>470</v>
      </c>
      <c r="C81">
        <v>419.19718499999999</v>
      </c>
    </row>
    <row r="82" spans="1:3" x14ac:dyDescent="0.25">
      <c r="A82">
        <v>42278</v>
      </c>
      <c r="B82">
        <v>492</v>
      </c>
      <c r="C82">
        <v>496.349941</v>
      </c>
    </row>
    <row r="83" spans="1:3" x14ac:dyDescent="0.25">
      <c r="A83">
        <v>42309</v>
      </c>
      <c r="B83">
        <v>501</v>
      </c>
      <c r="C83">
        <v>436.64506</v>
      </c>
    </row>
    <row r="84" spans="1:3" x14ac:dyDescent="0.25">
      <c r="A84">
        <v>42339</v>
      </c>
      <c r="B84">
        <v>615</v>
      </c>
      <c r="C84">
        <v>618.78788699999996</v>
      </c>
    </row>
    <row r="85" spans="1:3" x14ac:dyDescent="0.25">
      <c r="A85">
        <v>42370</v>
      </c>
      <c r="B85">
        <v>431</v>
      </c>
      <c r="C85">
        <v>403.634773</v>
      </c>
    </row>
    <row r="86" spans="1:3" x14ac:dyDescent="0.25">
      <c r="A86">
        <v>42401</v>
      </c>
      <c r="B86">
        <v>307</v>
      </c>
      <c r="C86">
        <v>338.194008</v>
      </c>
    </row>
    <row r="87" spans="1:3" x14ac:dyDescent="0.25">
      <c r="A87">
        <v>42430</v>
      </c>
      <c r="B87">
        <v>406</v>
      </c>
      <c r="C87">
        <v>418.039241</v>
      </c>
    </row>
    <row r="88" spans="1:3" x14ac:dyDescent="0.25">
      <c r="A88">
        <v>42461</v>
      </c>
      <c r="B88">
        <v>490</v>
      </c>
      <c r="C88">
        <v>495.02302100000003</v>
      </c>
    </row>
    <row r="89" spans="1:3" x14ac:dyDescent="0.25">
      <c r="A89">
        <v>42491</v>
      </c>
      <c r="B89">
        <v>457</v>
      </c>
      <c r="C89">
        <v>547.80689700000005</v>
      </c>
    </row>
    <row r="90" spans="1:3" x14ac:dyDescent="0.25">
      <c r="A90">
        <v>42522</v>
      </c>
      <c r="B90">
        <v>385</v>
      </c>
      <c r="C90">
        <v>418.43798299999997</v>
      </c>
    </row>
    <row r="91" spans="1:3" x14ac:dyDescent="0.25">
      <c r="A91">
        <v>42552</v>
      </c>
      <c r="B91">
        <v>550</v>
      </c>
      <c r="C91">
        <v>581.553448</v>
      </c>
    </row>
    <row r="92" spans="1:3" x14ac:dyDescent="0.25">
      <c r="A92">
        <v>42583</v>
      </c>
      <c r="B92">
        <v>399</v>
      </c>
      <c r="C92">
        <v>437.467196</v>
      </c>
    </row>
    <row r="93" spans="1:3" x14ac:dyDescent="0.25">
      <c r="A93">
        <v>42614</v>
      </c>
      <c r="B93">
        <v>595</v>
      </c>
      <c r="C93">
        <v>643.17126099999996</v>
      </c>
    </row>
    <row r="94" spans="1:3" x14ac:dyDescent="0.25">
      <c r="A94">
        <v>42644</v>
      </c>
      <c r="B94">
        <v>682</v>
      </c>
      <c r="C94">
        <v>739.94079099999999</v>
      </c>
    </row>
    <row r="95" spans="1:3" x14ac:dyDescent="0.25">
      <c r="A95">
        <v>42675</v>
      </c>
      <c r="B95">
        <v>668</v>
      </c>
      <c r="C95">
        <v>750.09005999999999</v>
      </c>
    </row>
    <row r="96" spans="1:3" x14ac:dyDescent="0.25">
      <c r="A96">
        <v>42705</v>
      </c>
      <c r="B96">
        <v>827</v>
      </c>
      <c r="C96">
        <v>966.65728100000001</v>
      </c>
    </row>
    <row r="97" spans="1:3" x14ac:dyDescent="0.25">
      <c r="A97">
        <v>42736</v>
      </c>
      <c r="B97">
        <v>655</v>
      </c>
      <c r="C97">
        <v>665.01499699999999</v>
      </c>
    </row>
    <row r="98" spans="1:3" x14ac:dyDescent="0.25">
      <c r="A98">
        <v>42767</v>
      </c>
      <c r="B98">
        <v>614</v>
      </c>
      <c r="C98">
        <v>741.55656299999998</v>
      </c>
    </row>
    <row r="99" spans="1:3" x14ac:dyDescent="0.25">
      <c r="A99">
        <v>42795</v>
      </c>
      <c r="B99">
        <v>598</v>
      </c>
      <c r="C99">
        <v>715.370453</v>
      </c>
    </row>
    <row r="100" spans="1:3" x14ac:dyDescent="0.25">
      <c r="A100">
        <v>42826</v>
      </c>
      <c r="B100">
        <v>448</v>
      </c>
      <c r="C100">
        <v>527.04872799999998</v>
      </c>
    </row>
    <row r="101" spans="1:3" x14ac:dyDescent="0.25">
      <c r="A101">
        <v>42856</v>
      </c>
      <c r="B101">
        <v>544</v>
      </c>
      <c r="C101">
        <v>595.42319899999995</v>
      </c>
    </row>
    <row r="102" spans="1:3" x14ac:dyDescent="0.25">
      <c r="A102">
        <v>42887</v>
      </c>
      <c r="B102">
        <v>515</v>
      </c>
      <c r="C102">
        <v>687.03162099999997</v>
      </c>
    </row>
    <row r="103" spans="1:3" x14ac:dyDescent="0.25">
      <c r="A103">
        <v>42917</v>
      </c>
      <c r="B103">
        <v>450</v>
      </c>
      <c r="C103">
        <v>557.817814</v>
      </c>
    </row>
    <row r="104" spans="1:3" x14ac:dyDescent="0.25">
      <c r="A104">
        <v>42948</v>
      </c>
      <c r="B104">
        <v>568</v>
      </c>
      <c r="C104">
        <v>661.03930300000002</v>
      </c>
    </row>
    <row r="105" spans="1:3" x14ac:dyDescent="0.25">
      <c r="A105">
        <v>42979</v>
      </c>
      <c r="B105">
        <v>534</v>
      </c>
      <c r="C105">
        <v>676.98656100000005</v>
      </c>
    </row>
    <row r="106" spans="1:3" x14ac:dyDescent="0.25">
      <c r="A106">
        <v>43009</v>
      </c>
      <c r="B106">
        <v>539</v>
      </c>
      <c r="C106">
        <v>649.00344199999995</v>
      </c>
    </row>
    <row r="107" spans="1:3" x14ac:dyDescent="0.25">
      <c r="A107">
        <v>43040</v>
      </c>
      <c r="B107">
        <v>549</v>
      </c>
      <c r="C107">
        <v>625.67910300000005</v>
      </c>
    </row>
    <row r="108" spans="1:3" x14ac:dyDescent="0.25">
      <c r="A108">
        <v>43070</v>
      </c>
      <c r="B108">
        <v>618</v>
      </c>
      <c r="C108">
        <v>780.40788799999996</v>
      </c>
    </row>
    <row r="109" spans="1:3" x14ac:dyDescent="0.25">
      <c r="A109">
        <v>43101</v>
      </c>
      <c r="B109">
        <v>441</v>
      </c>
      <c r="C109">
        <v>552.01096900000005</v>
      </c>
    </row>
    <row r="110" spans="1:3" x14ac:dyDescent="0.25">
      <c r="A110">
        <v>43132</v>
      </c>
      <c r="B110">
        <v>358</v>
      </c>
      <c r="C110">
        <v>509.80584399999998</v>
      </c>
    </row>
    <row r="111" spans="1:3" x14ac:dyDescent="0.25">
      <c r="A111">
        <v>43160</v>
      </c>
      <c r="B111">
        <v>412</v>
      </c>
      <c r="C111">
        <v>598.16190200000005</v>
      </c>
    </row>
    <row r="112" spans="1:3" x14ac:dyDescent="0.25">
      <c r="A112">
        <v>43191</v>
      </c>
      <c r="B112">
        <v>354</v>
      </c>
      <c r="C112">
        <v>442.33607499999999</v>
      </c>
    </row>
    <row r="113" spans="1:9" x14ac:dyDescent="0.25">
      <c r="A113">
        <v>43221</v>
      </c>
      <c r="B113">
        <v>503</v>
      </c>
      <c r="C113">
        <v>656.18311500000004</v>
      </c>
    </row>
    <row r="114" spans="1:9" x14ac:dyDescent="0.25">
      <c r="A114">
        <v>43252</v>
      </c>
      <c r="B114">
        <v>448</v>
      </c>
      <c r="C114">
        <v>661.76703299999997</v>
      </c>
    </row>
    <row r="115" spans="1:9" x14ac:dyDescent="0.25">
      <c r="A115">
        <v>43282</v>
      </c>
      <c r="B115">
        <v>428</v>
      </c>
      <c r="C115">
        <v>607.64237500000002</v>
      </c>
    </row>
    <row r="116" spans="1:9" x14ac:dyDescent="0.25">
      <c r="A116">
        <v>43313</v>
      </c>
      <c r="B116">
        <v>416</v>
      </c>
      <c r="C116">
        <v>683.400623</v>
      </c>
    </row>
    <row r="117" spans="1:9" x14ac:dyDescent="0.25">
      <c r="A117">
        <v>43344</v>
      </c>
      <c r="B117">
        <v>391</v>
      </c>
      <c r="C117">
        <v>644.23204099999998</v>
      </c>
    </row>
    <row r="118" spans="1:9" x14ac:dyDescent="0.25">
      <c r="A118">
        <v>43374</v>
      </c>
      <c r="B118">
        <v>497</v>
      </c>
      <c r="C118">
        <v>795.501394</v>
      </c>
    </row>
    <row r="119" spans="1:9" x14ac:dyDescent="0.25">
      <c r="A119">
        <v>43405</v>
      </c>
      <c r="B119">
        <v>537</v>
      </c>
      <c r="C119">
        <v>838.67767800000001</v>
      </c>
    </row>
    <row r="120" spans="1:9" x14ac:dyDescent="0.25">
      <c r="A120">
        <v>43435</v>
      </c>
      <c r="B120">
        <v>614</v>
      </c>
      <c r="C120">
        <v>928.287961</v>
      </c>
    </row>
    <row r="121" spans="1:9" x14ac:dyDescent="0.25">
      <c r="A121">
        <v>43466</v>
      </c>
      <c r="B121">
        <v>533</v>
      </c>
      <c r="C121">
        <v>763.30982800000004</v>
      </c>
      <c r="G121">
        <f>SUM(B121:B131)</f>
        <v>7329</v>
      </c>
      <c r="H121">
        <f>SUM(C121:C131)</f>
        <v>10619.833862999998</v>
      </c>
      <c r="I121">
        <f>H121/G121</f>
        <v>1.4490153995088004</v>
      </c>
    </row>
    <row r="122" spans="1:9" x14ac:dyDescent="0.25">
      <c r="A122">
        <v>43497</v>
      </c>
      <c r="B122">
        <v>480</v>
      </c>
      <c r="C122">
        <v>776.40144099999998</v>
      </c>
    </row>
    <row r="123" spans="1:9" x14ac:dyDescent="0.25">
      <c r="A123">
        <v>43525</v>
      </c>
      <c r="B123">
        <v>669</v>
      </c>
      <c r="C123">
        <v>885.15655200000003</v>
      </c>
    </row>
    <row r="124" spans="1:9" x14ac:dyDescent="0.25">
      <c r="A124">
        <v>43556</v>
      </c>
      <c r="B124">
        <v>561</v>
      </c>
      <c r="C124">
        <v>860.19619799999998</v>
      </c>
    </row>
    <row r="125" spans="1:9" x14ac:dyDescent="0.25">
      <c r="A125">
        <v>43586</v>
      </c>
      <c r="B125">
        <v>701</v>
      </c>
      <c r="C125">
        <v>979.83956799999999</v>
      </c>
    </row>
    <row r="126" spans="1:9" x14ac:dyDescent="0.25">
      <c r="A126">
        <v>43617</v>
      </c>
      <c r="B126">
        <v>708</v>
      </c>
      <c r="C126">
        <v>949.06423700000005</v>
      </c>
    </row>
    <row r="127" spans="1:9" x14ac:dyDescent="0.25">
      <c r="A127">
        <v>43647</v>
      </c>
      <c r="B127">
        <v>785</v>
      </c>
      <c r="C127">
        <v>1147.6049399999999</v>
      </c>
    </row>
    <row r="128" spans="1:9" x14ac:dyDescent="0.25">
      <c r="A128">
        <v>43678</v>
      </c>
      <c r="B128">
        <v>720</v>
      </c>
      <c r="C128">
        <v>1100.4942289999999</v>
      </c>
    </row>
    <row r="129" spans="1:3" x14ac:dyDescent="0.25">
      <c r="A129">
        <v>43709</v>
      </c>
      <c r="B129">
        <v>673</v>
      </c>
      <c r="C129">
        <v>949.91908699999999</v>
      </c>
    </row>
    <row r="130" spans="1:3" x14ac:dyDescent="0.25">
      <c r="A130">
        <v>43739</v>
      </c>
      <c r="B130">
        <v>787</v>
      </c>
      <c r="C130">
        <v>1160.4779430000001</v>
      </c>
    </row>
    <row r="131" spans="1:3" x14ac:dyDescent="0.25">
      <c r="A131">
        <v>43770</v>
      </c>
      <c r="B131">
        <v>712</v>
      </c>
      <c r="C131">
        <v>1047.3698400000001</v>
      </c>
    </row>
  </sheetData>
  <mergeCells count="1">
    <mergeCell ref="H1:I1"/>
  </mergeCells>
  <hyperlinks>
    <hyperlink ref="H1:I1" location="Index!A1" display="Regresar al Índice" xr:uid="{A8674F6D-F7D4-4C65-B0C6-89B38A83EAE9}"/>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E83BB-5630-4022-BDDF-8A3C5689BA07}">
  <sheetPr codeName="Hoja19"/>
  <dimension ref="A1:I131"/>
  <sheetViews>
    <sheetView zoomScale="85" zoomScaleNormal="85" workbookViewId="0">
      <selection activeCell="F22" sqref="F22"/>
    </sheetView>
  </sheetViews>
  <sheetFormatPr baseColWidth="10" defaultRowHeight="13.2" x14ac:dyDescent="0.25"/>
  <cols>
    <col min="1" max="2" width="18.6640625" customWidth="1"/>
  </cols>
  <sheetData>
    <row r="1" spans="1:9" ht="14.4" x14ac:dyDescent="0.3">
      <c r="A1" t="s">
        <v>901</v>
      </c>
      <c r="H1" s="12" t="s">
        <v>131</v>
      </c>
      <c r="I1" s="12"/>
    </row>
    <row r="2" spans="1:9" x14ac:dyDescent="0.25">
      <c r="A2" t="s">
        <v>855</v>
      </c>
    </row>
    <row r="6" spans="1:9" x14ac:dyDescent="0.25">
      <c r="A6" t="s">
        <v>896</v>
      </c>
      <c r="B6" t="s">
        <v>898</v>
      </c>
    </row>
    <row r="7" spans="1:9" x14ac:dyDescent="0.25">
      <c r="A7">
        <v>39995</v>
      </c>
      <c r="B7">
        <v>667318.65229885059</v>
      </c>
    </row>
    <row r="8" spans="1:9" x14ac:dyDescent="0.25">
      <c r="A8">
        <v>40026</v>
      </c>
      <c r="B8">
        <v>617758.56218905468</v>
      </c>
    </row>
    <row r="9" spans="1:9" x14ac:dyDescent="0.25">
      <c r="A9">
        <v>40057</v>
      </c>
      <c r="B9">
        <v>707640.56939501781</v>
      </c>
    </row>
    <row r="10" spans="1:9" x14ac:dyDescent="0.25">
      <c r="A10">
        <v>40087</v>
      </c>
      <c r="B10">
        <v>606376.5581395349</v>
      </c>
    </row>
    <row r="11" spans="1:9" x14ac:dyDescent="0.25">
      <c r="A11">
        <v>40118</v>
      </c>
      <c r="B11">
        <v>790066.94915254239</v>
      </c>
    </row>
    <row r="12" spans="1:9" x14ac:dyDescent="0.25">
      <c r="A12">
        <v>40148</v>
      </c>
      <c r="B12">
        <v>561964.2085020243</v>
      </c>
    </row>
    <row r="13" spans="1:9" x14ac:dyDescent="0.25">
      <c r="A13">
        <v>40179</v>
      </c>
      <c r="B13">
        <v>658970.69321533921</v>
      </c>
    </row>
    <row r="14" spans="1:9" x14ac:dyDescent="0.25">
      <c r="A14">
        <v>40210</v>
      </c>
      <c r="B14">
        <v>629915.98648648651</v>
      </c>
    </row>
    <row r="15" spans="1:9" x14ac:dyDescent="0.25">
      <c r="A15">
        <v>40238</v>
      </c>
      <c r="B15">
        <v>666188.19301848044</v>
      </c>
    </row>
    <row r="16" spans="1:9" x14ac:dyDescent="0.25">
      <c r="A16">
        <v>40269</v>
      </c>
      <c r="B16">
        <v>657259.66402116406</v>
      </c>
    </row>
    <row r="17" spans="1:2" x14ac:dyDescent="0.25">
      <c r="A17">
        <v>40299</v>
      </c>
      <c r="B17">
        <v>731908.46501128667</v>
      </c>
    </row>
    <row r="18" spans="1:2" x14ac:dyDescent="0.25">
      <c r="A18">
        <v>40330</v>
      </c>
      <c r="B18">
        <v>647139.75776397518</v>
      </c>
    </row>
    <row r="19" spans="1:2" x14ac:dyDescent="0.25">
      <c r="A19">
        <v>40360</v>
      </c>
      <c r="B19">
        <v>684844.29282868525</v>
      </c>
    </row>
    <row r="20" spans="1:2" x14ac:dyDescent="0.25">
      <c r="A20">
        <v>40391</v>
      </c>
      <c r="B20">
        <v>789768.07645259937</v>
      </c>
    </row>
    <row r="21" spans="1:2" x14ac:dyDescent="0.25">
      <c r="A21">
        <v>40422</v>
      </c>
      <c r="B21">
        <v>789882.93174061435</v>
      </c>
    </row>
    <row r="22" spans="1:2" x14ac:dyDescent="0.25">
      <c r="A22">
        <v>40452</v>
      </c>
      <c r="B22">
        <v>714551.9531680441</v>
      </c>
    </row>
    <row r="23" spans="1:2" x14ac:dyDescent="0.25">
      <c r="A23">
        <v>40483</v>
      </c>
      <c r="B23">
        <v>571126.11622807023</v>
      </c>
    </row>
    <row r="24" spans="1:2" x14ac:dyDescent="0.25">
      <c r="A24">
        <v>40513</v>
      </c>
      <c r="B24">
        <v>625558.3294509151</v>
      </c>
    </row>
    <row r="25" spans="1:2" x14ac:dyDescent="0.25">
      <c r="A25">
        <v>40544</v>
      </c>
      <c r="B25">
        <v>717218.06753246754</v>
      </c>
    </row>
    <row r="26" spans="1:2" x14ac:dyDescent="0.25">
      <c r="A26">
        <v>40575</v>
      </c>
      <c r="B26">
        <v>736407.4604166667</v>
      </c>
    </row>
    <row r="27" spans="1:2" x14ac:dyDescent="0.25">
      <c r="A27">
        <v>40603</v>
      </c>
      <c r="B27">
        <v>743438.58965517243</v>
      </c>
    </row>
    <row r="28" spans="1:2" x14ac:dyDescent="0.25">
      <c r="A28">
        <v>40634</v>
      </c>
      <c r="B28">
        <v>720055.23376623378</v>
      </c>
    </row>
    <row r="29" spans="1:2" x14ac:dyDescent="0.25">
      <c r="A29">
        <v>40664</v>
      </c>
      <c r="B29">
        <v>738344.16955017298</v>
      </c>
    </row>
    <row r="30" spans="1:2" x14ac:dyDescent="0.25">
      <c r="A30">
        <v>40695</v>
      </c>
      <c r="B30">
        <v>780396.5830508474</v>
      </c>
    </row>
    <row r="31" spans="1:2" x14ac:dyDescent="0.25">
      <c r="A31">
        <v>40725</v>
      </c>
      <c r="B31">
        <v>781739.84848484851</v>
      </c>
    </row>
    <row r="32" spans="1:2" x14ac:dyDescent="0.25">
      <c r="A32">
        <v>40756</v>
      </c>
      <c r="B32">
        <v>730555.72566371679</v>
      </c>
    </row>
    <row r="33" spans="1:2" x14ac:dyDescent="0.25">
      <c r="A33">
        <v>40787</v>
      </c>
      <c r="B33">
        <v>843590.32874354557</v>
      </c>
    </row>
    <row r="34" spans="1:2" x14ac:dyDescent="0.25">
      <c r="A34">
        <v>40817</v>
      </c>
      <c r="B34">
        <v>773239.386925795</v>
      </c>
    </row>
    <row r="35" spans="1:2" x14ac:dyDescent="0.25">
      <c r="A35">
        <v>40848</v>
      </c>
      <c r="B35">
        <v>767139.36096718477</v>
      </c>
    </row>
    <row r="36" spans="1:2" x14ac:dyDescent="0.25">
      <c r="A36">
        <v>40878</v>
      </c>
      <c r="B36">
        <v>802835.43344709894</v>
      </c>
    </row>
    <row r="37" spans="1:2" x14ac:dyDescent="0.25">
      <c r="A37">
        <v>40909</v>
      </c>
      <c r="B37">
        <v>702796.38359201769</v>
      </c>
    </row>
    <row r="38" spans="1:2" x14ac:dyDescent="0.25">
      <c r="A38">
        <v>40940</v>
      </c>
      <c r="B38">
        <v>704505.36489151872</v>
      </c>
    </row>
    <row r="39" spans="1:2" x14ac:dyDescent="0.25">
      <c r="A39">
        <v>40969</v>
      </c>
      <c r="B39">
        <v>774221.90090090095</v>
      </c>
    </row>
    <row r="40" spans="1:2" x14ac:dyDescent="0.25">
      <c r="A40">
        <v>41000</v>
      </c>
      <c r="B40">
        <v>718353.28125</v>
      </c>
    </row>
    <row r="41" spans="1:2" x14ac:dyDescent="0.25">
      <c r="A41">
        <v>41030</v>
      </c>
      <c r="B41">
        <v>845901.69396551722</v>
      </c>
    </row>
    <row r="42" spans="1:2" x14ac:dyDescent="0.25">
      <c r="A42">
        <v>41061</v>
      </c>
      <c r="B42">
        <v>809338.85110663984</v>
      </c>
    </row>
    <row r="43" spans="1:2" x14ac:dyDescent="0.25">
      <c r="A43">
        <v>41091</v>
      </c>
      <c r="B43">
        <v>798146.0742115028</v>
      </c>
    </row>
    <row r="44" spans="1:2" x14ac:dyDescent="0.25">
      <c r="A44">
        <v>41122</v>
      </c>
      <c r="B44">
        <v>792887.13663366332</v>
      </c>
    </row>
    <row r="45" spans="1:2" x14ac:dyDescent="0.25">
      <c r="A45">
        <v>41153</v>
      </c>
      <c r="B45">
        <v>897116.56018518517</v>
      </c>
    </row>
    <row r="46" spans="1:2" x14ac:dyDescent="0.25">
      <c r="A46">
        <v>41183</v>
      </c>
      <c r="B46">
        <v>767209.029296875</v>
      </c>
    </row>
    <row r="47" spans="1:2" x14ac:dyDescent="0.25">
      <c r="A47">
        <v>41214</v>
      </c>
      <c r="B47">
        <v>845816.63341067289</v>
      </c>
    </row>
    <row r="48" spans="1:2" x14ac:dyDescent="0.25">
      <c r="A48">
        <v>41244</v>
      </c>
      <c r="B48">
        <v>745456.21231766616</v>
      </c>
    </row>
    <row r="49" spans="1:2" x14ac:dyDescent="0.25">
      <c r="A49">
        <v>41275</v>
      </c>
      <c r="B49">
        <v>702924.28869047621</v>
      </c>
    </row>
    <row r="50" spans="1:2" x14ac:dyDescent="0.25">
      <c r="A50">
        <v>41306</v>
      </c>
      <c r="B50">
        <v>837948.20810810814</v>
      </c>
    </row>
    <row r="51" spans="1:2" x14ac:dyDescent="0.25">
      <c r="A51">
        <v>41334</v>
      </c>
      <c r="B51">
        <v>830371.15454545454</v>
      </c>
    </row>
    <row r="52" spans="1:2" x14ac:dyDescent="0.25">
      <c r="A52">
        <v>41365</v>
      </c>
      <c r="B52">
        <v>757209.90019569476</v>
      </c>
    </row>
    <row r="53" spans="1:2" x14ac:dyDescent="0.25">
      <c r="A53">
        <v>41395</v>
      </c>
      <c r="B53">
        <v>744355.66019417474</v>
      </c>
    </row>
    <row r="54" spans="1:2" x14ac:dyDescent="0.25">
      <c r="A54">
        <v>41426</v>
      </c>
      <c r="B54">
        <v>910876.70833333337</v>
      </c>
    </row>
    <row r="55" spans="1:2" x14ac:dyDescent="0.25">
      <c r="A55">
        <v>41456</v>
      </c>
      <c r="B55">
        <v>931156.99292452831</v>
      </c>
    </row>
    <row r="56" spans="1:2" x14ac:dyDescent="0.25">
      <c r="A56">
        <v>41487</v>
      </c>
      <c r="B56">
        <v>743945.56435643567</v>
      </c>
    </row>
    <row r="57" spans="1:2" x14ac:dyDescent="0.25">
      <c r="A57">
        <v>41518</v>
      </c>
      <c r="B57">
        <v>880575.57855361595</v>
      </c>
    </row>
    <row r="58" spans="1:2" x14ac:dyDescent="0.25">
      <c r="A58">
        <v>41548</v>
      </c>
      <c r="B58">
        <v>848757.50087565673</v>
      </c>
    </row>
    <row r="59" spans="1:2" x14ac:dyDescent="0.25">
      <c r="A59">
        <v>41579</v>
      </c>
      <c r="B59">
        <v>834445.24371373304</v>
      </c>
    </row>
    <row r="60" spans="1:2" x14ac:dyDescent="0.25">
      <c r="A60">
        <v>41609</v>
      </c>
      <c r="B60">
        <v>908353.67741935479</v>
      </c>
    </row>
    <row r="61" spans="1:2" x14ac:dyDescent="0.25">
      <c r="A61">
        <v>41640</v>
      </c>
      <c r="B61">
        <v>796926.641025641</v>
      </c>
    </row>
    <row r="62" spans="1:2" x14ac:dyDescent="0.25">
      <c r="A62">
        <v>41671</v>
      </c>
      <c r="B62">
        <v>879277.87631578953</v>
      </c>
    </row>
    <row r="63" spans="1:2" x14ac:dyDescent="0.25">
      <c r="A63">
        <v>41699</v>
      </c>
      <c r="B63">
        <v>868366.62796833774</v>
      </c>
    </row>
    <row r="64" spans="1:2" x14ac:dyDescent="0.25">
      <c r="A64">
        <v>41730</v>
      </c>
      <c r="B64">
        <v>885807.95135135134</v>
      </c>
    </row>
    <row r="65" spans="1:2" x14ac:dyDescent="0.25">
      <c r="A65">
        <v>41760</v>
      </c>
      <c r="B65">
        <v>809464.43113772455</v>
      </c>
    </row>
    <row r="66" spans="1:2" x14ac:dyDescent="0.25">
      <c r="A66">
        <v>41791</v>
      </c>
      <c r="B66">
        <v>904509.43872549024</v>
      </c>
    </row>
    <row r="67" spans="1:2" x14ac:dyDescent="0.25">
      <c r="A67">
        <v>41821</v>
      </c>
      <c r="B67">
        <v>930008.36830835114</v>
      </c>
    </row>
    <row r="68" spans="1:2" x14ac:dyDescent="0.25">
      <c r="A68">
        <v>41852</v>
      </c>
      <c r="B68">
        <v>794418.89494163427</v>
      </c>
    </row>
    <row r="69" spans="1:2" x14ac:dyDescent="0.25">
      <c r="A69">
        <v>41883</v>
      </c>
      <c r="B69">
        <v>916213.85843373497</v>
      </c>
    </row>
    <row r="70" spans="1:2" x14ac:dyDescent="0.25">
      <c r="A70">
        <v>41913</v>
      </c>
      <c r="B70">
        <v>936167.23237597907</v>
      </c>
    </row>
    <row r="71" spans="1:2" x14ac:dyDescent="0.25">
      <c r="A71">
        <v>41944</v>
      </c>
      <c r="B71">
        <v>937789.21350762527</v>
      </c>
    </row>
    <row r="72" spans="1:2" x14ac:dyDescent="0.25">
      <c r="A72">
        <v>41974</v>
      </c>
      <c r="B72">
        <v>971625.37186897884</v>
      </c>
    </row>
    <row r="73" spans="1:2" x14ac:dyDescent="0.25">
      <c r="A73">
        <v>42005</v>
      </c>
      <c r="B73">
        <v>920519.94164456229</v>
      </c>
    </row>
    <row r="74" spans="1:2" x14ac:dyDescent="0.25">
      <c r="A74">
        <v>42036</v>
      </c>
      <c r="B74">
        <v>961431.34502923978</v>
      </c>
    </row>
    <row r="75" spans="1:2" x14ac:dyDescent="0.25">
      <c r="A75">
        <v>42064</v>
      </c>
      <c r="B75">
        <v>1000599.8291316527</v>
      </c>
    </row>
    <row r="76" spans="1:2" x14ac:dyDescent="0.25">
      <c r="A76">
        <v>42095</v>
      </c>
      <c r="B76">
        <v>1036383.6491646778</v>
      </c>
    </row>
    <row r="77" spans="1:2" x14ac:dyDescent="0.25">
      <c r="A77">
        <v>42125</v>
      </c>
      <c r="B77">
        <v>990028.34871794877</v>
      </c>
    </row>
    <row r="78" spans="1:2" x14ac:dyDescent="0.25">
      <c r="A78">
        <v>42156</v>
      </c>
      <c r="B78">
        <v>972721.39803921571</v>
      </c>
    </row>
    <row r="79" spans="1:2" x14ac:dyDescent="0.25">
      <c r="A79">
        <v>42186</v>
      </c>
      <c r="B79">
        <v>1030306.5027726432</v>
      </c>
    </row>
    <row r="80" spans="1:2" x14ac:dyDescent="0.25">
      <c r="A80">
        <v>42217</v>
      </c>
      <c r="B80">
        <v>1073455.7251461989</v>
      </c>
    </row>
    <row r="81" spans="1:2" x14ac:dyDescent="0.25">
      <c r="A81">
        <v>42248</v>
      </c>
      <c r="B81">
        <v>891908.90425531915</v>
      </c>
    </row>
    <row r="82" spans="1:2" x14ac:dyDescent="0.25">
      <c r="A82">
        <v>42278</v>
      </c>
      <c r="B82">
        <v>1008841.343495935</v>
      </c>
    </row>
    <row r="83" spans="1:2" x14ac:dyDescent="0.25">
      <c r="A83">
        <v>42309</v>
      </c>
      <c r="B83">
        <v>871547.02594810375</v>
      </c>
    </row>
    <row r="84" spans="1:2" x14ac:dyDescent="0.25">
      <c r="A84">
        <v>42339</v>
      </c>
      <c r="B84">
        <v>1006159.1658536586</v>
      </c>
    </row>
    <row r="85" spans="1:2" x14ac:dyDescent="0.25">
      <c r="A85">
        <v>42370</v>
      </c>
      <c r="B85">
        <v>936507.59396751737</v>
      </c>
    </row>
    <row r="86" spans="1:2" x14ac:dyDescent="0.25">
      <c r="A86">
        <v>42401</v>
      </c>
      <c r="B86">
        <v>1101609.1465798046</v>
      </c>
    </row>
    <row r="87" spans="1:2" x14ac:dyDescent="0.25">
      <c r="A87">
        <v>42430</v>
      </c>
      <c r="B87">
        <v>1029653.302955665</v>
      </c>
    </row>
    <row r="88" spans="1:2" x14ac:dyDescent="0.25">
      <c r="A88">
        <v>42461</v>
      </c>
      <c r="B88">
        <v>1010251.0632653062</v>
      </c>
    </row>
    <row r="89" spans="1:2" x14ac:dyDescent="0.25">
      <c r="A89">
        <v>42491</v>
      </c>
      <c r="B89">
        <v>1198702.181619256</v>
      </c>
    </row>
    <row r="90" spans="1:2" x14ac:dyDescent="0.25">
      <c r="A90">
        <v>42522</v>
      </c>
      <c r="B90">
        <v>1086851.9038961038</v>
      </c>
    </row>
    <row r="91" spans="1:2" x14ac:dyDescent="0.25">
      <c r="A91">
        <v>42552</v>
      </c>
      <c r="B91">
        <v>1057369.9054545455</v>
      </c>
    </row>
    <row r="92" spans="1:2" x14ac:dyDescent="0.25">
      <c r="A92">
        <v>42583</v>
      </c>
      <c r="B92">
        <v>1096409.0125313282</v>
      </c>
    </row>
    <row r="93" spans="1:2" x14ac:dyDescent="0.25">
      <c r="A93">
        <v>42614</v>
      </c>
      <c r="B93">
        <v>1080960.1025210083</v>
      </c>
    </row>
    <row r="94" spans="1:2" x14ac:dyDescent="0.25">
      <c r="A94">
        <v>42644</v>
      </c>
      <c r="B94">
        <v>1084957.1715542523</v>
      </c>
    </row>
    <row r="95" spans="1:2" x14ac:dyDescent="0.25">
      <c r="A95">
        <v>42675</v>
      </c>
      <c r="B95">
        <v>1122889.3113772455</v>
      </c>
    </row>
    <row r="96" spans="1:2" x14ac:dyDescent="0.25">
      <c r="A96">
        <v>42705</v>
      </c>
      <c r="B96">
        <v>1168872.1656590085</v>
      </c>
    </row>
    <row r="97" spans="1:2" x14ac:dyDescent="0.25">
      <c r="A97">
        <v>42736</v>
      </c>
      <c r="B97">
        <v>1015290.0717557252</v>
      </c>
    </row>
    <row r="98" spans="1:2" x14ac:dyDescent="0.25">
      <c r="A98">
        <v>42767</v>
      </c>
      <c r="B98">
        <v>1207746.8452768729</v>
      </c>
    </row>
    <row r="99" spans="1:2" x14ac:dyDescent="0.25">
      <c r="A99">
        <v>42795</v>
      </c>
      <c r="B99">
        <v>1196271.6605351171</v>
      </c>
    </row>
    <row r="100" spans="1:2" x14ac:dyDescent="0.25">
      <c r="A100">
        <v>42826</v>
      </c>
      <c r="B100">
        <v>1176448.0535714286</v>
      </c>
    </row>
    <row r="101" spans="1:2" x14ac:dyDescent="0.25">
      <c r="A101">
        <v>42856</v>
      </c>
      <c r="B101">
        <v>1094527.9393382352</v>
      </c>
    </row>
    <row r="102" spans="1:2" x14ac:dyDescent="0.25">
      <c r="A102">
        <v>42887</v>
      </c>
      <c r="B102">
        <v>1334041.9825242718</v>
      </c>
    </row>
    <row r="103" spans="1:2" x14ac:dyDescent="0.25">
      <c r="A103">
        <v>42917</v>
      </c>
      <c r="B103">
        <v>1239595.1422222222</v>
      </c>
    </row>
    <row r="104" spans="1:2" x14ac:dyDescent="0.25">
      <c r="A104">
        <v>42948</v>
      </c>
      <c r="B104">
        <v>1163801.5897887324</v>
      </c>
    </row>
    <row r="105" spans="1:2" x14ac:dyDescent="0.25">
      <c r="A105">
        <v>42979</v>
      </c>
      <c r="B105">
        <v>1267765.095505618</v>
      </c>
    </row>
    <row r="106" spans="1:2" x14ac:dyDescent="0.25">
      <c r="A106">
        <v>43009</v>
      </c>
      <c r="B106">
        <v>1204088.0185528756</v>
      </c>
    </row>
    <row r="107" spans="1:2" x14ac:dyDescent="0.25">
      <c r="A107">
        <v>43040</v>
      </c>
      <c r="B107">
        <v>1139670.4972677596</v>
      </c>
    </row>
    <row r="108" spans="1:2" x14ac:dyDescent="0.25">
      <c r="A108">
        <v>43070</v>
      </c>
      <c r="B108">
        <v>1262795.9352750808</v>
      </c>
    </row>
    <row r="109" spans="1:2" x14ac:dyDescent="0.25">
      <c r="A109">
        <v>43101</v>
      </c>
      <c r="B109">
        <v>1251725.5532879818</v>
      </c>
    </row>
    <row r="110" spans="1:2" x14ac:dyDescent="0.25">
      <c r="A110">
        <v>43132</v>
      </c>
      <c r="B110">
        <v>1424038.6703910613</v>
      </c>
    </row>
    <row r="111" spans="1:2" x14ac:dyDescent="0.25">
      <c r="A111">
        <v>43160</v>
      </c>
      <c r="B111">
        <v>1451849.2766990291</v>
      </c>
    </row>
    <row r="112" spans="1:2" x14ac:dyDescent="0.25">
      <c r="A112">
        <v>43191</v>
      </c>
      <c r="B112">
        <v>1249536.9350282487</v>
      </c>
    </row>
    <row r="113" spans="1:7" x14ac:dyDescent="0.25">
      <c r="A113">
        <v>43221</v>
      </c>
      <c r="B113">
        <v>1304538.9960238568</v>
      </c>
    </row>
    <row r="114" spans="1:7" x14ac:dyDescent="0.25">
      <c r="A114">
        <v>43252</v>
      </c>
      <c r="B114">
        <v>1477158.5558035714</v>
      </c>
    </row>
    <row r="115" spans="1:7" x14ac:dyDescent="0.25">
      <c r="A115">
        <v>43282</v>
      </c>
      <c r="B115">
        <v>1419725.1752336449</v>
      </c>
    </row>
    <row r="116" spans="1:7" x14ac:dyDescent="0.25">
      <c r="A116">
        <v>43313</v>
      </c>
      <c r="B116">
        <v>1642789.9591346155</v>
      </c>
    </row>
    <row r="117" spans="1:7" x14ac:dyDescent="0.25">
      <c r="A117">
        <v>43344</v>
      </c>
      <c r="B117">
        <v>1647652.2787723786</v>
      </c>
    </row>
    <row r="118" spans="1:7" x14ac:dyDescent="0.25">
      <c r="A118">
        <v>43374</v>
      </c>
      <c r="B118">
        <v>1600606.426559356</v>
      </c>
    </row>
    <row r="119" spans="1:7" x14ac:dyDescent="0.25">
      <c r="A119">
        <v>43405</v>
      </c>
      <c r="B119">
        <v>1561783.3854748604</v>
      </c>
    </row>
    <row r="120" spans="1:7" x14ac:dyDescent="0.25">
      <c r="A120">
        <v>43435</v>
      </c>
      <c r="B120">
        <v>1511869.6433224755</v>
      </c>
    </row>
    <row r="121" spans="1:7" x14ac:dyDescent="0.25">
      <c r="A121">
        <v>43466</v>
      </c>
      <c r="B121">
        <v>1432100.990619137</v>
      </c>
      <c r="E121" t="e">
        <f>SUM(#REF!)</f>
        <v>#REF!</v>
      </c>
      <c r="F121" t="e">
        <f>SUM(#REF!)</f>
        <v>#REF!</v>
      </c>
      <c r="G121" t="e">
        <f>F121/E121</f>
        <v>#REF!</v>
      </c>
    </row>
    <row r="122" spans="1:7" x14ac:dyDescent="0.25">
      <c r="A122">
        <v>43497</v>
      </c>
      <c r="B122">
        <v>1617503.0020833334</v>
      </c>
    </row>
    <row r="123" spans="1:7" x14ac:dyDescent="0.25">
      <c r="A123">
        <v>43525</v>
      </c>
      <c r="B123">
        <v>1323103.9641255606</v>
      </c>
    </row>
    <row r="124" spans="1:7" x14ac:dyDescent="0.25">
      <c r="A124">
        <v>43556</v>
      </c>
      <c r="B124">
        <v>1533326.5561497326</v>
      </c>
    </row>
    <row r="125" spans="1:7" x14ac:dyDescent="0.25">
      <c r="A125">
        <v>43586</v>
      </c>
      <c r="B125">
        <v>1397773.9914407989</v>
      </c>
    </row>
    <row r="126" spans="1:7" x14ac:dyDescent="0.25">
      <c r="A126">
        <v>43617</v>
      </c>
      <c r="B126">
        <v>1340486.2104519773</v>
      </c>
    </row>
    <row r="127" spans="1:7" x14ac:dyDescent="0.25">
      <c r="A127">
        <v>43647</v>
      </c>
      <c r="B127">
        <v>1461917.1210191082</v>
      </c>
    </row>
    <row r="128" spans="1:7" x14ac:dyDescent="0.25">
      <c r="A128">
        <v>43678</v>
      </c>
      <c r="B128">
        <v>1528464.2069444444</v>
      </c>
    </row>
    <row r="129" spans="1:2" x14ac:dyDescent="0.25">
      <c r="A129">
        <v>43709</v>
      </c>
      <c r="B129">
        <v>1411469.6686478455</v>
      </c>
    </row>
    <row r="130" spans="1:2" x14ac:dyDescent="0.25">
      <c r="A130">
        <v>43739</v>
      </c>
      <c r="B130">
        <v>1474559.0127064802</v>
      </c>
    </row>
    <row r="131" spans="1:2" x14ac:dyDescent="0.25">
      <c r="A131">
        <v>43770</v>
      </c>
      <c r="B131">
        <v>1471025.0561797754</v>
      </c>
    </row>
  </sheetData>
  <mergeCells count="1">
    <mergeCell ref="H1:I1"/>
  </mergeCells>
  <hyperlinks>
    <hyperlink ref="H1:I1" location="Index!A1" display="Regresar al Índice" xr:uid="{25F58BFB-658F-4A22-B2E8-08101AD1B33E}"/>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955F8-0B4C-488A-B644-86E382F9E0B3}">
  <sheetPr codeName="Hoja20"/>
  <dimension ref="A1:I42"/>
  <sheetViews>
    <sheetView zoomScale="70" zoomScaleNormal="70" workbookViewId="0">
      <selection activeCell="F22" sqref="F22"/>
    </sheetView>
  </sheetViews>
  <sheetFormatPr baseColWidth="10" defaultRowHeight="13.2" x14ac:dyDescent="0.25"/>
  <cols>
    <col min="3" max="3" width="13.109375" bestFit="1" customWidth="1"/>
    <col min="4" max="4" width="13.109375" customWidth="1"/>
  </cols>
  <sheetData>
    <row r="1" spans="1:9" ht="14.4" x14ac:dyDescent="0.3">
      <c r="A1" t="s">
        <v>902</v>
      </c>
      <c r="H1" s="12" t="s">
        <v>131</v>
      </c>
      <c r="I1" s="12"/>
    </row>
    <row r="2" spans="1:9" x14ac:dyDescent="0.25">
      <c r="A2" t="s">
        <v>855</v>
      </c>
    </row>
    <row r="8" spans="1:9" x14ac:dyDescent="0.25">
      <c r="C8" t="s">
        <v>899</v>
      </c>
    </row>
    <row r="9" spans="1:9" x14ac:dyDescent="0.25">
      <c r="B9" t="s">
        <v>574</v>
      </c>
      <c r="C9">
        <v>28.529326000000001</v>
      </c>
      <c r="D9">
        <f>C9/$C$15</f>
        <v>2.6864192385718496E-3</v>
      </c>
    </row>
    <row r="10" spans="1:9" x14ac:dyDescent="0.25">
      <c r="B10" t="s">
        <v>535</v>
      </c>
      <c r="C10">
        <v>188.649823</v>
      </c>
      <c r="D10">
        <f t="shared" ref="D10:D15" si="0">C10/$C$15</f>
        <v>1.7763914712193837E-2</v>
      </c>
    </row>
    <row r="11" spans="1:9" x14ac:dyDescent="0.25">
      <c r="B11" t="s">
        <v>673</v>
      </c>
      <c r="C11">
        <v>1135.613237</v>
      </c>
      <c r="D11">
        <f t="shared" si="0"/>
        <v>0.10693323941314467</v>
      </c>
    </row>
    <row r="12" spans="1:9" x14ac:dyDescent="0.25">
      <c r="B12" t="s">
        <v>379</v>
      </c>
      <c r="C12">
        <v>1596.7457240000001</v>
      </c>
      <c r="D12">
        <f t="shared" si="0"/>
        <v>0.15035505683032738</v>
      </c>
    </row>
    <row r="13" spans="1:9" x14ac:dyDescent="0.25">
      <c r="B13" t="s">
        <v>577</v>
      </c>
      <c r="C13">
        <v>1712.9114790000001</v>
      </c>
      <c r="D13">
        <f t="shared" si="0"/>
        <v>0.16129362296032371</v>
      </c>
    </row>
    <row r="14" spans="1:9" x14ac:dyDescent="0.25">
      <c r="B14" t="s">
        <v>580</v>
      </c>
      <c r="C14">
        <v>5957.384274</v>
      </c>
      <c r="D14">
        <f t="shared" si="0"/>
        <v>0.5609677468454386</v>
      </c>
    </row>
    <row r="15" spans="1:9" x14ac:dyDescent="0.25">
      <c r="C15">
        <f>SUM(C9:C14)</f>
        <v>10619.833863</v>
      </c>
      <c r="D15">
        <f t="shared" si="0"/>
        <v>1</v>
      </c>
    </row>
    <row r="24" spans="2:4" x14ac:dyDescent="0.25">
      <c r="C24" t="s">
        <v>900</v>
      </c>
    </row>
    <row r="25" spans="2:4" x14ac:dyDescent="0.25">
      <c r="B25" t="s">
        <v>574</v>
      </c>
      <c r="C25">
        <v>59</v>
      </c>
      <c r="D25">
        <f>C25/$C$31</f>
        <v>8.0502114886069048E-3</v>
      </c>
    </row>
    <row r="26" spans="2:4" x14ac:dyDescent="0.25">
      <c r="B26" t="s">
        <v>535</v>
      </c>
      <c r="C26">
        <v>274</v>
      </c>
      <c r="D26">
        <f t="shared" ref="D26:D30" si="1">C26/$C$31</f>
        <v>3.7385727930140535E-2</v>
      </c>
    </row>
    <row r="27" spans="2:4" x14ac:dyDescent="0.25">
      <c r="B27" t="s">
        <v>379</v>
      </c>
      <c r="C27">
        <v>1071</v>
      </c>
      <c r="D27">
        <f t="shared" si="1"/>
        <v>0.14613180515759314</v>
      </c>
    </row>
    <row r="28" spans="2:4" x14ac:dyDescent="0.25">
      <c r="B28" t="s">
        <v>673</v>
      </c>
      <c r="C28">
        <v>1110</v>
      </c>
      <c r="D28">
        <f t="shared" si="1"/>
        <v>0.15145313139582481</v>
      </c>
    </row>
    <row r="29" spans="2:4" x14ac:dyDescent="0.25">
      <c r="B29" t="s">
        <v>577</v>
      </c>
      <c r="C29">
        <v>1352</v>
      </c>
      <c r="D29">
        <f t="shared" si="1"/>
        <v>0.184472642925365</v>
      </c>
    </row>
    <row r="30" spans="2:4" x14ac:dyDescent="0.25">
      <c r="B30" t="s">
        <v>580</v>
      </c>
      <c r="C30">
        <v>3463</v>
      </c>
      <c r="D30">
        <f t="shared" si="1"/>
        <v>0.47250648110246962</v>
      </c>
    </row>
    <row r="31" spans="2:4" x14ac:dyDescent="0.25">
      <c r="C31">
        <f>SUM(C25:C30)</f>
        <v>7329</v>
      </c>
      <c r="D31">
        <f>C31/$C$31</f>
        <v>1</v>
      </c>
    </row>
    <row r="36" spans="2:3" x14ac:dyDescent="0.25">
      <c r="C36" t="s">
        <v>587</v>
      </c>
    </row>
    <row r="37" spans="2:3" x14ac:dyDescent="0.25">
      <c r="B37" t="s">
        <v>574</v>
      </c>
      <c r="C37">
        <v>483547.89830508473</v>
      </c>
    </row>
    <row r="38" spans="2:3" x14ac:dyDescent="0.25">
      <c r="B38" t="s">
        <v>535</v>
      </c>
      <c r="C38">
        <v>688503.00364963501</v>
      </c>
    </row>
    <row r="39" spans="2:3" x14ac:dyDescent="0.25">
      <c r="B39" t="s">
        <v>673</v>
      </c>
      <c r="C39">
        <v>1023074.9882882882</v>
      </c>
    </row>
    <row r="40" spans="2:3" x14ac:dyDescent="0.25">
      <c r="B40" t="s">
        <v>577</v>
      </c>
      <c r="C40">
        <v>1266946.3602071006</v>
      </c>
    </row>
    <row r="41" spans="2:3" x14ac:dyDescent="0.25">
      <c r="B41" t="s">
        <v>379</v>
      </c>
      <c r="C41">
        <v>1490892.366013072</v>
      </c>
    </row>
    <row r="42" spans="2:3" x14ac:dyDescent="0.25">
      <c r="B42" t="s">
        <v>580</v>
      </c>
      <c r="C42">
        <v>1720295.7764943691</v>
      </c>
    </row>
  </sheetData>
  <mergeCells count="1">
    <mergeCell ref="H1:I1"/>
  </mergeCells>
  <hyperlinks>
    <hyperlink ref="H1:I1" location="Index!A1" display="Regresar al Índice" xr:uid="{FE3EBD1A-A165-459E-B6CC-48C5EA80D55B}"/>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1EBC4-41F3-4EEF-95E3-C1FA63E67AAB}">
  <sheetPr codeName="Hoja21"/>
  <dimension ref="A1:I28"/>
  <sheetViews>
    <sheetView workbookViewId="0">
      <selection activeCell="F22" sqref="F22"/>
    </sheetView>
  </sheetViews>
  <sheetFormatPr baseColWidth="10" defaultRowHeight="13.2" x14ac:dyDescent="0.25"/>
  <sheetData>
    <row r="1" spans="1:9" ht="14.4" x14ac:dyDescent="0.3">
      <c r="A1" t="s">
        <v>1005</v>
      </c>
      <c r="H1" s="12" t="s">
        <v>131</v>
      </c>
      <c r="I1" s="12"/>
    </row>
    <row r="2" spans="1:9" x14ac:dyDescent="0.25">
      <c r="A2" t="s">
        <v>860</v>
      </c>
    </row>
    <row r="3" spans="1:9" ht="13.8" x14ac:dyDescent="0.25">
      <c r="A3" t="s">
        <v>1192</v>
      </c>
    </row>
    <row r="5" spans="1:9" x14ac:dyDescent="0.25">
      <c r="A5" t="s">
        <v>585</v>
      </c>
      <c r="B5" t="s">
        <v>99</v>
      </c>
      <c r="C5" t="s">
        <v>121</v>
      </c>
    </row>
    <row r="6" spans="1:9" x14ac:dyDescent="0.25">
      <c r="A6" t="s">
        <v>903</v>
      </c>
      <c r="B6">
        <v>4.5949208423403699E-2</v>
      </c>
      <c r="C6">
        <v>5.8000000000000003E-2</v>
      </c>
    </row>
    <row r="7" spans="1:9" x14ac:dyDescent="0.25">
      <c r="A7" t="s">
        <v>904</v>
      </c>
      <c r="B7">
        <v>4.619089215808618E-2</v>
      </c>
      <c r="C7">
        <v>5.8400000000000001E-2</v>
      </c>
    </row>
    <row r="8" spans="1:9" x14ac:dyDescent="0.25">
      <c r="A8" t="s">
        <v>905</v>
      </c>
      <c r="B8">
        <v>4.5893680793183095E-2</v>
      </c>
      <c r="C8">
        <v>5.8799999999999998E-2</v>
      </c>
    </row>
    <row r="9" spans="1:9" x14ac:dyDescent="0.25">
      <c r="A9" t="s">
        <v>906</v>
      </c>
      <c r="B9">
        <v>4.5180847589388805E-2</v>
      </c>
      <c r="C9">
        <v>5.8999999999999997E-2</v>
      </c>
    </row>
    <row r="10" spans="1:9" x14ac:dyDescent="0.25">
      <c r="A10" t="s">
        <v>907</v>
      </c>
      <c r="B10">
        <v>4.4723860220728266E-2</v>
      </c>
      <c r="C10">
        <v>5.8400000000000001E-2</v>
      </c>
    </row>
    <row r="11" spans="1:9" x14ac:dyDescent="0.25">
      <c r="A11" t="s">
        <v>908</v>
      </c>
      <c r="B11">
        <v>4.4358953869336408E-2</v>
      </c>
      <c r="C11">
        <v>5.7599999999999998E-2</v>
      </c>
    </row>
    <row r="12" spans="1:9" x14ac:dyDescent="0.25">
      <c r="A12" t="s">
        <v>909</v>
      </c>
      <c r="B12">
        <v>4.4686655947820779E-2</v>
      </c>
      <c r="C12">
        <v>5.7299999999999997E-2</v>
      </c>
    </row>
    <row r="13" spans="1:9" x14ac:dyDescent="0.25">
      <c r="A13" t="s">
        <v>910</v>
      </c>
      <c r="B13">
        <v>4.4349566922699785E-2</v>
      </c>
      <c r="C13">
        <v>5.6899999999999999E-2</v>
      </c>
    </row>
    <row r="14" spans="1:9" x14ac:dyDescent="0.25">
      <c r="A14" t="s">
        <v>911</v>
      </c>
      <c r="B14">
        <v>4.3550595211111813E-2</v>
      </c>
      <c r="C14">
        <v>5.62E-2</v>
      </c>
    </row>
    <row r="15" spans="1:9" x14ac:dyDescent="0.25">
      <c r="A15" t="s">
        <v>670</v>
      </c>
      <c r="B15">
        <v>4.3427450253507631E-2</v>
      </c>
      <c r="C15">
        <v>5.62E-2</v>
      </c>
    </row>
    <row r="16" spans="1:9" x14ac:dyDescent="0.25">
      <c r="A16" t="s">
        <v>718</v>
      </c>
      <c r="B16">
        <v>4.2986231219772131E-2</v>
      </c>
      <c r="C16">
        <v>5.6000000000000001E-2</v>
      </c>
    </row>
    <row r="17" spans="1:3" x14ac:dyDescent="0.25">
      <c r="A17" t="s">
        <v>912</v>
      </c>
      <c r="B17">
        <v>4.383107014277126E-2</v>
      </c>
      <c r="C17">
        <v>5.62E-2</v>
      </c>
    </row>
    <row r="18" spans="1:3" x14ac:dyDescent="0.25">
      <c r="A18" t="s">
        <v>913</v>
      </c>
      <c r="B18">
        <v>4.4192976296576369E-2</v>
      </c>
      <c r="C18">
        <v>5.6300000000000003E-2</v>
      </c>
    </row>
    <row r="19" spans="1:3" x14ac:dyDescent="0.25">
      <c r="A19" t="s">
        <v>914</v>
      </c>
      <c r="B19">
        <v>4.4898105819060362E-2</v>
      </c>
      <c r="C19">
        <v>5.6899999999999999E-2</v>
      </c>
    </row>
    <row r="20" spans="1:3" x14ac:dyDescent="0.25">
      <c r="A20" t="s">
        <v>915</v>
      </c>
      <c r="B20">
        <v>4.5250035886025983E-2</v>
      </c>
      <c r="C20">
        <v>5.7099999999999998E-2</v>
      </c>
    </row>
    <row r="21" spans="1:3" x14ac:dyDescent="0.25">
      <c r="A21" t="s">
        <v>916</v>
      </c>
      <c r="B21">
        <v>4.4783947711715101E-2</v>
      </c>
      <c r="C21">
        <v>5.74E-2</v>
      </c>
    </row>
    <row r="22" spans="1:3" x14ac:dyDescent="0.25">
      <c r="A22" t="s">
        <v>917</v>
      </c>
      <c r="B22">
        <v>4.5291683544558752E-2</v>
      </c>
      <c r="C22">
        <v>5.79E-2</v>
      </c>
    </row>
    <row r="23" spans="1:3" x14ac:dyDescent="0.25">
      <c r="A23" t="s">
        <v>918</v>
      </c>
      <c r="B23">
        <v>4.5914928377889769E-2</v>
      </c>
      <c r="C23">
        <v>5.7799999999999997E-2</v>
      </c>
    </row>
    <row r="24" spans="1:3" x14ac:dyDescent="0.25">
      <c r="A24" t="s">
        <v>919</v>
      </c>
      <c r="B24">
        <v>4.6416272852535065E-2</v>
      </c>
      <c r="C24">
        <v>5.79E-2</v>
      </c>
    </row>
    <row r="25" spans="1:3" x14ac:dyDescent="0.25">
      <c r="A25" t="s">
        <v>920</v>
      </c>
      <c r="B25">
        <v>4.7947650473653444E-2</v>
      </c>
      <c r="C25">
        <v>5.91E-2</v>
      </c>
    </row>
    <row r="26" spans="1:3" x14ac:dyDescent="0.25">
      <c r="A26" t="s">
        <v>921</v>
      </c>
      <c r="B26">
        <v>4.9785352298333585E-2</v>
      </c>
      <c r="C26">
        <v>6.0699999999999997E-2</v>
      </c>
    </row>
    <row r="27" spans="1:3" x14ac:dyDescent="0.25">
      <c r="A27" t="s">
        <v>671</v>
      </c>
      <c r="B27">
        <v>5.253486734079451E-2</v>
      </c>
      <c r="C27">
        <v>6.3500000000000001E-2</v>
      </c>
    </row>
    <row r="28" spans="1:3" x14ac:dyDescent="0.25">
      <c r="A28" t="s">
        <v>719</v>
      </c>
      <c r="B28">
        <v>5.6314431550378075E-2</v>
      </c>
      <c r="C28">
        <v>6.7990099316020125E-2</v>
      </c>
    </row>
  </sheetData>
  <mergeCells count="1">
    <mergeCell ref="H1:I1"/>
  </mergeCells>
  <hyperlinks>
    <hyperlink ref="H1:I1" location="Index!A1" display="Regresar al Índice" xr:uid="{9978048E-F070-448C-A707-2BBAD6AD812F}"/>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6ED6C-23D1-4F44-9B63-11F4EEAF0CE1}">
  <sheetPr codeName="Hoja22"/>
  <dimension ref="A1:I56"/>
  <sheetViews>
    <sheetView workbookViewId="0">
      <selection activeCell="F22" sqref="F22"/>
    </sheetView>
  </sheetViews>
  <sheetFormatPr baseColWidth="10" defaultRowHeight="13.2" x14ac:dyDescent="0.25"/>
  <sheetData>
    <row r="1" spans="1:9" ht="14.4" x14ac:dyDescent="0.3">
      <c r="A1" t="s">
        <v>1006</v>
      </c>
      <c r="H1" s="12" t="s">
        <v>131</v>
      </c>
      <c r="I1" s="12"/>
    </row>
    <row r="2" spans="1:9" x14ac:dyDescent="0.25">
      <c r="A2" t="s">
        <v>860</v>
      </c>
    </row>
    <row r="3" spans="1:9" x14ac:dyDescent="0.25">
      <c r="A3" t="s">
        <v>922</v>
      </c>
    </row>
    <row r="5" spans="1:9" x14ac:dyDescent="0.25">
      <c r="B5" s="11" t="s">
        <v>99</v>
      </c>
      <c r="C5" s="11"/>
      <c r="D5" s="11"/>
      <c r="E5" t="s">
        <v>121</v>
      </c>
    </row>
    <row r="6" spans="1:9" x14ac:dyDescent="0.25">
      <c r="A6" t="s">
        <v>585</v>
      </c>
      <c r="B6" t="s">
        <v>923</v>
      </c>
      <c r="C6" t="s">
        <v>924</v>
      </c>
      <c r="D6" t="s">
        <v>925</v>
      </c>
      <c r="E6" t="s">
        <v>926</v>
      </c>
    </row>
    <row r="7" spans="1:9" x14ac:dyDescent="0.25">
      <c r="A7" t="s">
        <v>903</v>
      </c>
      <c r="B7">
        <f>B34*100</f>
        <v>4.0931184479757965</v>
      </c>
      <c r="C7">
        <f t="shared" ref="C7:E7" si="0">C34*100</f>
        <v>6.2933926924759449</v>
      </c>
      <c r="D7">
        <f t="shared" si="0"/>
        <v>10.386511140451741</v>
      </c>
      <c r="E7">
        <f t="shared" si="0"/>
        <v>12.070828474657825</v>
      </c>
    </row>
    <row r="8" spans="1:9" x14ac:dyDescent="0.25">
      <c r="A8" t="s">
        <v>904</v>
      </c>
      <c r="B8">
        <f t="shared" ref="B8:E23" si="1">B35*100</f>
        <v>3.9811552292802159</v>
      </c>
      <c r="C8">
        <f t="shared" si="1"/>
        <v>6.3015362514989421</v>
      </c>
      <c r="D8">
        <f t="shared" si="1"/>
        <v>10.282691480779157</v>
      </c>
      <c r="E8">
        <f t="shared" si="1"/>
        <v>11.945735762813245</v>
      </c>
    </row>
    <row r="9" spans="1:9" x14ac:dyDescent="0.25">
      <c r="A9" t="s">
        <v>905</v>
      </c>
      <c r="B9">
        <f t="shared" si="1"/>
        <v>4.1367840294514266</v>
      </c>
      <c r="C9">
        <f t="shared" si="1"/>
        <v>6.3163593117657619</v>
      </c>
      <c r="D9">
        <f t="shared" si="1"/>
        <v>10.453143341217189</v>
      </c>
      <c r="E9">
        <f t="shared" si="1"/>
        <v>12.167067970849264</v>
      </c>
    </row>
    <row r="10" spans="1:9" x14ac:dyDescent="0.25">
      <c r="A10" t="s">
        <v>906</v>
      </c>
      <c r="B10">
        <f t="shared" si="1"/>
        <v>3.9513563582854578</v>
      </c>
      <c r="C10">
        <f t="shared" si="1"/>
        <v>6.1674374640313712</v>
      </c>
      <c r="D10">
        <f t="shared" si="1"/>
        <v>10.11879382231683</v>
      </c>
      <c r="E10">
        <f t="shared" si="1"/>
        <v>11.953901916642753</v>
      </c>
    </row>
    <row r="11" spans="1:9" x14ac:dyDescent="0.25">
      <c r="A11" t="s">
        <v>907</v>
      </c>
      <c r="B11">
        <f t="shared" si="1"/>
        <v>4.032316515915765</v>
      </c>
      <c r="C11">
        <f t="shared" si="1"/>
        <v>6.0937207055575424</v>
      </c>
      <c r="D11">
        <f t="shared" si="1"/>
        <v>10.126037221473307</v>
      </c>
      <c r="E11">
        <f t="shared" si="1"/>
        <v>11.968501513154232</v>
      </c>
    </row>
    <row r="12" spans="1:9" x14ac:dyDescent="0.25">
      <c r="A12" t="s">
        <v>908</v>
      </c>
      <c r="B12">
        <f t="shared" si="1"/>
        <v>3.6934377492993429</v>
      </c>
      <c r="C12">
        <f t="shared" si="1"/>
        <v>6.0412996245941573</v>
      </c>
      <c r="D12">
        <f t="shared" si="1"/>
        <v>9.7347373738935019</v>
      </c>
      <c r="E12">
        <f t="shared" si="1"/>
        <v>11.495157178234173</v>
      </c>
    </row>
    <row r="13" spans="1:9" x14ac:dyDescent="0.25">
      <c r="A13" t="s">
        <v>909</v>
      </c>
      <c r="B13">
        <f t="shared" si="1"/>
        <v>3.9542317218209755</v>
      </c>
      <c r="C13">
        <f t="shared" si="1"/>
        <v>6.1106438836573487</v>
      </c>
      <c r="D13">
        <f t="shared" si="1"/>
        <v>10.064875605478324</v>
      </c>
      <c r="E13">
        <f t="shared" si="1"/>
        <v>11.708467987064768</v>
      </c>
    </row>
    <row r="14" spans="1:9" x14ac:dyDescent="0.25">
      <c r="A14" t="s">
        <v>910</v>
      </c>
      <c r="B14">
        <f t="shared" si="1"/>
        <v>3.5271643516572331</v>
      </c>
      <c r="C14">
        <f t="shared" si="1"/>
        <v>6.0590792341586965</v>
      </c>
      <c r="D14">
        <f t="shared" si="1"/>
        <v>9.5862435858159287</v>
      </c>
      <c r="E14">
        <f t="shared" si="1"/>
        <v>11.1651982019394</v>
      </c>
    </row>
    <row r="15" spans="1:9" x14ac:dyDescent="0.25">
      <c r="A15" t="s">
        <v>911</v>
      </c>
      <c r="B15">
        <f t="shared" si="1"/>
        <v>3.6834607150578242</v>
      </c>
      <c r="C15">
        <f t="shared" si="1"/>
        <v>6.0016125293587139</v>
      </c>
      <c r="D15">
        <f t="shared" si="1"/>
        <v>9.6850732444165377</v>
      </c>
      <c r="E15">
        <f t="shared" si="1"/>
        <v>11.325962356575497</v>
      </c>
    </row>
    <row r="16" spans="1:9" x14ac:dyDescent="0.25">
      <c r="A16" t="s">
        <v>670</v>
      </c>
      <c r="B16">
        <f t="shared" si="1"/>
        <v>3.4141755901481217</v>
      </c>
      <c r="C16">
        <f t="shared" si="1"/>
        <v>5.9800750681039441</v>
      </c>
      <c r="D16">
        <f t="shared" si="1"/>
        <v>9.3942506582520657</v>
      </c>
      <c r="E16">
        <f t="shared" si="1"/>
        <v>10.961515937970594</v>
      </c>
    </row>
    <row r="17" spans="1:5" x14ac:dyDescent="0.25">
      <c r="A17" t="s">
        <v>718</v>
      </c>
      <c r="B17">
        <f t="shared" si="1"/>
        <v>3.2809290968900449</v>
      </c>
      <c r="C17">
        <f t="shared" si="1"/>
        <v>5.9423014585093297</v>
      </c>
      <c r="D17">
        <f t="shared" si="1"/>
        <v>9.2232305553993754</v>
      </c>
      <c r="E17">
        <f t="shared" si="1"/>
        <v>10.869908212082988</v>
      </c>
    </row>
    <row r="18" spans="1:5" x14ac:dyDescent="0.25">
      <c r="A18" t="s">
        <v>912</v>
      </c>
      <c r="B18">
        <f t="shared" si="1"/>
        <v>3.0138593845821569</v>
      </c>
      <c r="C18">
        <f t="shared" si="1"/>
        <v>6.0247070229374096</v>
      </c>
      <c r="D18">
        <f t="shared" si="1"/>
        <v>9.038566407519566</v>
      </c>
      <c r="E18">
        <f t="shared" si="1"/>
        <v>10.528511991750085</v>
      </c>
    </row>
    <row r="19" spans="1:5" x14ac:dyDescent="0.25">
      <c r="A19" t="s">
        <v>913</v>
      </c>
      <c r="B19">
        <f t="shared" si="1"/>
        <v>3.865145239035976</v>
      </c>
      <c r="C19">
        <f t="shared" si="1"/>
        <v>6.168462054180063</v>
      </c>
      <c r="D19">
        <f t="shared" si="1"/>
        <v>10.033607293216038</v>
      </c>
      <c r="E19">
        <f t="shared" si="1"/>
        <v>11.534588625393907</v>
      </c>
    </row>
    <row r="20" spans="1:5" x14ac:dyDescent="0.25">
      <c r="A20" t="s">
        <v>914</v>
      </c>
      <c r="B20">
        <f t="shared" si="1"/>
        <v>3.3613438585584419</v>
      </c>
      <c r="C20">
        <f t="shared" si="1"/>
        <v>6.2024038565192408</v>
      </c>
      <c r="D20">
        <f t="shared" si="1"/>
        <v>9.5637477150776817</v>
      </c>
      <c r="E20">
        <f t="shared" si="1"/>
        <v>11.007765575395997</v>
      </c>
    </row>
    <row r="21" spans="1:5" x14ac:dyDescent="0.25">
      <c r="A21" t="s">
        <v>915</v>
      </c>
      <c r="B21">
        <f t="shared" si="1"/>
        <v>3.5476956093233305</v>
      </c>
      <c r="C21">
        <f t="shared" si="1"/>
        <v>6.2566353255355089</v>
      </c>
      <c r="D21">
        <f t="shared" si="1"/>
        <v>9.8043309348588394</v>
      </c>
      <c r="E21">
        <f t="shared" si="1"/>
        <v>11.162527867270397</v>
      </c>
    </row>
    <row r="22" spans="1:5" x14ac:dyDescent="0.25">
      <c r="A22" t="s">
        <v>916</v>
      </c>
      <c r="B22">
        <f t="shared" si="1"/>
        <v>3.3674163585528811</v>
      </c>
      <c r="C22">
        <f t="shared" si="1"/>
        <v>6.1446917608619431</v>
      </c>
      <c r="D22">
        <f t="shared" si="1"/>
        <v>9.5121081194148243</v>
      </c>
      <c r="E22">
        <f t="shared" si="1"/>
        <v>10.953425064647748</v>
      </c>
    </row>
    <row r="23" spans="1:5" x14ac:dyDescent="0.25">
      <c r="A23" t="s">
        <v>917</v>
      </c>
      <c r="B23">
        <f t="shared" si="1"/>
        <v>3.6569421704101641</v>
      </c>
      <c r="C23">
        <f t="shared" si="1"/>
        <v>6.2770041613867065</v>
      </c>
      <c r="D23">
        <f t="shared" si="1"/>
        <v>9.9339463317968715</v>
      </c>
      <c r="E23">
        <f t="shared" si="1"/>
        <v>11.285519159777465</v>
      </c>
    </row>
    <row r="24" spans="1:5" x14ac:dyDescent="0.25">
      <c r="A24" t="s">
        <v>918</v>
      </c>
      <c r="B24">
        <f t="shared" ref="B24:E29" si="2">B51*100</f>
        <v>3.4624249404285177</v>
      </c>
      <c r="C24">
        <f t="shared" si="2"/>
        <v>6.3450441874328538</v>
      </c>
      <c r="D24">
        <f t="shared" si="2"/>
        <v>9.8074691278613706</v>
      </c>
      <c r="E24">
        <f t="shared" si="2"/>
        <v>11.133343688175252</v>
      </c>
    </row>
    <row r="25" spans="1:5" x14ac:dyDescent="0.25">
      <c r="A25" t="s">
        <v>919</v>
      </c>
      <c r="B25">
        <f t="shared" si="2"/>
        <v>3.824571023610063</v>
      </c>
      <c r="C25">
        <f t="shared" si="2"/>
        <v>6.4298340886633873</v>
      </c>
      <c r="D25">
        <f t="shared" si="2"/>
        <v>10.254405112273449</v>
      </c>
      <c r="E25">
        <f t="shared" si="2"/>
        <v>11.48426237198893</v>
      </c>
    </row>
    <row r="26" spans="1:5" x14ac:dyDescent="0.25">
      <c r="A26" t="s">
        <v>920</v>
      </c>
      <c r="B26">
        <f t="shared" si="2"/>
        <v>3.7596605911798044</v>
      </c>
      <c r="C26">
        <f t="shared" si="2"/>
        <v>6.514120545127974</v>
      </c>
      <c r="D26">
        <f t="shared" si="2"/>
        <v>10.273781136307779</v>
      </c>
      <c r="E26">
        <f t="shared" si="2"/>
        <v>11.45077796919508</v>
      </c>
    </row>
    <row r="27" spans="1:5" x14ac:dyDescent="0.25">
      <c r="A27" t="s">
        <v>921</v>
      </c>
      <c r="B27">
        <f t="shared" si="2"/>
        <v>3.9761456518229337</v>
      </c>
      <c r="C27">
        <f t="shared" si="2"/>
        <v>6.7480420346656205</v>
      </c>
      <c r="D27">
        <f t="shared" si="2"/>
        <v>10.724187686488554</v>
      </c>
      <c r="E27">
        <f t="shared" si="2"/>
        <v>11.942994152222791</v>
      </c>
    </row>
    <row r="28" spans="1:5" x14ac:dyDescent="0.25">
      <c r="A28" t="s">
        <v>671</v>
      </c>
      <c r="B28">
        <f t="shared" si="2"/>
        <v>3.6136716644600364</v>
      </c>
      <c r="C28">
        <f t="shared" si="2"/>
        <v>7.1638299820573588</v>
      </c>
      <c r="D28">
        <f t="shared" si="2"/>
        <v>10.777501646517395</v>
      </c>
      <c r="E28">
        <f t="shared" si="2"/>
        <v>12.173224846698224</v>
      </c>
    </row>
    <row r="29" spans="1:5" x14ac:dyDescent="0.25">
      <c r="A29" t="s">
        <v>719</v>
      </c>
      <c r="B29">
        <f t="shared" si="2"/>
        <v>4.9706186795227731</v>
      </c>
      <c r="C29">
        <f t="shared" si="2"/>
        <v>7.7184710587249326</v>
      </c>
      <c r="D29">
        <f t="shared" si="2"/>
        <v>12.689089738247706</v>
      </c>
      <c r="E29">
        <f t="shared" si="2"/>
        <v>14.019804687567152</v>
      </c>
    </row>
    <row r="32" spans="1:5" x14ac:dyDescent="0.25">
      <c r="B32" s="11" t="s">
        <v>99</v>
      </c>
      <c r="C32" s="11"/>
      <c r="D32" s="11"/>
      <c r="E32" t="s">
        <v>121</v>
      </c>
    </row>
    <row r="33" spans="1:5" x14ac:dyDescent="0.25">
      <c r="A33" t="s">
        <v>585</v>
      </c>
      <c r="B33" t="s">
        <v>927</v>
      </c>
      <c r="C33" t="s">
        <v>928</v>
      </c>
      <c r="D33" t="s">
        <v>929</v>
      </c>
      <c r="E33" t="s">
        <v>929</v>
      </c>
    </row>
    <row r="34" spans="1:5" x14ac:dyDescent="0.25">
      <c r="A34" t="s">
        <v>903</v>
      </c>
      <c r="B34">
        <v>4.0931184479757965E-2</v>
      </c>
      <c r="C34">
        <v>6.2933926924759451E-2</v>
      </c>
      <c r="D34">
        <v>0.10386511140451742</v>
      </c>
      <c r="E34">
        <v>0.12070828474657824</v>
      </c>
    </row>
    <row r="35" spans="1:5" x14ac:dyDescent="0.25">
      <c r="A35" t="s">
        <v>904</v>
      </c>
      <c r="B35">
        <v>3.9811552292802158E-2</v>
      </c>
      <c r="C35">
        <v>6.3015362514989418E-2</v>
      </c>
      <c r="D35">
        <v>0.10282691480779158</v>
      </c>
      <c r="E35">
        <v>0.11945735762813245</v>
      </c>
    </row>
    <row r="36" spans="1:5" x14ac:dyDescent="0.25">
      <c r="A36" t="s">
        <v>905</v>
      </c>
      <c r="B36">
        <v>4.1367840294514263E-2</v>
      </c>
      <c r="C36">
        <v>6.3163593117657624E-2</v>
      </c>
      <c r="D36">
        <v>0.10453143341217189</v>
      </c>
      <c r="E36">
        <v>0.12167067970849264</v>
      </c>
    </row>
    <row r="37" spans="1:5" x14ac:dyDescent="0.25">
      <c r="A37" t="s">
        <v>906</v>
      </c>
      <c r="B37">
        <v>3.9513563582854579E-2</v>
      </c>
      <c r="C37">
        <v>6.1674374640313716E-2</v>
      </c>
      <c r="D37">
        <v>0.10118793822316829</v>
      </c>
      <c r="E37">
        <v>0.11953901916642753</v>
      </c>
    </row>
    <row r="38" spans="1:5" x14ac:dyDescent="0.25">
      <c r="A38" t="s">
        <v>907</v>
      </c>
      <c r="B38">
        <v>4.0323165159157653E-2</v>
      </c>
      <c r="C38">
        <v>6.0937207055575426E-2</v>
      </c>
      <c r="D38">
        <v>0.10126037221473308</v>
      </c>
      <c r="E38">
        <v>0.11968501513154231</v>
      </c>
    </row>
    <row r="39" spans="1:5" x14ac:dyDescent="0.25">
      <c r="A39" t="s">
        <v>908</v>
      </c>
      <c r="B39">
        <v>3.6934377492993428E-2</v>
      </c>
      <c r="C39">
        <v>6.0412996245941576E-2</v>
      </c>
      <c r="D39">
        <v>9.7347373738935011E-2</v>
      </c>
      <c r="E39">
        <v>0.11495157178234172</v>
      </c>
    </row>
    <row r="40" spans="1:5" x14ac:dyDescent="0.25">
      <c r="A40" t="s">
        <v>909</v>
      </c>
      <c r="B40">
        <v>3.9542317218209756E-2</v>
      </c>
      <c r="C40">
        <v>6.1106438836573483E-2</v>
      </c>
      <c r="D40">
        <v>0.10064875605478324</v>
      </c>
      <c r="E40">
        <v>0.11708467987064768</v>
      </c>
    </row>
    <row r="41" spans="1:5" x14ac:dyDescent="0.25">
      <c r="A41" t="s">
        <v>910</v>
      </c>
      <c r="B41">
        <v>3.5271643516572332E-2</v>
      </c>
      <c r="C41">
        <v>6.0590792341586965E-2</v>
      </c>
      <c r="D41">
        <v>9.5862435858159289E-2</v>
      </c>
      <c r="E41">
        <v>0.111651982019394</v>
      </c>
    </row>
    <row r="42" spans="1:5" x14ac:dyDescent="0.25">
      <c r="A42" t="s">
        <v>911</v>
      </c>
      <c r="B42">
        <v>3.6834607150578243E-2</v>
      </c>
      <c r="C42">
        <v>6.0016125293587137E-2</v>
      </c>
      <c r="D42">
        <v>9.685073244416538E-2</v>
      </c>
      <c r="E42">
        <v>0.11325962356575496</v>
      </c>
    </row>
    <row r="43" spans="1:5" x14ac:dyDescent="0.25">
      <c r="A43" t="s">
        <v>670</v>
      </c>
      <c r="B43">
        <v>3.4141755901481219E-2</v>
      </c>
      <c r="C43">
        <v>5.980075068103944E-2</v>
      </c>
      <c r="D43">
        <v>9.3942506582520652E-2</v>
      </c>
      <c r="E43">
        <v>0.10961515937970594</v>
      </c>
    </row>
    <row r="44" spans="1:5" x14ac:dyDescent="0.25">
      <c r="A44" t="s">
        <v>718</v>
      </c>
      <c r="B44">
        <v>3.2809290968900451E-2</v>
      </c>
      <c r="C44">
        <v>5.9423014585093296E-2</v>
      </c>
      <c r="D44">
        <v>9.2232305553993754E-2</v>
      </c>
      <c r="E44">
        <v>0.10869908212082988</v>
      </c>
    </row>
    <row r="45" spans="1:5" x14ac:dyDescent="0.25">
      <c r="A45" t="s">
        <v>912</v>
      </c>
      <c r="B45">
        <v>3.0138593845821567E-2</v>
      </c>
      <c r="C45">
        <v>6.0247070229374096E-2</v>
      </c>
      <c r="D45">
        <v>9.038566407519566E-2</v>
      </c>
      <c r="E45">
        <v>0.10528511991750085</v>
      </c>
    </row>
    <row r="46" spans="1:5" x14ac:dyDescent="0.25">
      <c r="A46" t="s">
        <v>913</v>
      </c>
      <c r="B46">
        <v>3.8651452390359761E-2</v>
      </c>
      <c r="C46">
        <v>6.1684620541800628E-2</v>
      </c>
      <c r="D46">
        <v>0.10033607293216039</v>
      </c>
      <c r="E46">
        <v>0.11534588625393906</v>
      </c>
    </row>
    <row r="47" spans="1:5" x14ac:dyDescent="0.25">
      <c r="A47" t="s">
        <v>914</v>
      </c>
      <c r="B47">
        <v>3.3613438585584417E-2</v>
      </c>
      <c r="C47">
        <v>6.2024038565192403E-2</v>
      </c>
      <c r="D47">
        <v>9.563747715077682E-2</v>
      </c>
      <c r="E47">
        <v>0.11007765575395997</v>
      </c>
    </row>
    <row r="48" spans="1:5" x14ac:dyDescent="0.25">
      <c r="A48" t="s">
        <v>915</v>
      </c>
      <c r="B48">
        <v>3.5476956093233307E-2</v>
      </c>
      <c r="C48">
        <v>6.2566353255355089E-2</v>
      </c>
      <c r="D48">
        <v>9.8043309348588403E-2</v>
      </c>
      <c r="E48">
        <v>0.11162527867270397</v>
      </c>
    </row>
    <row r="49" spans="1:5" x14ac:dyDescent="0.25">
      <c r="A49" t="s">
        <v>916</v>
      </c>
      <c r="B49">
        <v>3.3674163585528813E-2</v>
      </c>
      <c r="C49">
        <v>6.1446917608619429E-2</v>
      </c>
      <c r="D49">
        <v>9.5121081194148249E-2</v>
      </c>
      <c r="E49">
        <v>0.10953425064647748</v>
      </c>
    </row>
    <row r="50" spans="1:5" x14ac:dyDescent="0.25">
      <c r="A50" t="s">
        <v>917</v>
      </c>
      <c r="B50">
        <v>3.6569421704101643E-2</v>
      </c>
      <c r="C50">
        <v>6.2770041613867067E-2</v>
      </c>
      <c r="D50">
        <v>9.933946331796871E-2</v>
      </c>
      <c r="E50">
        <v>0.11285519159777466</v>
      </c>
    </row>
    <row r="51" spans="1:5" x14ac:dyDescent="0.25">
      <c r="A51" t="s">
        <v>918</v>
      </c>
      <c r="B51">
        <v>3.4624249404285178E-2</v>
      </c>
      <c r="C51">
        <v>6.3450441874328536E-2</v>
      </c>
      <c r="D51">
        <v>9.8074691278613707E-2</v>
      </c>
      <c r="E51">
        <v>0.11133343688175251</v>
      </c>
    </row>
    <row r="52" spans="1:5" x14ac:dyDescent="0.25">
      <c r="A52" t="s">
        <v>919</v>
      </c>
      <c r="B52">
        <v>3.8245710236100627E-2</v>
      </c>
      <c r="C52">
        <v>6.4298340886633873E-2</v>
      </c>
      <c r="D52">
        <v>0.1025440511227345</v>
      </c>
      <c r="E52">
        <v>0.11484262371988929</v>
      </c>
    </row>
    <row r="53" spans="1:5" x14ac:dyDescent="0.25">
      <c r="A53" t="s">
        <v>920</v>
      </c>
      <c r="B53">
        <v>3.7596605911798045E-2</v>
      </c>
      <c r="C53">
        <v>6.5141205451279743E-2</v>
      </c>
      <c r="D53">
        <v>0.10273781136307779</v>
      </c>
      <c r="E53">
        <v>0.11450777969195081</v>
      </c>
    </row>
    <row r="54" spans="1:5" x14ac:dyDescent="0.25">
      <c r="A54" t="s">
        <v>921</v>
      </c>
      <c r="B54">
        <v>3.9761456518229335E-2</v>
      </c>
      <c r="C54">
        <v>6.7480420346656203E-2</v>
      </c>
      <c r="D54">
        <v>0.10724187686488554</v>
      </c>
      <c r="E54">
        <v>0.11942994152222791</v>
      </c>
    </row>
    <row r="55" spans="1:5" x14ac:dyDescent="0.25">
      <c r="A55" t="s">
        <v>671</v>
      </c>
      <c r="B55">
        <v>3.6136716644600365E-2</v>
      </c>
      <c r="C55">
        <v>7.1638299820573584E-2</v>
      </c>
      <c r="D55">
        <v>0.10777501646517396</v>
      </c>
      <c r="E55">
        <v>0.12173224846698225</v>
      </c>
    </row>
    <row r="56" spans="1:5" x14ac:dyDescent="0.25">
      <c r="A56" t="s">
        <v>719</v>
      </c>
      <c r="B56">
        <v>4.970618679522773E-2</v>
      </c>
      <c r="C56">
        <v>7.7184710587249322E-2</v>
      </c>
      <c r="D56">
        <v>0.12689089738247705</v>
      </c>
      <c r="E56">
        <v>0.14019804687567153</v>
      </c>
    </row>
  </sheetData>
  <mergeCells count="3">
    <mergeCell ref="B5:D5"/>
    <mergeCell ref="B32:D32"/>
    <mergeCell ref="H1:I1"/>
  </mergeCells>
  <hyperlinks>
    <hyperlink ref="H1:I1" location="Index!A1" display="Regresar al Índice" xr:uid="{E825FDDF-B18A-4880-B8DE-385D3C000EA8}"/>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07E45-EACF-444F-84E1-5E3FEFF4433C}">
  <sheetPr codeName="Hoja23"/>
  <dimension ref="A1:I17"/>
  <sheetViews>
    <sheetView workbookViewId="0">
      <selection activeCell="F22" sqref="F22"/>
    </sheetView>
  </sheetViews>
  <sheetFormatPr baseColWidth="10" defaultRowHeight="13.2" x14ac:dyDescent="0.25"/>
  <sheetData>
    <row r="1" spans="1:9" ht="14.4" x14ac:dyDescent="0.3">
      <c r="A1" t="s">
        <v>1007</v>
      </c>
      <c r="H1" s="12" t="s">
        <v>131</v>
      </c>
      <c r="I1" s="12"/>
    </row>
    <row r="2" spans="1:9" x14ac:dyDescent="0.25">
      <c r="A2" t="s">
        <v>930</v>
      </c>
    </row>
    <row r="3" spans="1:9" x14ac:dyDescent="0.25">
      <c r="A3" t="s">
        <v>931</v>
      </c>
    </row>
    <row r="5" spans="1:9" x14ac:dyDescent="0.25">
      <c r="A5" t="s">
        <v>932</v>
      </c>
      <c r="B5" t="s">
        <v>933</v>
      </c>
      <c r="C5" t="s">
        <v>934</v>
      </c>
    </row>
    <row r="6" spans="1:9" x14ac:dyDescent="0.25">
      <c r="A6" t="s">
        <v>935</v>
      </c>
      <c r="C6">
        <v>17204</v>
      </c>
      <c r="D6">
        <f>C6/$D$13</f>
        <v>0.50183769908406739</v>
      </c>
      <c r="E6">
        <f>C6/$C$11</f>
        <v>0.64160513164764676</v>
      </c>
    </row>
    <row r="7" spans="1:9" x14ac:dyDescent="0.25">
      <c r="A7" t="s">
        <v>936</v>
      </c>
      <c r="C7">
        <v>8166</v>
      </c>
      <c r="D7">
        <f t="shared" ref="D7:D9" si="0">C7/$D$13</f>
        <v>0.23820080508721778</v>
      </c>
      <c r="E7">
        <f t="shared" ref="E7:E9" si="1">C7/$C$11</f>
        <v>0.30454240322219733</v>
      </c>
    </row>
    <row r="8" spans="1:9" x14ac:dyDescent="0.25">
      <c r="A8" t="s">
        <v>937</v>
      </c>
      <c r="C8">
        <v>912</v>
      </c>
      <c r="D8">
        <f t="shared" si="0"/>
        <v>2.6602881978881044E-2</v>
      </c>
      <c r="E8">
        <f t="shared" si="1"/>
        <v>3.4012083240098454E-2</v>
      </c>
    </row>
    <row r="9" spans="1:9" x14ac:dyDescent="0.25">
      <c r="A9" t="s">
        <v>769</v>
      </c>
      <c r="C9">
        <v>532</v>
      </c>
      <c r="D9">
        <f t="shared" si="0"/>
        <v>1.5518347821013943E-2</v>
      </c>
      <c r="E9">
        <f t="shared" si="1"/>
        <v>1.9840381890057431E-2</v>
      </c>
    </row>
    <row r="10" spans="1:9" x14ac:dyDescent="0.25">
      <c r="A10" t="s">
        <v>933</v>
      </c>
      <c r="B10">
        <v>7468</v>
      </c>
      <c r="E10">
        <v>1</v>
      </c>
    </row>
    <row r="11" spans="1:9" x14ac:dyDescent="0.25">
      <c r="B11" t="s">
        <v>938</v>
      </c>
      <c r="C11">
        <f>SUM(C6:C9)</f>
        <v>26814</v>
      </c>
    </row>
    <row r="13" spans="1:9" x14ac:dyDescent="0.25">
      <c r="C13" t="s">
        <v>126</v>
      </c>
      <c r="D13">
        <f>B10+C11</f>
        <v>34282</v>
      </c>
    </row>
    <row r="16" spans="1:9" x14ac:dyDescent="0.25">
      <c r="A16" t="s">
        <v>933</v>
      </c>
      <c r="C16">
        <f>B10/D13</f>
        <v>0.21784026602881978</v>
      </c>
    </row>
    <row r="17" spans="1:3" x14ac:dyDescent="0.25">
      <c r="A17" t="s">
        <v>934</v>
      </c>
      <c r="C17">
        <f>C11/D13</f>
        <v>0.78215973397118022</v>
      </c>
    </row>
  </sheetData>
  <mergeCells count="1">
    <mergeCell ref="H1:I1"/>
  </mergeCells>
  <hyperlinks>
    <hyperlink ref="H1:I1" location="Index!A1" display="Regresar al Índice" xr:uid="{ABB02F1C-91C8-4411-A6CF-CC41527FD7C4}"/>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529-7FF7-496C-B9F2-6DF4DF95B97B}">
  <sheetPr codeName="Hoja24"/>
  <dimension ref="A1:S19"/>
  <sheetViews>
    <sheetView workbookViewId="0">
      <selection activeCell="F22" sqref="F22"/>
    </sheetView>
  </sheetViews>
  <sheetFormatPr baseColWidth="10" defaultRowHeight="13.2" x14ac:dyDescent="0.25"/>
  <cols>
    <col min="18" max="18" width="18" bestFit="1" customWidth="1"/>
    <col min="19" max="19" width="13.109375" bestFit="1" customWidth="1"/>
  </cols>
  <sheetData>
    <row r="1" spans="1:19" ht="14.4" x14ac:dyDescent="0.3">
      <c r="A1" t="s">
        <v>1008</v>
      </c>
      <c r="H1" s="12" t="s">
        <v>131</v>
      </c>
      <c r="I1" s="12"/>
    </row>
    <row r="2" spans="1:19" x14ac:dyDescent="0.25">
      <c r="A2" t="s">
        <v>930</v>
      </c>
    </row>
    <row r="3" spans="1:19" x14ac:dyDescent="0.25">
      <c r="A3" t="s">
        <v>939</v>
      </c>
    </row>
    <row r="5" spans="1:19" x14ac:dyDescent="0.25">
      <c r="D5" t="s">
        <v>940</v>
      </c>
      <c r="E5" t="s">
        <v>934</v>
      </c>
      <c r="K5" t="s">
        <v>126</v>
      </c>
    </row>
    <row r="6" spans="1:19" x14ac:dyDescent="0.25">
      <c r="D6" t="s">
        <v>941</v>
      </c>
      <c r="E6" t="s">
        <v>942</v>
      </c>
      <c r="F6" t="s">
        <v>943</v>
      </c>
      <c r="G6" t="s">
        <v>944</v>
      </c>
      <c r="H6" t="s">
        <v>945</v>
      </c>
      <c r="I6" t="s">
        <v>946</v>
      </c>
      <c r="J6" t="s">
        <v>947</v>
      </c>
    </row>
    <row r="7" spans="1:19" x14ac:dyDescent="0.25">
      <c r="B7" t="s">
        <v>948</v>
      </c>
      <c r="C7" t="s">
        <v>949</v>
      </c>
    </row>
    <row r="8" spans="1:19" x14ac:dyDescent="0.25">
      <c r="B8" t="s">
        <v>935</v>
      </c>
      <c r="C8" t="s">
        <v>950</v>
      </c>
      <c r="E8">
        <v>487</v>
      </c>
      <c r="F8">
        <v>463</v>
      </c>
      <c r="G8">
        <v>7132</v>
      </c>
      <c r="H8">
        <v>18</v>
      </c>
      <c r="J8">
        <v>2209</v>
      </c>
      <c r="K8">
        <v>10309</v>
      </c>
    </row>
    <row r="9" spans="1:19" x14ac:dyDescent="0.25">
      <c r="C9" t="s">
        <v>951</v>
      </c>
      <c r="E9">
        <v>558</v>
      </c>
      <c r="F9">
        <v>414</v>
      </c>
      <c r="G9">
        <v>3965</v>
      </c>
      <c r="H9">
        <v>27</v>
      </c>
      <c r="I9">
        <v>4</v>
      </c>
      <c r="J9">
        <v>1927</v>
      </c>
      <c r="K9">
        <v>6895</v>
      </c>
    </row>
    <row r="10" spans="1:19" x14ac:dyDescent="0.25">
      <c r="B10" t="s">
        <v>126</v>
      </c>
      <c r="E10">
        <v>1045</v>
      </c>
      <c r="F10">
        <v>877</v>
      </c>
      <c r="G10">
        <v>11097</v>
      </c>
      <c r="H10">
        <v>45</v>
      </c>
      <c r="I10">
        <v>4</v>
      </c>
      <c r="J10">
        <v>4136</v>
      </c>
      <c r="K10">
        <v>17204</v>
      </c>
    </row>
    <row r="12" spans="1:19" x14ac:dyDescent="0.25">
      <c r="A12" t="s">
        <v>952</v>
      </c>
      <c r="B12" t="s">
        <v>953</v>
      </c>
      <c r="C12" t="s">
        <v>954</v>
      </c>
      <c r="R12" s="11" t="s">
        <v>955</v>
      </c>
      <c r="S12" t="s">
        <v>954</v>
      </c>
    </row>
    <row r="13" spans="1:19" x14ac:dyDescent="0.25">
      <c r="A13">
        <v>1</v>
      </c>
      <c r="B13" t="s">
        <v>942</v>
      </c>
      <c r="C13">
        <f>E10</f>
        <v>1045</v>
      </c>
      <c r="R13" s="11"/>
      <c r="S13" t="s">
        <v>956</v>
      </c>
    </row>
    <row r="14" spans="1:19" x14ac:dyDescent="0.25">
      <c r="A14">
        <v>2</v>
      </c>
      <c r="B14" t="s">
        <v>944</v>
      </c>
      <c r="C14">
        <f>G10</f>
        <v>11097</v>
      </c>
      <c r="E14" t="s">
        <v>957</v>
      </c>
      <c r="F14">
        <f>SUM(C13,C14)/C19</f>
        <v>0.70576610090676584</v>
      </c>
      <c r="R14" t="s">
        <v>942</v>
      </c>
      <c r="S14">
        <v>303083</v>
      </c>
    </row>
    <row r="15" spans="1:19" x14ac:dyDescent="0.25">
      <c r="A15">
        <v>3</v>
      </c>
      <c r="B15" t="s">
        <v>947</v>
      </c>
      <c r="C15">
        <f>J10</f>
        <v>4136</v>
      </c>
      <c r="E15" t="s">
        <v>958</v>
      </c>
      <c r="F15">
        <f>SUM(C16+C15)/C19</f>
        <v>0.29138572425017439</v>
      </c>
      <c r="R15" t="s">
        <v>944</v>
      </c>
      <c r="S15">
        <v>513700</v>
      </c>
    </row>
    <row r="16" spans="1:19" x14ac:dyDescent="0.25">
      <c r="A16">
        <v>4</v>
      </c>
      <c r="B16" t="s">
        <v>943</v>
      </c>
      <c r="C16">
        <f>F10</f>
        <v>877</v>
      </c>
      <c r="R16" t="s">
        <v>947</v>
      </c>
      <c r="S16">
        <v>898975</v>
      </c>
    </row>
    <row r="17" spans="1:19" x14ac:dyDescent="0.25">
      <c r="A17">
        <v>5</v>
      </c>
      <c r="B17" t="s">
        <v>959</v>
      </c>
      <c r="C17">
        <f>H10+I10</f>
        <v>49</v>
      </c>
      <c r="E17" t="s">
        <v>945</v>
      </c>
      <c r="F17">
        <f>H10</f>
        <v>45</v>
      </c>
      <c r="R17" t="s">
        <v>943</v>
      </c>
      <c r="S17">
        <v>1926375</v>
      </c>
    </row>
    <row r="18" spans="1:19" x14ac:dyDescent="0.25">
      <c r="E18" t="s">
        <v>946</v>
      </c>
      <c r="F18">
        <f>I10</f>
        <v>4</v>
      </c>
      <c r="R18" t="s">
        <v>945</v>
      </c>
      <c r="S18">
        <v>3852750</v>
      </c>
    </row>
    <row r="19" spans="1:19" x14ac:dyDescent="0.25">
      <c r="C19">
        <f>SUM(C13:C18)</f>
        <v>17204</v>
      </c>
      <c r="R19" t="s">
        <v>960</v>
      </c>
      <c r="S19" t="s">
        <v>961</v>
      </c>
    </row>
  </sheetData>
  <mergeCells count="2">
    <mergeCell ref="R12:R13"/>
    <mergeCell ref="H1:I1"/>
  </mergeCells>
  <hyperlinks>
    <hyperlink ref="H1:I1" location="Index!A1" display="Regresar al Índice" xr:uid="{9A8B9B2A-04EF-4251-8107-A58BD7739A16}"/>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53E8E-A36A-4790-A175-AD560DEC5B1C}">
  <dimension ref="A1:E13"/>
  <sheetViews>
    <sheetView tabSelected="1" workbookViewId="0">
      <selection activeCell="A3" sqref="A3"/>
    </sheetView>
  </sheetViews>
  <sheetFormatPr baseColWidth="10" defaultRowHeight="13.2" x14ac:dyDescent="0.25"/>
  <sheetData>
    <row r="1" spans="1:5" x14ac:dyDescent="0.25">
      <c r="A1" t="s">
        <v>1209</v>
      </c>
    </row>
    <row r="2" spans="1:5" x14ac:dyDescent="0.25">
      <c r="A2" t="s">
        <v>1210</v>
      </c>
    </row>
    <row r="6" spans="1:5" ht="52.8" x14ac:dyDescent="0.25">
      <c r="A6" s="27" t="s">
        <v>267</v>
      </c>
      <c r="B6" s="28" t="s">
        <v>1205</v>
      </c>
      <c r="C6" s="28" t="s">
        <v>1206</v>
      </c>
      <c r="D6" s="28" t="s">
        <v>1207</v>
      </c>
      <c r="E6" s="28" t="s">
        <v>1208</v>
      </c>
    </row>
    <row r="7" spans="1:5" ht="14.4" x14ac:dyDescent="0.25">
      <c r="A7" s="29" t="s">
        <v>574</v>
      </c>
      <c r="B7" s="30">
        <v>16</v>
      </c>
      <c r="C7" s="30">
        <v>96</v>
      </c>
      <c r="D7" s="30">
        <v>112</v>
      </c>
      <c r="E7" s="31">
        <v>0.14299999999999999</v>
      </c>
    </row>
    <row r="8" spans="1:5" ht="14.4" x14ac:dyDescent="0.25">
      <c r="A8" s="32" t="s">
        <v>379</v>
      </c>
      <c r="B8" s="33">
        <v>216</v>
      </c>
      <c r="C8" s="33">
        <v>76</v>
      </c>
      <c r="D8" s="33">
        <v>292</v>
      </c>
      <c r="E8" s="34">
        <v>0.74</v>
      </c>
    </row>
    <row r="9" spans="1:5" ht="14.4" x14ac:dyDescent="0.25">
      <c r="A9" s="29" t="s">
        <v>795</v>
      </c>
      <c r="B9" s="30">
        <v>102</v>
      </c>
      <c r="C9" s="30">
        <v>246</v>
      </c>
      <c r="D9" s="30">
        <v>348</v>
      </c>
      <c r="E9" s="31">
        <v>0.29299999999999998</v>
      </c>
    </row>
    <row r="10" spans="1:5" ht="14.4" x14ac:dyDescent="0.25">
      <c r="A10" s="32" t="s">
        <v>579</v>
      </c>
      <c r="B10" s="33">
        <v>111</v>
      </c>
      <c r="C10" s="33">
        <v>145</v>
      </c>
      <c r="D10" s="33">
        <v>256</v>
      </c>
      <c r="E10" s="34">
        <v>0.434</v>
      </c>
    </row>
    <row r="11" spans="1:5" ht="14.4" x14ac:dyDescent="0.25">
      <c r="A11" s="29" t="s">
        <v>535</v>
      </c>
      <c r="B11" s="30">
        <v>60</v>
      </c>
      <c r="C11" s="30">
        <v>260</v>
      </c>
      <c r="D11" s="30">
        <v>320</v>
      </c>
      <c r="E11" s="31">
        <v>0.188</v>
      </c>
    </row>
    <row r="12" spans="1:5" ht="14.4" x14ac:dyDescent="0.25">
      <c r="A12" s="32" t="s">
        <v>580</v>
      </c>
      <c r="B12" s="33">
        <v>357</v>
      </c>
      <c r="C12" s="33">
        <v>319</v>
      </c>
      <c r="D12" s="33">
        <v>676</v>
      </c>
      <c r="E12" s="34">
        <v>0.52800000000000002</v>
      </c>
    </row>
    <row r="13" spans="1:5" ht="14.4" x14ac:dyDescent="0.25">
      <c r="A13" s="35" t="s">
        <v>672</v>
      </c>
      <c r="B13" s="36">
        <v>862</v>
      </c>
      <c r="C13" s="36">
        <v>1142</v>
      </c>
      <c r="D13" s="36">
        <v>2004</v>
      </c>
      <c r="E13" s="37">
        <v>0.43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8F849-3573-449E-8063-9AD3B3E32407}">
  <sheetPr codeName="Hoja25"/>
  <dimension ref="A1:S19"/>
  <sheetViews>
    <sheetView workbookViewId="0">
      <selection activeCell="F22" sqref="F22"/>
    </sheetView>
  </sheetViews>
  <sheetFormatPr baseColWidth="10" defaultRowHeight="13.2" x14ac:dyDescent="0.25"/>
  <cols>
    <col min="18" max="18" width="18" bestFit="1" customWidth="1"/>
    <col min="19" max="19" width="13.109375" bestFit="1" customWidth="1"/>
  </cols>
  <sheetData>
    <row r="1" spans="1:19" ht="14.4" x14ac:dyDescent="0.3">
      <c r="A1" t="s">
        <v>1009</v>
      </c>
      <c r="H1" s="12" t="s">
        <v>131</v>
      </c>
      <c r="I1" s="12"/>
    </row>
    <row r="2" spans="1:19" x14ac:dyDescent="0.25">
      <c r="A2" t="s">
        <v>930</v>
      </c>
    </row>
    <row r="3" spans="1:19" x14ac:dyDescent="0.25">
      <c r="A3" t="s">
        <v>962</v>
      </c>
    </row>
    <row r="5" spans="1:19" x14ac:dyDescent="0.25">
      <c r="D5" t="s">
        <v>940</v>
      </c>
      <c r="E5" t="s">
        <v>934</v>
      </c>
      <c r="K5" t="s">
        <v>126</v>
      </c>
    </row>
    <row r="6" spans="1:19" x14ac:dyDescent="0.25">
      <c r="D6" t="s">
        <v>941</v>
      </c>
      <c r="E6" t="s">
        <v>942</v>
      </c>
      <c r="F6" t="s">
        <v>943</v>
      </c>
      <c r="G6" t="s">
        <v>944</v>
      </c>
      <c r="H6" t="s">
        <v>945</v>
      </c>
      <c r="I6" t="s">
        <v>946</v>
      </c>
      <c r="J6" t="s">
        <v>947</v>
      </c>
    </row>
    <row r="7" spans="1:19" x14ac:dyDescent="0.25">
      <c r="B7" t="s">
        <v>948</v>
      </c>
      <c r="C7" t="s">
        <v>949</v>
      </c>
    </row>
    <row r="8" spans="1:19" x14ac:dyDescent="0.25">
      <c r="B8" t="s">
        <v>936</v>
      </c>
      <c r="C8" t="s">
        <v>950</v>
      </c>
      <c r="E8">
        <v>25</v>
      </c>
      <c r="F8">
        <v>2588</v>
      </c>
      <c r="G8">
        <v>261</v>
      </c>
      <c r="H8">
        <v>1818</v>
      </c>
      <c r="I8">
        <v>888</v>
      </c>
      <c r="J8">
        <v>986</v>
      </c>
      <c r="K8">
        <v>6566</v>
      </c>
    </row>
    <row r="9" spans="1:19" x14ac:dyDescent="0.25">
      <c r="C9" t="s">
        <v>951</v>
      </c>
      <c r="E9">
        <v>31</v>
      </c>
      <c r="F9">
        <v>711</v>
      </c>
      <c r="G9">
        <v>75</v>
      </c>
      <c r="H9">
        <v>270</v>
      </c>
      <c r="I9">
        <v>126</v>
      </c>
      <c r="J9">
        <v>387</v>
      </c>
      <c r="K9">
        <v>1600</v>
      </c>
    </row>
    <row r="10" spans="1:19" x14ac:dyDescent="0.25">
      <c r="B10" t="s">
        <v>126</v>
      </c>
      <c r="E10">
        <v>56</v>
      </c>
      <c r="F10">
        <v>3299</v>
      </c>
      <c r="G10">
        <v>336</v>
      </c>
      <c r="H10">
        <v>2088</v>
      </c>
      <c r="I10">
        <v>1014</v>
      </c>
      <c r="J10">
        <v>1373</v>
      </c>
      <c r="K10">
        <v>8166</v>
      </c>
    </row>
    <row r="12" spans="1:19" x14ac:dyDescent="0.25">
      <c r="A12" t="s">
        <v>952</v>
      </c>
      <c r="B12" t="s">
        <v>953</v>
      </c>
      <c r="C12" t="s">
        <v>954</v>
      </c>
      <c r="R12" s="11" t="s">
        <v>955</v>
      </c>
      <c r="S12" t="s">
        <v>954</v>
      </c>
    </row>
    <row r="13" spans="1:19" x14ac:dyDescent="0.25">
      <c r="A13">
        <v>1</v>
      </c>
      <c r="B13" t="s">
        <v>942</v>
      </c>
      <c r="C13">
        <f>E10</f>
        <v>56</v>
      </c>
      <c r="R13" s="11"/>
      <c r="S13" t="s">
        <v>956</v>
      </c>
    </row>
    <row r="14" spans="1:19" x14ac:dyDescent="0.25">
      <c r="A14">
        <v>2</v>
      </c>
      <c r="B14" t="s">
        <v>944</v>
      </c>
      <c r="C14">
        <f>G10</f>
        <v>336</v>
      </c>
      <c r="E14" t="s">
        <v>957</v>
      </c>
      <c r="F14">
        <f>SUM(C13,C14)/C19</f>
        <v>4.8003918687239772E-2</v>
      </c>
      <c r="R14" t="s">
        <v>942</v>
      </c>
      <c r="S14">
        <v>303083</v>
      </c>
    </row>
    <row r="15" spans="1:19" x14ac:dyDescent="0.25">
      <c r="A15">
        <v>3</v>
      </c>
      <c r="B15" t="s">
        <v>947</v>
      </c>
      <c r="C15">
        <f>J10</f>
        <v>1373</v>
      </c>
      <c r="E15" t="s">
        <v>958</v>
      </c>
      <c r="F15">
        <f>SUM(C16+C15)/C19</f>
        <v>0.57212833700710264</v>
      </c>
      <c r="R15" t="s">
        <v>944</v>
      </c>
      <c r="S15">
        <v>513700</v>
      </c>
    </row>
    <row r="16" spans="1:19" x14ac:dyDescent="0.25">
      <c r="A16">
        <v>4</v>
      </c>
      <c r="B16" t="s">
        <v>943</v>
      </c>
      <c r="C16">
        <f>F10</f>
        <v>3299</v>
      </c>
      <c r="R16" t="s">
        <v>947</v>
      </c>
      <c r="S16">
        <v>898975</v>
      </c>
    </row>
    <row r="17" spans="1:19" x14ac:dyDescent="0.25">
      <c r="A17">
        <v>5</v>
      </c>
      <c r="B17" t="s">
        <v>959</v>
      </c>
      <c r="C17">
        <f>H10+I10</f>
        <v>3102</v>
      </c>
      <c r="E17" t="s">
        <v>945</v>
      </c>
      <c r="F17">
        <f>H10</f>
        <v>2088</v>
      </c>
      <c r="R17" t="s">
        <v>943</v>
      </c>
      <c r="S17">
        <v>1926375</v>
      </c>
    </row>
    <row r="18" spans="1:19" x14ac:dyDescent="0.25">
      <c r="E18" t="s">
        <v>946</v>
      </c>
      <c r="F18">
        <f>I10</f>
        <v>1014</v>
      </c>
      <c r="R18" t="s">
        <v>945</v>
      </c>
      <c r="S18">
        <v>3852750</v>
      </c>
    </row>
    <row r="19" spans="1:19" x14ac:dyDescent="0.25">
      <c r="C19">
        <f>SUM(C13:C18)</f>
        <v>8166</v>
      </c>
      <c r="R19" t="s">
        <v>960</v>
      </c>
      <c r="S19" t="s">
        <v>961</v>
      </c>
    </row>
  </sheetData>
  <mergeCells count="2">
    <mergeCell ref="R12:R13"/>
    <mergeCell ref="H1:I1"/>
  </mergeCells>
  <hyperlinks>
    <hyperlink ref="H1:I1" location="Index!A1" display="Regresar al Índice" xr:uid="{198ABBB4-F96A-4C62-B946-2709DE78EEEF}"/>
  </hyperlink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0F106-98EC-406E-83B8-BB6E9F024E38}">
  <sheetPr codeName="Hoja26"/>
  <dimension ref="A1:I12"/>
  <sheetViews>
    <sheetView workbookViewId="0">
      <selection activeCell="F22" sqref="F22"/>
    </sheetView>
  </sheetViews>
  <sheetFormatPr baseColWidth="10" defaultRowHeight="13.2" x14ac:dyDescent="0.25"/>
  <sheetData>
    <row r="1" spans="1:9" ht="14.4" x14ac:dyDescent="0.3">
      <c r="A1" t="s">
        <v>1010</v>
      </c>
      <c r="H1" s="12" t="s">
        <v>131</v>
      </c>
      <c r="I1" s="12"/>
    </row>
    <row r="2" spans="1:9" x14ac:dyDescent="0.25">
      <c r="A2" t="s">
        <v>930</v>
      </c>
    </row>
    <row r="3" spans="1:9" x14ac:dyDescent="0.25">
      <c r="A3" t="s">
        <v>962</v>
      </c>
    </row>
    <row r="5" spans="1:9" x14ac:dyDescent="0.25">
      <c r="A5" t="s">
        <v>159</v>
      </c>
      <c r="B5" t="s">
        <v>963</v>
      </c>
      <c r="C5" t="s">
        <v>170</v>
      </c>
    </row>
    <row r="6" spans="1:9" x14ac:dyDescent="0.25">
      <c r="A6">
        <v>2013</v>
      </c>
      <c r="B6">
        <v>54938</v>
      </c>
    </row>
    <row r="7" spans="1:9" x14ac:dyDescent="0.25">
      <c r="A7">
        <v>2014</v>
      </c>
      <c r="B7">
        <v>56917</v>
      </c>
      <c r="C7">
        <v>3.6022425279405912E-2</v>
      </c>
    </row>
    <row r="8" spans="1:9" x14ac:dyDescent="0.25">
      <c r="A8">
        <v>2015</v>
      </c>
      <c r="B8">
        <v>63250</v>
      </c>
      <c r="C8">
        <v>0.11126728393977192</v>
      </c>
    </row>
    <row r="9" spans="1:9" x14ac:dyDescent="0.25">
      <c r="A9">
        <v>2016</v>
      </c>
      <c r="B9">
        <v>55510</v>
      </c>
      <c r="C9">
        <v>-0.12237154150197627</v>
      </c>
    </row>
    <row r="10" spans="1:9" x14ac:dyDescent="0.25">
      <c r="A10">
        <v>2017</v>
      </c>
      <c r="B10">
        <v>50808</v>
      </c>
      <c r="C10">
        <v>-8.4705458475950235E-2</v>
      </c>
    </row>
    <row r="11" spans="1:9" x14ac:dyDescent="0.25">
      <c r="A11">
        <v>2018</v>
      </c>
      <c r="B11">
        <v>46196</v>
      </c>
      <c r="C11">
        <v>-9.0773106597386244E-2</v>
      </c>
    </row>
    <row r="12" spans="1:9" x14ac:dyDescent="0.25">
      <c r="A12">
        <v>2019</v>
      </c>
      <c r="B12">
        <v>34282</v>
      </c>
      <c r="C12">
        <v>-0.2579011169798251</v>
      </c>
    </row>
  </sheetData>
  <mergeCells count="1">
    <mergeCell ref="H1:I1"/>
  </mergeCells>
  <hyperlinks>
    <hyperlink ref="H1:I1" location="Index!A1" display="Regresar al Índice" xr:uid="{08EC20FA-9F34-4548-B564-C7582E35DFF3}"/>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C7A10-3F37-4C58-B305-B987EB09406B}">
  <sheetPr codeName="Hoja27"/>
  <dimension ref="A1:I38"/>
  <sheetViews>
    <sheetView workbookViewId="0">
      <selection activeCell="H1" sqref="H1:I1"/>
    </sheetView>
  </sheetViews>
  <sheetFormatPr baseColWidth="10" defaultRowHeight="13.2" x14ac:dyDescent="0.25"/>
  <cols>
    <col min="1" max="1" width="18.5546875" bestFit="1" customWidth="1"/>
  </cols>
  <sheetData>
    <row r="1" spans="1:9" ht="14.4" x14ac:dyDescent="0.3">
      <c r="A1" t="s">
        <v>1011</v>
      </c>
      <c r="H1" s="12" t="s">
        <v>131</v>
      </c>
      <c r="I1" s="12"/>
    </row>
    <row r="2" spans="1:9" x14ac:dyDescent="0.25">
      <c r="A2" t="s">
        <v>930</v>
      </c>
    </row>
    <row r="3" spans="1:9" x14ac:dyDescent="0.25">
      <c r="A3" t="s">
        <v>964</v>
      </c>
    </row>
    <row r="5" spans="1:9" x14ac:dyDescent="0.25">
      <c r="A5" t="s">
        <v>206</v>
      </c>
      <c r="B5" t="s">
        <v>170</v>
      </c>
    </row>
    <row r="6" spans="1:9" x14ac:dyDescent="0.25">
      <c r="A6" t="s">
        <v>94</v>
      </c>
      <c r="B6">
        <v>-0.40019497928345116</v>
      </c>
    </row>
    <row r="7" spans="1:9" x14ac:dyDescent="0.25">
      <c r="A7" t="s">
        <v>90</v>
      </c>
      <c r="B7">
        <v>-0.31685473759627436</v>
      </c>
    </row>
    <row r="8" spans="1:9" x14ac:dyDescent="0.25">
      <c r="A8" t="s">
        <v>91</v>
      </c>
      <c r="B8">
        <v>-0.30342417889587703</v>
      </c>
    </row>
    <row r="9" spans="1:9" x14ac:dyDescent="0.25">
      <c r="A9" t="s">
        <v>100</v>
      </c>
      <c r="B9">
        <v>-0.29780986173987523</v>
      </c>
    </row>
    <row r="10" spans="1:9" x14ac:dyDescent="0.25">
      <c r="A10" t="s">
        <v>105</v>
      </c>
      <c r="B10">
        <v>-0.28543002432014153</v>
      </c>
    </row>
    <row r="11" spans="1:9" x14ac:dyDescent="0.25">
      <c r="A11" t="s">
        <v>89</v>
      </c>
      <c r="B11">
        <v>-0.27286508337544213</v>
      </c>
    </row>
    <row r="12" spans="1:9" x14ac:dyDescent="0.25">
      <c r="A12" t="s">
        <v>107</v>
      </c>
      <c r="B12">
        <v>-0.26393079863206603</v>
      </c>
    </row>
    <row r="13" spans="1:9" x14ac:dyDescent="0.25">
      <c r="A13" t="s">
        <v>116</v>
      </c>
      <c r="B13">
        <v>-0.26037836753793708</v>
      </c>
    </row>
    <row r="14" spans="1:9" x14ac:dyDescent="0.25">
      <c r="A14" t="s">
        <v>99</v>
      </c>
      <c r="B14">
        <v>-0.2579011169798251</v>
      </c>
    </row>
    <row r="15" spans="1:9" x14ac:dyDescent="0.25">
      <c r="A15" t="s">
        <v>112</v>
      </c>
      <c r="B15">
        <v>-0.25129198966408273</v>
      </c>
    </row>
    <row r="16" spans="1:9" x14ac:dyDescent="0.25">
      <c r="A16" t="s">
        <v>104</v>
      </c>
      <c r="B16">
        <v>-0.21019108280254772</v>
      </c>
    </row>
    <row r="17" spans="1:2" x14ac:dyDescent="0.25">
      <c r="A17" t="s">
        <v>108</v>
      </c>
      <c r="B17">
        <v>-0.2055470291602719</v>
      </c>
    </row>
    <row r="18" spans="1:2" x14ac:dyDescent="0.25">
      <c r="A18" t="s">
        <v>109</v>
      </c>
      <c r="B18">
        <v>-0.20541694574681846</v>
      </c>
    </row>
    <row r="19" spans="1:2" x14ac:dyDescent="0.25">
      <c r="A19" t="s">
        <v>117</v>
      </c>
      <c r="B19">
        <v>-0.20488985101235202</v>
      </c>
    </row>
    <row r="20" spans="1:2" x14ac:dyDescent="0.25">
      <c r="A20" t="s">
        <v>120</v>
      </c>
      <c r="B20">
        <v>-0.19481184401399432</v>
      </c>
    </row>
    <row r="21" spans="1:2" x14ac:dyDescent="0.25">
      <c r="A21" t="s">
        <v>124</v>
      </c>
      <c r="B21">
        <v>-0.18240438123840652</v>
      </c>
    </row>
    <row r="22" spans="1:2" x14ac:dyDescent="0.25">
      <c r="A22" t="s">
        <v>121</v>
      </c>
      <c r="B22">
        <v>-0.17794834826243344</v>
      </c>
    </row>
    <row r="23" spans="1:2" x14ac:dyDescent="0.25">
      <c r="A23" t="s">
        <v>96</v>
      </c>
      <c r="B23">
        <v>-0.16752988823552317</v>
      </c>
    </row>
    <row r="24" spans="1:2" x14ac:dyDescent="0.25">
      <c r="A24" t="s">
        <v>115</v>
      </c>
      <c r="B24">
        <v>-0.16548748921484036</v>
      </c>
    </row>
    <row r="25" spans="1:2" x14ac:dyDescent="0.25">
      <c r="A25" t="s">
        <v>95</v>
      </c>
      <c r="B25">
        <v>-0.14861135069863718</v>
      </c>
    </row>
    <row r="26" spans="1:2" x14ac:dyDescent="0.25">
      <c r="A26" t="s">
        <v>98</v>
      </c>
      <c r="B26">
        <v>-0.14243411311815224</v>
      </c>
    </row>
    <row r="27" spans="1:2" x14ac:dyDescent="0.25">
      <c r="A27" t="s">
        <v>93</v>
      </c>
      <c r="B27">
        <v>-0.14027114066071056</v>
      </c>
    </row>
    <row r="28" spans="1:2" x14ac:dyDescent="0.25">
      <c r="A28" t="s">
        <v>118</v>
      </c>
      <c r="B28">
        <v>-0.13644067796610171</v>
      </c>
    </row>
    <row r="29" spans="1:2" x14ac:dyDescent="0.25">
      <c r="A29" t="s">
        <v>122</v>
      </c>
      <c r="B29">
        <v>-0.12529853789246814</v>
      </c>
    </row>
    <row r="30" spans="1:2" x14ac:dyDescent="0.25">
      <c r="A30" t="s">
        <v>106</v>
      </c>
      <c r="B30">
        <v>-0.11162563977577378</v>
      </c>
    </row>
    <row r="31" spans="1:2" x14ac:dyDescent="0.25">
      <c r="A31" t="s">
        <v>103</v>
      </c>
      <c r="B31">
        <v>-0.10654288240495136</v>
      </c>
    </row>
    <row r="32" spans="1:2" x14ac:dyDescent="0.25">
      <c r="A32" t="s">
        <v>123</v>
      </c>
      <c r="B32">
        <v>-9.14221218961625E-2</v>
      </c>
    </row>
    <row r="33" spans="1:2" x14ac:dyDescent="0.25">
      <c r="A33" t="s">
        <v>113</v>
      </c>
      <c r="B33">
        <v>-8.5446722348772486E-2</v>
      </c>
    </row>
    <row r="34" spans="1:2" x14ac:dyDescent="0.25">
      <c r="A34" t="s">
        <v>114</v>
      </c>
      <c r="B34">
        <v>-5.9597715420908859E-2</v>
      </c>
    </row>
    <row r="35" spans="1:2" x14ac:dyDescent="0.25">
      <c r="A35" t="s">
        <v>97</v>
      </c>
      <c r="B35">
        <v>-4.4951837317160237E-2</v>
      </c>
    </row>
    <row r="36" spans="1:2" x14ac:dyDescent="0.25">
      <c r="A36" t="s">
        <v>111</v>
      </c>
      <c r="B36">
        <v>-1.1355735805330225E-2</v>
      </c>
    </row>
    <row r="37" spans="1:2" x14ac:dyDescent="0.25">
      <c r="A37" t="s">
        <v>101</v>
      </c>
      <c r="B37">
        <v>-1.0541727672035095E-2</v>
      </c>
    </row>
    <row r="38" spans="1:2" x14ac:dyDescent="0.25">
      <c r="A38" t="s">
        <v>92</v>
      </c>
      <c r="B38">
        <v>6.2810664256665261E-2</v>
      </c>
    </row>
  </sheetData>
  <mergeCells count="1">
    <mergeCell ref="H1:I1"/>
  </mergeCells>
  <hyperlinks>
    <hyperlink ref="H1:I1" location="Index!A1" display="Regresar al Índice" xr:uid="{7F6FF5E1-9275-40CD-B6EE-010229326FDE}"/>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CF27F-CACD-4A42-95F1-1708E2F417BE}">
  <sheetPr codeName="Hoja28"/>
  <dimension ref="A1:K37"/>
  <sheetViews>
    <sheetView workbookViewId="0">
      <selection activeCell="A2" sqref="A2:A3"/>
    </sheetView>
  </sheetViews>
  <sheetFormatPr baseColWidth="10" defaultColWidth="9.109375" defaultRowHeight="13.2" x14ac:dyDescent="0.25"/>
  <cols>
    <col min="1" max="2" width="10.109375" bestFit="1" customWidth="1"/>
    <col min="3" max="3" width="27.33203125" bestFit="1" customWidth="1"/>
    <col min="4" max="4" width="27.6640625" bestFit="1" customWidth="1"/>
    <col min="5" max="5" width="24.5546875" bestFit="1" customWidth="1"/>
    <col min="6" max="6" width="27" bestFit="1" customWidth="1"/>
    <col min="7" max="7" width="27.44140625" bestFit="1" customWidth="1"/>
    <col min="8" max="8" width="5" bestFit="1" customWidth="1"/>
    <col min="9" max="9" width="8.6640625" bestFit="1" customWidth="1"/>
  </cols>
  <sheetData>
    <row r="1" spans="1:11" ht="14.4" x14ac:dyDescent="0.3">
      <c r="A1" t="s">
        <v>1012</v>
      </c>
      <c r="H1" s="12" t="s">
        <v>131</v>
      </c>
      <c r="I1" s="12"/>
    </row>
    <row r="2" spans="1:11" x14ac:dyDescent="0.25">
      <c r="A2" s="1" t="s">
        <v>970</v>
      </c>
    </row>
    <row r="3" spans="1:11" x14ac:dyDescent="0.25">
      <c r="A3" t="s">
        <v>971</v>
      </c>
    </row>
    <row r="6" spans="1:11" ht="14.4" x14ac:dyDescent="0.3">
      <c r="H6" s="12" t="s">
        <v>131</v>
      </c>
      <c r="I6" s="12"/>
    </row>
    <row r="7" spans="1:11" x14ac:dyDescent="0.25">
      <c r="A7" t="s">
        <v>788</v>
      </c>
      <c r="B7" t="s">
        <v>896</v>
      </c>
      <c r="C7" t="s">
        <v>965</v>
      </c>
      <c r="D7" t="s">
        <v>966</v>
      </c>
      <c r="E7" t="s">
        <v>967</v>
      </c>
      <c r="F7" t="s">
        <v>968</v>
      </c>
      <c r="G7" t="s">
        <v>969</v>
      </c>
      <c r="H7" t="s">
        <v>970</v>
      </c>
    </row>
    <row r="8" spans="1:11" x14ac:dyDescent="0.25">
      <c r="H8" t="s">
        <v>971</v>
      </c>
    </row>
    <row r="9" spans="1:11" x14ac:dyDescent="0.25">
      <c r="A9" t="s">
        <v>972</v>
      </c>
      <c r="B9">
        <v>41091</v>
      </c>
      <c r="C9">
        <v>434860.1</v>
      </c>
      <c r="D9">
        <v>14928.6</v>
      </c>
      <c r="E9">
        <v>26291.9</v>
      </c>
      <c r="F9">
        <v>26029.7</v>
      </c>
      <c r="G9">
        <v>262.10000000000002</v>
      </c>
    </row>
    <row r="10" spans="1:11" x14ac:dyDescent="0.25">
      <c r="A10" t="s">
        <v>973</v>
      </c>
      <c r="B10">
        <v>41183</v>
      </c>
      <c r="C10">
        <v>443107.3</v>
      </c>
      <c r="D10">
        <v>14059.5</v>
      </c>
      <c r="E10">
        <v>21518.1</v>
      </c>
      <c r="F10">
        <v>21270.400000000001</v>
      </c>
      <c r="G10">
        <v>247.8</v>
      </c>
      <c r="H10" t="s">
        <v>159</v>
      </c>
      <c r="I10" t="s">
        <v>974</v>
      </c>
      <c r="J10" t="s">
        <v>975</v>
      </c>
      <c r="K10" t="s">
        <v>976</v>
      </c>
    </row>
    <row r="11" spans="1:11" x14ac:dyDescent="0.25">
      <c r="A11" t="s">
        <v>977</v>
      </c>
      <c r="B11">
        <v>41275</v>
      </c>
      <c r="C11">
        <v>449446.1</v>
      </c>
      <c r="D11">
        <v>14734.2</v>
      </c>
      <c r="E11">
        <v>21754.3</v>
      </c>
      <c r="F11">
        <v>21524.400000000001</v>
      </c>
      <c r="G11">
        <v>229.9</v>
      </c>
      <c r="H11">
        <v>2013</v>
      </c>
      <c r="I11" t="s">
        <v>732</v>
      </c>
      <c r="J11">
        <v>3.1742413829801447E-2</v>
      </c>
      <c r="K11">
        <v>1.056802563171419E-2</v>
      </c>
    </row>
    <row r="12" spans="1:11" x14ac:dyDescent="0.25">
      <c r="A12" t="s">
        <v>978</v>
      </c>
      <c r="B12">
        <v>41365</v>
      </c>
      <c r="C12">
        <v>453533.5</v>
      </c>
      <c r="D12">
        <v>16117.7</v>
      </c>
      <c r="E12">
        <v>21870.9</v>
      </c>
      <c r="F12">
        <v>21672.400000000001</v>
      </c>
      <c r="G12">
        <v>198.5</v>
      </c>
      <c r="I12" t="s">
        <v>733</v>
      </c>
      <c r="J12">
        <v>3.431844008522919E-2</v>
      </c>
      <c r="K12">
        <v>9.0759868135284784E-3</v>
      </c>
    </row>
    <row r="13" spans="1:11" x14ac:dyDescent="0.25">
      <c r="A13" t="s">
        <v>979</v>
      </c>
      <c r="B13">
        <v>41456</v>
      </c>
      <c r="C13">
        <v>465057.9</v>
      </c>
      <c r="D13">
        <v>17090.599999999999</v>
      </c>
      <c r="E13">
        <v>22073.9</v>
      </c>
      <c r="F13">
        <v>21856.3</v>
      </c>
      <c r="G13">
        <v>217.6</v>
      </c>
      <c r="I13" t="s">
        <v>731</v>
      </c>
      <c r="J13">
        <v>3.5446755512046596E-2</v>
      </c>
      <c r="K13">
        <v>9.8577958584572713E-3</v>
      </c>
    </row>
    <row r="14" spans="1:11" x14ac:dyDescent="0.25">
      <c r="A14" t="s">
        <v>980</v>
      </c>
      <c r="B14">
        <v>41548</v>
      </c>
      <c r="C14">
        <v>475201.6</v>
      </c>
      <c r="D14">
        <v>17482.099999999999</v>
      </c>
      <c r="E14">
        <v>22287.3</v>
      </c>
      <c r="F14">
        <v>22041.599999999999</v>
      </c>
      <c r="G14">
        <v>245.7</v>
      </c>
      <c r="I14" t="s">
        <v>981</v>
      </c>
      <c r="J14">
        <v>3.5483414612661225E-2</v>
      </c>
      <c r="K14">
        <v>1.1024215584660322E-2</v>
      </c>
    </row>
    <row r="15" spans="1:11" x14ac:dyDescent="0.25">
      <c r="A15" t="s">
        <v>982</v>
      </c>
      <c r="B15">
        <v>41640</v>
      </c>
      <c r="C15">
        <v>487838.8</v>
      </c>
      <c r="D15">
        <v>17564.599999999999</v>
      </c>
      <c r="E15">
        <v>22193.5</v>
      </c>
      <c r="F15">
        <v>22003.3</v>
      </c>
      <c r="G15">
        <v>190.2</v>
      </c>
      <c r="H15">
        <v>2014</v>
      </c>
      <c r="I15" t="s">
        <v>732</v>
      </c>
      <c r="J15">
        <v>3.4753624530424604E-2</v>
      </c>
      <c r="K15">
        <v>8.5700768242954022E-3</v>
      </c>
    </row>
    <row r="16" spans="1:11" x14ac:dyDescent="0.25">
      <c r="A16" t="s">
        <v>983</v>
      </c>
      <c r="B16">
        <v>41730</v>
      </c>
      <c r="C16">
        <v>493807</v>
      </c>
      <c r="D16">
        <v>17954.2</v>
      </c>
      <c r="E16">
        <v>27106</v>
      </c>
      <c r="F16">
        <v>26585.9</v>
      </c>
      <c r="G16">
        <v>520.1</v>
      </c>
      <c r="I16" t="s">
        <v>733</v>
      </c>
      <c r="J16">
        <v>3.5083159880037802E-2</v>
      </c>
      <c r="K16">
        <v>1.9187633734228583E-2</v>
      </c>
    </row>
    <row r="17" spans="1:11" x14ac:dyDescent="0.25">
      <c r="A17" t="s">
        <v>984</v>
      </c>
      <c r="B17">
        <v>41821</v>
      </c>
      <c r="C17">
        <v>500912</v>
      </c>
      <c r="D17">
        <v>18096.099999999999</v>
      </c>
      <c r="E17">
        <v>28016.5</v>
      </c>
      <c r="F17">
        <v>27464.400000000001</v>
      </c>
      <c r="G17">
        <v>552.1</v>
      </c>
      <c r="I17" t="s">
        <v>731</v>
      </c>
      <c r="J17">
        <v>3.4866707256920891E-2</v>
      </c>
      <c r="K17">
        <v>1.9706244534470761E-2</v>
      </c>
    </row>
    <row r="18" spans="1:11" x14ac:dyDescent="0.25">
      <c r="A18" t="s">
        <v>985</v>
      </c>
      <c r="B18">
        <v>41913</v>
      </c>
      <c r="C18">
        <v>516267.2</v>
      </c>
      <c r="D18">
        <v>17832.8</v>
      </c>
      <c r="E18">
        <v>22558</v>
      </c>
      <c r="F18">
        <v>22363.9</v>
      </c>
      <c r="G18">
        <v>194.1</v>
      </c>
      <c r="I18" t="s">
        <v>981</v>
      </c>
      <c r="J18">
        <v>3.3388504025463395E-2</v>
      </c>
      <c r="K18">
        <v>8.6044862133167824E-3</v>
      </c>
    </row>
    <row r="19" spans="1:11" x14ac:dyDescent="0.25">
      <c r="A19" t="s">
        <v>986</v>
      </c>
      <c r="B19">
        <v>42005</v>
      </c>
      <c r="C19">
        <v>532664.69999999995</v>
      </c>
      <c r="D19">
        <v>17380.3</v>
      </c>
      <c r="E19">
        <v>22835.5</v>
      </c>
      <c r="F19">
        <v>22687.3</v>
      </c>
      <c r="G19">
        <v>148.19999999999999</v>
      </c>
      <c r="H19">
        <v>2015</v>
      </c>
      <c r="I19" t="s">
        <v>732</v>
      </c>
      <c r="J19">
        <v>3.159796591151013E-2</v>
      </c>
      <c r="K19">
        <v>6.4898951194412207E-3</v>
      </c>
    </row>
    <row r="20" spans="1:11" x14ac:dyDescent="0.25">
      <c r="A20" t="s">
        <v>987</v>
      </c>
      <c r="B20">
        <v>42095</v>
      </c>
      <c r="C20">
        <v>546794.4</v>
      </c>
      <c r="D20">
        <v>17354</v>
      </c>
      <c r="E20">
        <v>23177.9</v>
      </c>
      <c r="F20">
        <v>23028.799999999999</v>
      </c>
      <c r="G20">
        <v>149.1</v>
      </c>
      <c r="I20" t="s">
        <v>733</v>
      </c>
      <c r="J20">
        <v>3.0761409586555592E-2</v>
      </c>
      <c r="K20">
        <v>6.4328519840020013E-3</v>
      </c>
    </row>
    <row r="21" spans="1:11" x14ac:dyDescent="0.25">
      <c r="A21" t="s">
        <v>988</v>
      </c>
      <c r="B21">
        <v>42186</v>
      </c>
      <c r="C21">
        <v>564034.9</v>
      </c>
      <c r="D21">
        <v>16663</v>
      </c>
      <c r="E21">
        <v>23468</v>
      </c>
      <c r="F21">
        <v>23331.3</v>
      </c>
      <c r="G21">
        <v>136.6</v>
      </c>
      <c r="I21" t="s">
        <v>731</v>
      </c>
      <c r="J21">
        <v>2.8694782605551011E-2</v>
      </c>
      <c r="K21">
        <v>5.820692006136015E-3</v>
      </c>
    </row>
    <row r="22" spans="1:11" x14ac:dyDescent="0.25">
      <c r="A22" t="s">
        <v>989</v>
      </c>
      <c r="B22">
        <v>42278</v>
      </c>
      <c r="C22">
        <v>583056.19999999995</v>
      </c>
      <c r="D22">
        <v>17063</v>
      </c>
      <c r="E22">
        <v>20274.3</v>
      </c>
      <c r="F22">
        <v>20123.3</v>
      </c>
      <c r="G22">
        <v>151</v>
      </c>
      <c r="I22" t="s">
        <v>981</v>
      </c>
      <c r="J22">
        <v>2.8432684706638282E-2</v>
      </c>
      <c r="K22">
        <v>7.4478527002165302E-3</v>
      </c>
    </row>
    <row r="23" spans="1:11" x14ac:dyDescent="0.25">
      <c r="A23" t="s">
        <v>990</v>
      </c>
      <c r="B23">
        <v>42370</v>
      </c>
      <c r="C23">
        <v>597657.59999999998</v>
      </c>
      <c r="D23">
        <v>17516.400000000001</v>
      </c>
      <c r="E23">
        <v>20332.900000000001</v>
      </c>
      <c r="F23">
        <v>20179.8</v>
      </c>
      <c r="G23">
        <v>153</v>
      </c>
      <c r="H23">
        <v>2016</v>
      </c>
      <c r="I23" t="s">
        <v>732</v>
      </c>
      <c r="J23">
        <v>2.8473899819221851E-2</v>
      </c>
      <c r="K23">
        <v>7.5247505274702569E-3</v>
      </c>
    </row>
    <row r="24" spans="1:11" x14ac:dyDescent="0.25">
      <c r="A24" t="s">
        <v>991</v>
      </c>
      <c r="B24">
        <v>42461</v>
      </c>
      <c r="C24">
        <v>616495.1</v>
      </c>
      <c r="D24">
        <v>17749</v>
      </c>
      <c r="E24">
        <v>20353.3</v>
      </c>
      <c r="F24">
        <v>20210.099999999999</v>
      </c>
      <c r="G24">
        <v>143.1</v>
      </c>
      <c r="I24" t="s">
        <v>733</v>
      </c>
      <c r="J24">
        <v>2.7984493667343537E-2</v>
      </c>
      <c r="K24">
        <v>7.030800902065021E-3</v>
      </c>
    </row>
    <row r="25" spans="1:11" x14ac:dyDescent="0.25">
      <c r="A25" t="s">
        <v>992</v>
      </c>
      <c r="B25">
        <v>42552</v>
      </c>
      <c r="C25">
        <v>634788.6</v>
      </c>
      <c r="D25">
        <v>17143</v>
      </c>
      <c r="E25">
        <v>20396.099999999999</v>
      </c>
      <c r="F25">
        <v>20245</v>
      </c>
      <c r="G25">
        <v>151.1</v>
      </c>
      <c r="I25" t="s">
        <v>731</v>
      </c>
      <c r="J25">
        <v>2.6295703414284569E-2</v>
      </c>
      <c r="K25">
        <v>7.4082790337368417E-3</v>
      </c>
    </row>
    <row r="26" spans="1:11" x14ac:dyDescent="0.25">
      <c r="A26" t="s">
        <v>993</v>
      </c>
      <c r="B26">
        <v>42644</v>
      </c>
      <c r="C26">
        <v>655018.19999999995</v>
      </c>
      <c r="D26">
        <v>16449.8</v>
      </c>
      <c r="E26">
        <v>20308.400000000001</v>
      </c>
      <c r="F26">
        <v>20198.3</v>
      </c>
      <c r="G26">
        <v>110</v>
      </c>
      <c r="I26" t="s">
        <v>981</v>
      </c>
      <c r="J26">
        <v>2.4498267154691979E-2</v>
      </c>
      <c r="K26">
        <v>5.416477910618266E-3</v>
      </c>
    </row>
    <row r="27" spans="1:11" x14ac:dyDescent="0.25">
      <c r="A27" t="s">
        <v>994</v>
      </c>
      <c r="B27">
        <v>42736</v>
      </c>
      <c r="C27">
        <v>672771.6</v>
      </c>
      <c r="D27">
        <v>16397.7</v>
      </c>
      <c r="E27">
        <v>30519.200000000001</v>
      </c>
      <c r="F27">
        <v>30154.9</v>
      </c>
      <c r="G27">
        <v>364.3</v>
      </c>
      <c r="H27">
        <v>2017</v>
      </c>
      <c r="I27" t="s">
        <v>732</v>
      </c>
      <c r="J27">
        <v>2.3793427826805401E-2</v>
      </c>
      <c r="K27">
        <v>1.1936748014364729E-2</v>
      </c>
    </row>
    <row r="28" spans="1:11" x14ac:dyDescent="0.25">
      <c r="A28" t="s">
        <v>995</v>
      </c>
      <c r="B28">
        <v>42826</v>
      </c>
      <c r="C28">
        <v>685656.1</v>
      </c>
      <c r="D28">
        <v>17161.3</v>
      </c>
      <c r="E28">
        <v>30328.400000000001</v>
      </c>
      <c r="F28">
        <v>29958.799999999999</v>
      </c>
      <c r="G28">
        <v>369.6</v>
      </c>
      <c r="I28" t="s">
        <v>733</v>
      </c>
      <c r="J28">
        <v>2.4417867915317391E-2</v>
      </c>
      <c r="K28">
        <v>1.2186597380672902E-2</v>
      </c>
    </row>
    <row r="29" spans="1:11" x14ac:dyDescent="0.25">
      <c r="A29" t="s">
        <v>996</v>
      </c>
      <c r="B29">
        <v>42917</v>
      </c>
      <c r="C29">
        <v>701470.4</v>
      </c>
      <c r="D29">
        <v>17387.7</v>
      </c>
      <c r="E29">
        <v>30400.9</v>
      </c>
      <c r="F29">
        <v>30043.1</v>
      </c>
      <c r="G29">
        <v>357.8</v>
      </c>
      <c r="I29" t="s">
        <v>731</v>
      </c>
      <c r="J29">
        <v>2.4187944741806487E-2</v>
      </c>
      <c r="K29">
        <v>1.1769388406264288E-2</v>
      </c>
    </row>
    <row r="30" spans="1:11" x14ac:dyDescent="0.25">
      <c r="A30" t="s">
        <v>997</v>
      </c>
      <c r="B30">
        <v>43009</v>
      </c>
      <c r="C30">
        <v>714246.6</v>
      </c>
      <c r="D30">
        <v>17990.400000000001</v>
      </c>
      <c r="E30">
        <v>30171.9</v>
      </c>
      <c r="F30">
        <v>29825.5</v>
      </c>
      <c r="G30">
        <v>346.4</v>
      </c>
      <c r="I30" t="s">
        <v>981</v>
      </c>
      <c r="J30">
        <v>2.456909107719344E-2</v>
      </c>
      <c r="K30">
        <v>1.1480881217291584E-2</v>
      </c>
    </row>
    <row r="31" spans="1:11" x14ac:dyDescent="0.25">
      <c r="A31" t="s">
        <v>998</v>
      </c>
      <c r="B31">
        <v>43101</v>
      </c>
      <c r="C31">
        <v>725639.6</v>
      </c>
      <c r="D31">
        <v>18686</v>
      </c>
      <c r="E31">
        <v>30518.400000000001</v>
      </c>
      <c r="F31">
        <v>30204.7</v>
      </c>
      <c r="G31">
        <v>313.7</v>
      </c>
      <c r="H31">
        <v>2018</v>
      </c>
      <c r="I31" t="s">
        <v>732</v>
      </c>
      <c r="J31">
        <v>2.5104601386194244E-2</v>
      </c>
      <c r="K31">
        <v>1.027904477298941E-2</v>
      </c>
    </row>
    <row r="32" spans="1:11" x14ac:dyDescent="0.25">
      <c r="A32" t="s">
        <v>999</v>
      </c>
      <c r="B32">
        <v>43191</v>
      </c>
      <c r="C32">
        <v>739822.6</v>
      </c>
      <c r="D32">
        <v>18379.400000000001</v>
      </c>
      <c r="E32">
        <v>31098.1</v>
      </c>
      <c r="F32">
        <v>30773.8</v>
      </c>
      <c r="G32">
        <v>324.3</v>
      </c>
      <c r="I32" t="s">
        <v>733</v>
      </c>
      <c r="J32">
        <v>2.424076961020942E-2</v>
      </c>
      <c r="K32">
        <v>1.0428289831211555E-2</v>
      </c>
    </row>
    <row r="33" spans="1:11" x14ac:dyDescent="0.25">
      <c r="A33" t="s">
        <v>1000</v>
      </c>
      <c r="B33">
        <v>43282</v>
      </c>
      <c r="C33">
        <v>756222.6</v>
      </c>
      <c r="D33">
        <v>19004.2</v>
      </c>
      <c r="E33">
        <v>31866.9</v>
      </c>
      <c r="F33">
        <v>31515.7</v>
      </c>
      <c r="G33">
        <v>351.2</v>
      </c>
      <c r="I33" t="s">
        <v>731</v>
      </c>
      <c r="J33">
        <v>2.4514374374054147E-2</v>
      </c>
      <c r="K33">
        <v>1.1020839805566276E-2</v>
      </c>
    </row>
    <row r="34" spans="1:11" x14ac:dyDescent="0.25">
      <c r="A34" t="s">
        <v>1001</v>
      </c>
      <c r="B34">
        <v>43374</v>
      </c>
      <c r="C34">
        <v>770954.3</v>
      </c>
      <c r="D34">
        <v>19690.8</v>
      </c>
      <c r="E34">
        <v>32865.599999999999</v>
      </c>
      <c r="F34">
        <v>32280.400000000001</v>
      </c>
      <c r="G34">
        <v>585.1</v>
      </c>
      <c r="I34" t="s">
        <v>981</v>
      </c>
      <c r="J34">
        <v>2.4904726532802138E-2</v>
      </c>
      <c r="K34">
        <v>1.7802809016114116E-2</v>
      </c>
    </row>
    <row r="35" spans="1:11" x14ac:dyDescent="0.25">
      <c r="A35" t="s">
        <v>1002</v>
      </c>
      <c r="B35">
        <v>43466</v>
      </c>
      <c r="C35">
        <v>787602</v>
      </c>
      <c r="D35">
        <v>19939.099999999999</v>
      </c>
      <c r="E35">
        <v>33905.699999999997</v>
      </c>
      <c r="F35">
        <v>33278.800000000003</v>
      </c>
      <c r="G35">
        <v>626.79999999999995</v>
      </c>
      <c r="H35">
        <v>2019</v>
      </c>
      <c r="I35" t="s">
        <v>732</v>
      </c>
      <c r="J35">
        <v>2.4691127176065711E-2</v>
      </c>
      <c r="K35">
        <v>1.8486567155375055E-2</v>
      </c>
    </row>
    <row r="36" spans="1:11" x14ac:dyDescent="0.25">
      <c r="A36" t="s">
        <v>1003</v>
      </c>
      <c r="B36">
        <v>43556</v>
      </c>
      <c r="C36">
        <v>804686.5</v>
      </c>
      <c r="D36">
        <v>21362.7</v>
      </c>
      <c r="E36">
        <v>35058.300000000003</v>
      </c>
      <c r="F36">
        <v>34358.6</v>
      </c>
      <c r="G36">
        <v>699.7</v>
      </c>
      <c r="I36" t="s">
        <v>733</v>
      </c>
      <c r="J36">
        <v>2.5861295654217166E-2</v>
      </c>
      <c r="K36">
        <v>1.9958183939323925E-2</v>
      </c>
    </row>
    <row r="37" spans="1:11" x14ac:dyDescent="0.25">
      <c r="A37" t="s">
        <v>1004</v>
      </c>
      <c r="B37">
        <v>43647</v>
      </c>
      <c r="C37">
        <v>823696.1</v>
      </c>
      <c r="D37">
        <v>22959.3</v>
      </c>
      <c r="E37">
        <v>36365.300000000003</v>
      </c>
      <c r="F37">
        <v>35588.9</v>
      </c>
      <c r="G37">
        <v>776.4</v>
      </c>
      <c r="I37" t="s">
        <v>731</v>
      </c>
      <c r="J37">
        <v>2.7117644321408684E-2</v>
      </c>
      <c r="K37">
        <v>2.1350023236436932E-2</v>
      </c>
    </row>
  </sheetData>
  <mergeCells count="2">
    <mergeCell ref="H6:I6"/>
    <mergeCell ref="H1:I1"/>
  </mergeCells>
  <hyperlinks>
    <hyperlink ref="H6:I6" location="Index!A1" display="Regresar al Índice" xr:uid="{3E34DCD1-3655-447F-A19A-2F1394B81CA5}"/>
    <hyperlink ref="H1:I1" location="Index!A1" display="Regresar al Índice" xr:uid="{A5BF746F-7A33-4A30-8D95-F6C54D73F51F}"/>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6F383-3C85-4E5D-A55A-F147B8905328}">
  <sheetPr codeName="Hoja29"/>
  <dimension ref="A1:I32"/>
  <sheetViews>
    <sheetView workbookViewId="0">
      <selection activeCell="F22" sqref="F22"/>
    </sheetView>
  </sheetViews>
  <sheetFormatPr baseColWidth="10" defaultColWidth="11.44140625" defaultRowHeight="13.2" x14ac:dyDescent="0.25"/>
  <cols>
    <col min="1" max="1" width="8" bestFit="1" customWidth="1"/>
    <col min="2" max="2" width="2.88671875" bestFit="1" customWidth="1"/>
    <col min="3" max="3" width="12" bestFit="1" customWidth="1"/>
    <col min="4" max="4" width="12.109375" bestFit="1" customWidth="1"/>
  </cols>
  <sheetData>
    <row r="1" spans="1:9" ht="14.4" x14ac:dyDescent="0.3">
      <c r="A1" t="s">
        <v>1018</v>
      </c>
      <c r="H1" s="12" t="s">
        <v>131</v>
      </c>
      <c r="I1" s="12"/>
    </row>
    <row r="2" spans="1:9" x14ac:dyDescent="0.25">
      <c r="A2" t="s">
        <v>128</v>
      </c>
    </row>
    <row r="5" spans="1:9" x14ac:dyDescent="0.25">
      <c r="A5" t="s">
        <v>788</v>
      </c>
      <c r="C5" t="s">
        <v>99</v>
      </c>
      <c r="D5" t="s">
        <v>121</v>
      </c>
    </row>
    <row r="6" spans="1:9" x14ac:dyDescent="0.25">
      <c r="A6">
        <v>2013</v>
      </c>
      <c r="B6" t="s">
        <v>732</v>
      </c>
      <c r="C6">
        <v>1.05211247249102</v>
      </c>
      <c r="D6">
        <v>0.68874936503418405</v>
      </c>
    </row>
    <row r="7" spans="1:9" x14ac:dyDescent="0.25">
      <c r="B7" t="s">
        <v>733</v>
      </c>
      <c r="C7">
        <v>4.7547775089603599</v>
      </c>
      <c r="D7">
        <v>2.1103364686341899</v>
      </c>
    </row>
    <row r="8" spans="1:9" x14ac:dyDescent="0.25">
      <c r="B8" t="s">
        <v>731</v>
      </c>
      <c r="C8">
        <v>2.03737987397442</v>
      </c>
      <c r="D8">
        <v>1.46313875144146</v>
      </c>
    </row>
    <row r="9" spans="1:9" x14ac:dyDescent="0.25">
      <c r="B9" t="s">
        <v>981</v>
      </c>
      <c r="C9">
        <v>1.56617524130034</v>
      </c>
      <c r="D9">
        <v>1.2126930439112</v>
      </c>
    </row>
    <row r="10" spans="1:9" x14ac:dyDescent="0.25">
      <c r="A10">
        <v>2014</v>
      </c>
      <c r="B10" t="s">
        <v>732</v>
      </c>
      <c r="C10">
        <v>2.5503045688447501</v>
      </c>
      <c r="D10">
        <v>2.5045623184932699</v>
      </c>
    </row>
    <row r="11" spans="1:9" x14ac:dyDescent="0.25">
      <c r="B11" t="s">
        <v>733</v>
      </c>
      <c r="C11">
        <v>3.49534084760477</v>
      </c>
      <c r="D11">
        <v>2.17688249408168</v>
      </c>
    </row>
    <row r="12" spans="1:9" x14ac:dyDescent="0.25">
      <c r="B12" t="s">
        <v>731</v>
      </c>
      <c r="C12">
        <v>5.0194903950576899</v>
      </c>
      <c r="D12">
        <v>2.7491203057820401</v>
      </c>
    </row>
    <row r="13" spans="1:9" x14ac:dyDescent="0.25">
      <c r="B13" t="s">
        <v>981</v>
      </c>
      <c r="C13">
        <v>5.8855486188596604</v>
      </c>
      <c r="D13">
        <v>3.2363832389515901</v>
      </c>
    </row>
    <row r="14" spans="1:9" x14ac:dyDescent="0.25">
      <c r="A14">
        <v>2015</v>
      </c>
      <c r="B14" t="s">
        <v>732</v>
      </c>
      <c r="C14">
        <v>5.6261927869564703</v>
      </c>
      <c r="D14">
        <v>3.4714129842273</v>
      </c>
    </row>
    <row r="15" spans="1:9" x14ac:dyDescent="0.25">
      <c r="B15" t="s">
        <v>733</v>
      </c>
      <c r="C15">
        <v>3.9889049575792401</v>
      </c>
      <c r="D15">
        <v>2.9099125700998898</v>
      </c>
    </row>
    <row r="16" spans="1:9" x14ac:dyDescent="0.25">
      <c r="B16" t="s">
        <v>731</v>
      </c>
      <c r="C16">
        <v>6.7542863654300902</v>
      </c>
      <c r="D16">
        <v>3.86295630462359</v>
      </c>
    </row>
    <row r="17" spans="1:4" x14ac:dyDescent="0.25">
      <c r="B17" t="s">
        <v>981</v>
      </c>
      <c r="C17">
        <v>1.0902482050992399</v>
      </c>
      <c r="D17">
        <v>2.5147839398371001</v>
      </c>
    </row>
    <row r="18" spans="1:4" x14ac:dyDescent="0.25">
      <c r="A18">
        <v>2016</v>
      </c>
      <c r="B18" t="s">
        <v>732</v>
      </c>
      <c r="C18">
        <v>5.3948143807235702</v>
      </c>
      <c r="D18">
        <v>2.8029537121930201</v>
      </c>
    </row>
    <row r="19" spans="1:4" x14ac:dyDescent="0.25">
      <c r="B19" t="s">
        <v>733</v>
      </c>
      <c r="C19">
        <v>4.4653955721993102</v>
      </c>
      <c r="D19">
        <v>3.1292390442726501</v>
      </c>
    </row>
    <row r="20" spans="1:4" x14ac:dyDescent="0.25">
      <c r="B20" t="s">
        <v>731</v>
      </c>
      <c r="C20">
        <v>3.8864129857532701</v>
      </c>
      <c r="D20">
        <v>1.84058855475399</v>
      </c>
    </row>
    <row r="21" spans="1:4" x14ac:dyDescent="0.25">
      <c r="B21" t="s">
        <v>981</v>
      </c>
      <c r="C21">
        <v>5.8778827910197302</v>
      </c>
      <c r="D21">
        <v>3.1159663215773601</v>
      </c>
    </row>
    <row r="22" spans="1:4" x14ac:dyDescent="0.25">
      <c r="A22">
        <v>2017</v>
      </c>
      <c r="B22" t="s">
        <v>732</v>
      </c>
      <c r="C22">
        <v>4.5071962348762797</v>
      </c>
      <c r="D22">
        <v>3.3537437951881102</v>
      </c>
    </row>
    <row r="23" spans="1:4" x14ac:dyDescent="0.25">
      <c r="B23" t="s">
        <v>733</v>
      </c>
      <c r="C23">
        <v>1.31108393697232</v>
      </c>
      <c r="D23">
        <v>1.7819591810068101</v>
      </c>
    </row>
    <row r="24" spans="1:4" x14ac:dyDescent="0.25">
      <c r="B24" t="s">
        <v>731</v>
      </c>
      <c r="C24">
        <v>2.3555513418473302</v>
      </c>
      <c r="D24">
        <v>1.5011546736802801</v>
      </c>
    </row>
    <row r="25" spans="1:4" x14ac:dyDescent="0.25">
      <c r="B25" t="s">
        <v>981</v>
      </c>
      <c r="C25">
        <v>2.3602087807416199</v>
      </c>
      <c r="D25">
        <v>1.5905657730367599</v>
      </c>
    </row>
    <row r="26" spans="1:4" x14ac:dyDescent="0.25">
      <c r="A26">
        <v>2018</v>
      </c>
      <c r="B26" t="s">
        <v>732</v>
      </c>
      <c r="C26">
        <v>2.4700707531199799</v>
      </c>
      <c r="D26">
        <v>1.55937230331133</v>
      </c>
    </row>
    <row r="27" spans="1:4" x14ac:dyDescent="0.25">
      <c r="B27" t="s">
        <v>733</v>
      </c>
      <c r="C27">
        <v>3.8390350911396398</v>
      </c>
      <c r="D27">
        <v>3.0914809281370301</v>
      </c>
    </row>
    <row r="28" spans="1:4" x14ac:dyDescent="0.25">
      <c r="B28" t="s">
        <v>731</v>
      </c>
      <c r="C28">
        <v>2.3504292614638298</v>
      </c>
      <c r="D28">
        <v>2.50987869878408</v>
      </c>
    </row>
    <row r="29" spans="1:4" x14ac:dyDescent="0.25">
      <c r="B29" t="s">
        <v>981</v>
      </c>
      <c r="C29">
        <v>2.82665294534306</v>
      </c>
      <c r="D29">
        <v>1.3543309487975399</v>
      </c>
    </row>
    <row r="30" spans="1:4" x14ac:dyDescent="0.25">
      <c r="A30">
        <v>2019</v>
      </c>
      <c r="B30" t="s">
        <v>732</v>
      </c>
      <c r="C30">
        <v>1.4468975339469099</v>
      </c>
      <c r="D30">
        <v>1.11501721518279</v>
      </c>
    </row>
    <row r="31" spans="1:4" x14ac:dyDescent="0.25">
      <c r="B31" t="s">
        <v>733</v>
      </c>
      <c r="C31">
        <v>0.56993399866203698</v>
      </c>
      <c r="D31">
        <v>-1.00890711800248</v>
      </c>
    </row>
    <row r="32" spans="1:4" x14ac:dyDescent="0.25">
      <c r="B32" t="s">
        <v>731</v>
      </c>
      <c r="C32">
        <v>0.24029360717179299</v>
      </c>
      <c r="D32">
        <v>-0.25451488374213199</v>
      </c>
    </row>
  </sheetData>
  <mergeCells count="1">
    <mergeCell ref="H1:I1"/>
  </mergeCells>
  <hyperlinks>
    <hyperlink ref="H1:I1" location="Index!A1" display="Regresar al Índice" xr:uid="{D0D1661E-56B6-46E5-931C-68B044DD3EC5}"/>
  </hyperlinks>
  <pageMargins left="0.7" right="0.7" top="0.75" bottom="0.75" header="0.3" footer="0.3"/>
  <pageSetup orientation="portrait" horizontalDpi="4294967295" verticalDpi="4294967295"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A69C7-E283-48CF-B073-6982FF7D03C1}">
  <sheetPr codeName="Hoja30"/>
  <dimension ref="A1:I32"/>
  <sheetViews>
    <sheetView workbookViewId="0">
      <selection activeCell="F22" sqref="F22"/>
    </sheetView>
  </sheetViews>
  <sheetFormatPr baseColWidth="10" defaultColWidth="11.44140625" defaultRowHeight="13.2" x14ac:dyDescent="0.25"/>
  <cols>
    <col min="1" max="1" width="8" bestFit="1" customWidth="1"/>
    <col min="2" max="2" width="2.88671875" bestFit="1" customWidth="1"/>
    <col min="3" max="3" width="12" bestFit="1" customWidth="1"/>
    <col min="4" max="4" width="12.109375" bestFit="1" customWidth="1"/>
  </cols>
  <sheetData>
    <row r="1" spans="1:9" ht="14.4" x14ac:dyDescent="0.3">
      <c r="A1" t="s">
        <v>1019</v>
      </c>
      <c r="H1" s="12" t="s">
        <v>131</v>
      </c>
      <c r="I1" s="12"/>
    </row>
    <row r="2" spans="1:9" x14ac:dyDescent="0.25">
      <c r="A2" t="s">
        <v>128</v>
      </c>
    </row>
    <row r="5" spans="1:9" x14ac:dyDescent="0.25">
      <c r="A5" t="s">
        <v>788</v>
      </c>
      <c r="C5" t="s">
        <v>99</v>
      </c>
      <c r="D5" t="s">
        <v>121</v>
      </c>
    </row>
    <row r="6" spans="1:9" x14ac:dyDescent="0.25">
      <c r="A6">
        <v>2013</v>
      </c>
      <c r="B6" t="s">
        <v>732</v>
      </c>
      <c r="C6">
        <v>3.6961154260279905</v>
      </c>
      <c r="D6">
        <v>1.5922943902279481</v>
      </c>
    </row>
    <row r="7" spans="1:9" x14ac:dyDescent="0.25">
      <c r="B7" t="s">
        <v>733</v>
      </c>
      <c r="C7">
        <v>3.5583092575169006</v>
      </c>
      <c r="D7">
        <v>1.217382433051958</v>
      </c>
    </row>
    <row r="8" spans="1:9" x14ac:dyDescent="0.25">
      <c r="B8" t="s">
        <v>731</v>
      </c>
      <c r="C8">
        <v>1.9232207923017608</v>
      </c>
      <c r="D8">
        <v>1.5424449297014065</v>
      </c>
    </row>
    <row r="9" spans="1:9" x14ac:dyDescent="0.25">
      <c r="B9" t="s">
        <v>981</v>
      </c>
      <c r="C9">
        <v>1.5079647788229567</v>
      </c>
      <c r="D9">
        <v>1.2093880401609436</v>
      </c>
    </row>
    <row r="10" spans="1:9" x14ac:dyDescent="0.25">
      <c r="A10">
        <v>2014</v>
      </c>
      <c r="B10" t="s">
        <v>732</v>
      </c>
      <c r="C10">
        <v>1.3492909270454767</v>
      </c>
      <c r="D10">
        <v>2.2972912034005746</v>
      </c>
    </row>
    <row r="11" spans="1:9" x14ac:dyDescent="0.25">
      <c r="B11" t="s">
        <v>733</v>
      </c>
      <c r="C11">
        <v>4.9574658467662847</v>
      </c>
      <c r="D11">
        <v>3.0922123097543812</v>
      </c>
    </row>
    <row r="12" spans="1:9" x14ac:dyDescent="0.25">
      <c r="B12" t="s">
        <v>731</v>
      </c>
      <c r="C12">
        <v>4.7100943750152835</v>
      </c>
      <c r="D12">
        <v>3.3319619030059062</v>
      </c>
    </row>
    <row r="13" spans="1:9" x14ac:dyDescent="0.25">
      <c r="B13" t="s">
        <v>981</v>
      </c>
      <c r="C13">
        <v>6.1276714864285653</v>
      </c>
      <c r="D13">
        <v>4.1883960108381277</v>
      </c>
    </row>
    <row r="14" spans="1:9" x14ac:dyDescent="0.25">
      <c r="A14">
        <v>2015</v>
      </c>
      <c r="B14" t="s">
        <v>732</v>
      </c>
      <c r="C14">
        <v>6.1459897645757433</v>
      </c>
      <c r="D14">
        <v>3.7627664039128996</v>
      </c>
    </row>
    <row r="15" spans="1:9" x14ac:dyDescent="0.25">
      <c r="B15" t="s">
        <v>733</v>
      </c>
      <c r="C15">
        <v>3.5974791692197972</v>
      </c>
      <c r="D15">
        <v>3.7603645933705412</v>
      </c>
    </row>
    <row r="16" spans="1:9" x14ac:dyDescent="0.25">
      <c r="B16" t="s">
        <v>731</v>
      </c>
      <c r="C16">
        <v>6.268992116264438</v>
      </c>
      <c r="D16">
        <v>4.0734829493036777</v>
      </c>
    </row>
    <row r="17" spans="1:4" x14ac:dyDescent="0.25">
      <c r="B17" t="s">
        <v>981</v>
      </c>
      <c r="C17">
        <v>1.6103033340102213</v>
      </c>
      <c r="D17">
        <v>2.4814159454486155</v>
      </c>
    </row>
    <row r="18" spans="1:4" x14ac:dyDescent="0.25">
      <c r="A18">
        <v>2016</v>
      </c>
      <c r="B18" t="s">
        <v>732</v>
      </c>
      <c r="C18">
        <v>4.3960144343178742</v>
      </c>
      <c r="D18">
        <v>3.0261528846488175</v>
      </c>
    </row>
    <row r="19" spans="1:4" x14ac:dyDescent="0.25">
      <c r="B19" t="s">
        <v>733</v>
      </c>
      <c r="C19">
        <v>4.1775424373626802</v>
      </c>
      <c r="D19">
        <v>2.5275303691600284</v>
      </c>
    </row>
    <row r="20" spans="1:4" x14ac:dyDescent="0.25">
      <c r="B20" t="s">
        <v>731</v>
      </c>
      <c r="C20">
        <v>3.5863764231388595</v>
      </c>
      <c r="D20">
        <v>2.2722797956069605</v>
      </c>
    </row>
    <row r="21" spans="1:4" x14ac:dyDescent="0.25">
      <c r="B21" t="s">
        <v>981</v>
      </c>
      <c r="C21">
        <v>6.2417750303517705</v>
      </c>
      <c r="D21">
        <v>3.083448397220979</v>
      </c>
    </row>
    <row r="22" spans="1:4" x14ac:dyDescent="0.25">
      <c r="A22">
        <v>2017</v>
      </c>
      <c r="B22" t="s">
        <v>732</v>
      </c>
      <c r="C22">
        <v>3.8513962371005572</v>
      </c>
      <c r="D22">
        <v>2.4472926281110108</v>
      </c>
    </row>
    <row r="23" spans="1:4" x14ac:dyDescent="0.25">
      <c r="B23" t="s">
        <v>733</v>
      </c>
      <c r="C23">
        <v>2.8887128115345329</v>
      </c>
      <c r="D23">
        <v>2.0017776164903149</v>
      </c>
    </row>
    <row r="24" spans="1:4" x14ac:dyDescent="0.25">
      <c r="B24" t="s">
        <v>731</v>
      </c>
      <c r="C24">
        <v>2.3410042885220417</v>
      </c>
      <c r="D24">
        <v>1.4672632914329633</v>
      </c>
    </row>
    <row r="25" spans="1:4" x14ac:dyDescent="0.25">
      <c r="B25" t="s">
        <v>981</v>
      </c>
      <c r="C25">
        <v>2.454245681888767</v>
      </c>
      <c r="D25">
        <v>1.7758474919864096</v>
      </c>
    </row>
    <row r="26" spans="1:4" x14ac:dyDescent="0.25">
      <c r="A26">
        <v>2018</v>
      </c>
      <c r="B26" t="s">
        <v>732</v>
      </c>
      <c r="C26">
        <v>3.5780435284841872</v>
      </c>
      <c r="D26">
        <v>2.552613725699743</v>
      </c>
    </row>
    <row r="27" spans="1:4" x14ac:dyDescent="0.25">
      <c r="B27" t="s">
        <v>733</v>
      </c>
      <c r="C27">
        <v>2.5486838196711048</v>
      </c>
      <c r="D27">
        <v>2.6296199101442244</v>
      </c>
    </row>
    <row r="28" spans="1:4" x14ac:dyDescent="0.25">
      <c r="B28" t="s">
        <v>731</v>
      </c>
      <c r="C28">
        <v>2.5500170044842507</v>
      </c>
      <c r="D28">
        <v>2.4439749665185708</v>
      </c>
    </row>
    <row r="29" spans="1:4" x14ac:dyDescent="0.25">
      <c r="B29" t="s">
        <v>981</v>
      </c>
      <c r="C29">
        <v>2.6486268761700238</v>
      </c>
      <c r="D29">
        <v>1.3744482578196648</v>
      </c>
    </row>
    <row r="30" spans="1:4" x14ac:dyDescent="0.25">
      <c r="A30">
        <v>2019</v>
      </c>
      <c r="B30" t="s">
        <v>732</v>
      </c>
      <c r="C30">
        <v>0.18769257774136072</v>
      </c>
      <c r="D30">
        <v>0.5960376784500041</v>
      </c>
    </row>
    <row r="31" spans="1:4" x14ac:dyDescent="0.25">
      <c r="B31" t="s">
        <v>733</v>
      </c>
      <c r="C31">
        <v>1.7755933788414335</v>
      </c>
      <c r="D31">
        <v>0.20387348587149673</v>
      </c>
    </row>
    <row r="32" spans="1:4" x14ac:dyDescent="0.25">
      <c r="B32" t="s">
        <v>731</v>
      </c>
      <c r="C32">
        <v>0.44256181382624771</v>
      </c>
      <c r="D32">
        <v>-6.2142958484296719E-2</v>
      </c>
    </row>
  </sheetData>
  <mergeCells count="1">
    <mergeCell ref="H1:I1"/>
  </mergeCells>
  <hyperlinks>
    <hyperlink ref="H1:I1" location="Index!A1" display="Regresar al Índice" xr:uid="{192A627E-CCD7-4731-9940-E9DE3C434CFE}"/>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5D721-C714-4931-BB36-95D61D64AB2E}">
  <sheetPr codeName="Hoja31"/>
  <dimension ref="A1:I37"/>
  <sheetViews>
    <sheetView topLeftCell="A22" zoomScale="115" zoomScaleNormal="115" workbookViewId="0">
      <selection activeCell="F22" sqref="F22"/>
    </sheetView>
  </sheetViews>
  <sheetFormatPr baseColWidth="10" defaultRowHeight="13.2" x14ac:dyDescent="0.25"/>
  <cols>
    <col min="2" max="2" width="32.6640625" bestFit="1" customWidth="1"/>
  </cols>
  <sheetData>
    <row r="1" spans="1:9" ht="14.4" x14ac:dyDescent="0.3">
      <c r="A1" t="s">
        <v>1020</v>
      </c>
      <c r="H1" s="12" t="s">
        <v>131</v>
      </c>
      <c r="I1" s="12"/>
    </row>
    <row r="2" spans="1:9" x14ac:dyDescent="0.25">
      <c r="A2" t="s">
        <v>128</v>
      </c>
    </row>
    <row r="5" spans="1:9" x14ac:dyDescent="0.25">
      <c r="B5" t="s">
        <v>111</v>
      </c>
      <c r="C5">
        <v>-9.3947357941395406</v>
      </c>
    </row>
    <row r="6" spans="1:9" x14ac:dyDescent="0.25">
      <c r="B6" t="s">
        <v>89</v>
      </c>
      <c r="C6">
        <v>-3.93083917414523</v>
      </c>
    </row>
    <row r="7" spans="1:9" x14ac:dyDescent="0.25">
      <c r="B7" t="s">
        <v>91</v>
      </c>
      <c r="C7">
        <v>-3.3120327233831999</v>
      </c>
    </row>
    <row r="8" spans="1:9" x14ac:dyDescent="0.25">
      <c r="B8" t="s">
        <v>106</v>
      </c>
      <c r="C8">
        <v>-3.1516057314803301</v>
      </c>
    </row>
    <row r="9" spans="1:9" x14ac:dyDescent="0.25">
      <c r="B9" t="s">
        <v>90</v>
      </c>
      <c r="C9">
        <v>-2.8952784870606201</v>
      </c>
    </row>
    <row r="10" spans="1:9" x14ac:dyDescent="0.25">
      <c r="B10" t="s">
        <v>109</v>
      </c>
      <c r="C10">
        <v>-2.8908728091479401</v>
      </c>
    </row>
    <row r="11" spans="1:9" x14ac:dyDescent="0.25">
      <c r="B11" t="s">
        <v>93</v>
      </c>
      <c r="C11">
        <v>-2.5215270170034398</v>
      </c>
    </row>
    <row r="12" spans="1:9" x14ac:dyDescent="0.25">
      <c r="B12" t="s">
        <v>103</v>
      </c>
      <c r="C12">
        <v>-2.5013624567679802</v>
      </c>
    </row>
    <row r="13" spans="1:9" x14ac:dyDescent="0.25">
      <c r="B13" t="s">
        <v>94</v>
      </c>
      <c r="C13">
        <v>-2.4701466364877001</v>
      </c>
    </row>
    <row r="14" spans="1:9" x14ac:dyDescent="0.25">
      <c r="B14" t="s">
        <v>92</v>
      </c>
      <c r="C14">
        <v>-2.20570783421977</v>
      </c>
    </row>
    <row r="15" spans="1:9" x14ac:dyDescent="0.25">
      <c r="B15" t="s">
        <v>100</v>
      </c>
      <c r="C15">
        <v>-1.28361313060917</v>
      </c>
    </row>
    <row r="16" spans="1:9" x14ac:dyDescent="0.25">
      <c r="B16" t="s">
        <v>105</v>
      </c>
      <c r="C16">
        <v>-1.28074327638271</v>
      </c>
    </row>
    <row r="17" spans="2:3" x14ac:dyDescent="0.25">
      <c r="B17" t="s">
        <v>104</v>
      </c>
      <c r="C17">
        <v>-1.1305184119338101</v>
      </c>
    </row>
    <row r="18" spans="2:3" x14ac:dyDescent="0.25">
      <c r="B18" t="s">
        <v>101</v>
      </c>
      <c r="C18">
        <v>-0.74543349526304303</v>
      </c>
    </row>
    <row r="19" spans="2:3" x14ac:dyDescent="0.25">
      <c r="B19" t="s">
        <v>122</v>
      </c>
      <c r="C19">
        <v>-0.60815833687841803</v>
      </c>
    </row>
    <row r="20" spans="2:3" x14ac:dyDescent="0.25">
      <c r="B20" t="s">
        <v>124</v>
      </c>
      <c r="C20">
        <v>-0.57533808298029498</v>
      </c>
    </row>
    <row r="21" spans="2:3" x14ac:dyDescent="0.25">
      <c r="B21" t="s">
        <v>95</v>
      </c>
      <c r="C21">
        <v>-0.55838260622910196</v>
      </c>
    </row>
    <row r="22" spans="2:3" x14ac:dyDescent="0.25">
      <c r="B22" t="s">
        <v>121</v>
      </c>
      <c r="C22">
        <v>-0.25451488374213199</v>
      </c>
    </row>
    <row r="23" spans="2:3" x14ac:dyDescent="0.25">
      <c r="B23" t="s">
        <v>97</v>
      </c>
      <c r="C23">
        <v>2.8279899508447701E-2</v>
      </c>
    </row>
    <row r="24" spans="2:3" x14ac:dyDescent="0.25">
      <c r="B24" t="s">
        <v>99</v>
      </c>
      <c r="C24">
        <v>0.24029360717179299</v>
      </c>
    </row>
    <row r="25" spans="2:3" x14ac:dyDescent="0.25">
      <c r="B25" t="s">
        <v>96</v>
      </c>
      <c r="C25">
        <v>0.33878189460531899</v>
      </c>
    </row>
    <row r="26" spans="2:3" x14ac:dyDescent="0.25">
      <c r="B26" t="s">
        <v>108</v>
      </c>
      <c r="C26">
        <v>0.71126408712399303</v>
      </c>
    </row>
    <row r="27" spans="2:3" x14ac:dyDescent="0.25">
      <c r="B27" t="s">
        <v>98</v>
      </c>
      <c r="C27">
        <v>1.1314775993015</v>
      </c>
    </row>
    <row r="28" spans="2:3" x14ac:dyDescent="0.25">
      <c r="B28" t="s">
        <v>116</v>
      </c>
      <c r="C28">
        <v>1.1540752489599</v>
      </c>
    </row>
    <row r="29" spans="2:3" x14ac:dyDescent="0.25">
      <c r="B29" t="s">
        <v>120</v>
      </c>
      <c r="C29">
        <v>1.53750819630328</v>
      </c>
    </row>
    <row r="30" spans="2:3" x14ac:dyDescent="0.25">
      <c r="B30" t="s">
        <v>107</v>
      </c>
      <c r="C30">
        <v>1.76820340325503</v>
      </c>
    </row>
    <row r="31" spans="2:3" x14ac:dyDescent="0.25">
      <c r="B31" t="s">
        <v>114</v>
      </c>
      <c r="C31">
        <v>1.8410829642736799</v>
      </c>
    </row>
    <row r="32" spans="2:3" x14ac:dyDescent="0.25">
      <c r="B32" t="s">
        <v>117</v>
      </c>
      <c r="C32">
        <v>1.9008740668626101</v>
      </c>
    </row>
    <row r="33" spans="2:3" x14ac:dyDescent="0.25">
      <c r="B33" t="s">
        <v>118</v>
      </c>
      <c r="C33">
        <v>2.1186590875227198</v>
      </c>
    </row>
    <row r="34" spans="2:3" x14ac:dyDescent="0.25">
      <c r="B34" t="s">
        <v>113</v>
      </c>
      <c r="C34">
        <v>2.3431263770803201</v>
      </c>
    </row>
    <row r="35" spans="2:3" x14ac:dyDescent="0.25">
      <c r="B35" t="s">
        <v>123</v>
      </c>
      <c r="C35">
        <v>2.8355972191879699</v>
      </c>
    </row>
    <row r="36" spans="2:3" x14ac:dyDescent="0.25">
      <c r="B36" t="s">
        <v>115</v>
      </c>
      <c r="C36">
        <v>4.8775268821079196</v>
      </c>
    </row>
    <row r="37" spans="2:3" x14ac:dyDescent="0.25">
      <c r="B37" t="s">
        <v>112</v>
      </c>
      <c r="C37">
        <v>13.767655766905801</v>
      </c>
    </row>
  </sheetData>
  <mergeCells count="1">
    <mergeCell ref="H1:I1"/>
  </mergeCells>
  <hyperlinks>
    <hyperlink ref="H1:I1" location="Index!A1" display="Regresar al Índice" xr:uid="{46D65DCC-1C32-4D2C-9CF5-D40F52498233}"/>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2F718-1555-43A8-BEE4-83E585290E89}">
  <sheetPr codeName="Hoja32"/>
  <dimension ref="A1:I37"/>
  <sheetViews>
    <sheetView topLeftCell="A13" zoomScaleNormal="100" workbookViewId="0">
      <selection activeCell="F22" sqref="F22"/>
    </sheetView>
  </sheetViews>
  <sheetFormatPr baseColWidth="10" defaultRowHeight="13.2" x14ac:dyDescent="0.25"/>
  <cols>
    <col min="2" max="2" width="23.109375" bestFit="1" customWidth="1"/>
  </cols>
  <sheetData>
    <row r="1" spans="1:9" ht="14.4" x14ac:dyDescent="0.3">
      <c r="A1" t="s">
        <v>1021</v>
      </c>
      <c r="H1" s="12" t="s">
        <v>131</v>
      </c>
      <c r="I1" s="12"/>
    </row>
    <row r="2" spans="1:9" x14ac:dyDescent="0.25">
      <c r="A2" t="s">
        <v>128</v>
      </c>
    </row>
    <row r="5" spans="1:9" x14ac:dyDescent="0.25">
      <c r="B5" t="s">
        <v>111</v>
      </c>
      <c r="C5">
        <v>-9.6438496440754307</v>
      </c>
    </row>
    <row r="6" spans="1:9" x14ac:dyDescent="0.25">
      <c r="B6" t="s">
        <v>89</v>
      </c>
      <c r="C6">
        <v>-4.1773138576373503</v>
      </c>
    </row>
    <row r="7" spans="1:9" x14ac:dyDescent="0.25">
      <c r="B7" t="s">
        <v>91</v>
      </c>
      <c r="C7">
        <v>-3.442164288049443</v>
      </c>
    </row>
    <row r="8" spans="1:9" x14ac:dyDescent="0.25">
      <c r="B8" t="s">
        <v>106</v>
      </c>
      <c r="C8">
        <v>-3.1855200154988772</v>
      </c>
    </row>
    <row r="9" spans="1:9" x14ac:dyDescent="0.25">
      <c r="B9" t="s">
        <v>90</v>
      </c>
      <c r="C9">
        <v>-2.9375437577539767</v>
      </c>
    </row>
    <row r="10" spans="1:9" x14ac:dyDescent="0.25">
      <c r="B10" t="s">
        <v>109</v>
      </c>
      <c r="C10">
        <v>-2.7198496585404852</v>
      </c>
    </row>
    <row r="11" spans="1:9" x14ac:dyDescent="0.25">
      <c r="B11" t="s">
        <v>93</v>
      </c>
      <c r="C11">
        <v>-2.4168274895907893</v>
      </c>
    </row>
    <row r="12" spans="1:9" x14ac:dyDescent="0.25">
      <c r="B12" t="s">
        <v>103</v>
      </c>
      <c r="C12">
        <v>-2.3919939136115453</v>
      </c>
    </row>
    <row r="13" spans="1:9" x14ac:dyDescent="0.25">
      <c r="B13" t="s">
        <v>94</v>
      </c>
      <c r="C13">
        <v>-2.2683359866767727</v>
      </c>
    </row>
    <row r="14" spans="1:9" x14ac:dyDescent="0.25">
      <c r="B14" t="s">
        <v>92</v>
      </c>
      <c r="C14">
        <v>-2.2060221009475689</v>
      </c>
    </row>
    <row r="15" spans="1:9" x14ac:dyDescent="0.25">
      <c r="B15" t="s">
        <v>100</v>
      </c>
      <c r="C15">
        <v>-1.329561697687387</v>
      </c>
    </row>
    <row r="16" spans="1:9" x14ac:dyDescent="0.25">
      <c r="B16" t="s">
        <v>104</v>
      </c>
      <c r="C16">
        <v>-1.0160819020522682</v>
      </c>
    </row>
    <row r="17" spans="2:3" x14ac:dyDescent="0.25">
      <c r="B17" t="s">
        <v>101</v>
      </c>
      <c r="C17">
        <v>-0.96460930682314983</v>
      </c>
    </row>
    <row r="18" spans="2:3" x14ac:dyDescent="0.25">
      <c r="B18" t="s">
        <v>124</v>
      </c>
      <c r="C18">
        <v>-0.58413368127681786</v>
      </c>
    </row>
    <row r="19" spans="2:3" x14ac:dyDescent="0.25">
      <c r="B19" t="s">
        <v>1013</v>
      </c>
      <c r="C19">
        <v>-0.56653524312776371</v>
      </c>
    </row>
    <row r="20" spans="2:3" x14ac:dyDescent="0.25">
      <c r="B20" t="s">
        <v>95</v>
      </c>
      <c r="C20">
        <v>-0.50358282990716763</v>
      </c>
    </row>
    <row r="21" spans="2:3" x14ac:dyDescent="0.25">
      <c r="B21" t="s">
        <v>121</v>
      </c>
      <c r="C21">
        <v>-6.2142958484296719E-2</v>
      </c>
    </row>
    <row r="22" spans="2:3" x14ac:dyDescent="0.25">
      <c r="B22" t="s">
        <v>97</v>
      </c>
      <c r="C22">
        <v>5.4827541269737309E-2</v>
      </c>
    </row>
    <row r="23" spans="2:3" x14ac:dyDescent="0.25">
      <c r="B23" t="s">
        <v>105</v>
      </c>
      <c r="C23">
        <v>0.22262803515080698</v>
      </c>
    </row>
    <row r="24" spans="2:3" x14ac:dyDescent="0.25">
      <c r="B24" t="s">
        <v>99</v>
      </c>
      <c r="C24">
        <v>0.44256181382624771</v>
      </c>
    </row>
    <row r="25" spans="2:3" x14ac:dyDescent="0.25">
      <c r="B25" t="s">
        <v>96</v>
      </c>
      <c r="C25">
        <v>0.46736572216219407</v>
      </c>
    </row>
    <row r="26" spans="2:3" x14ac:dyDescent="0.25">
      <c r="B26" t="s">
        <v>108</v>
      </c>
      <c r="C26">
        <v>0.63890598095166506</v>
      </c>
    </row>
    <row r="27" spans="2:3" x14ac:dyDescent="0.25">
      <c r="B27" t="s">
        <v>98</v>
      </c>
      <c r="C27">
        <v>1.1469912529461184</v>
      </c>
    </row>
    <row r="28" spans="2:3" x14ac:dyDescent="0.25">
      <c r="B28" t="s">
        <v>116</v>
      </c>
      <c r="C28">
        <v>1.1617631072197847</v>
      </c>
    </row>
    <row r="29" spans="2:3" x14ac:dyDescent="0.25">
      <c r="B29" t="s">
        <v>120</v>
      </c>
      <c r="C29">
        <v>1.788003755741352</v>
      </c>
    </row>
    <row r="30" spans="2:3" x14ac:dyDescent="0.25">
      <c r="B30" t="s">
        <v>107</v>
      </c>
      <c r="C30">
        <v>1.8824220141313301</v>
      </c>
    </row>
    <row r="31" spans="2:3" x14ac:dyDescent="0.25">
      <c r="B31" t="s">
        <v>114</v>
      </c>
      <c r="C31">
        <v>1.9437322834342075</v>
      </c>
    </row>
    <row r="32" spans="2:3" x14ac:dyDescent="0.25">
      <c r="B32" t="s">
        <v>117</v>
      </c>
      <c r="C32">
        <v>2.0156585269667016</v>
      </c>
    </row>
    <row r="33" spans="2:3" x14ac:dyDescent="0.25">
      <c r="B33" t="s">
        <v>118</v>
      </c>
      <c r="C33">
        <v>2.2303421986297423</v>
      </c>
    </row>
    <row r="34" spans="2:3" x14ac:dyDescent="0.25">
      <c r="B34" t="s">
        <v>113</v>
      </c>
      <c r="C34">
        <v>2.494925271931181</v>
      </c>
    </row>
    <row r="35" spans="2:3" x14ac:dyDescent="0.25">
      <c r="B35" t="s">
        <v>123</v>
      </c>
      <c r="C35">
        <v>2.9634293759342789</v>
      </c>
    </row>
    <row r="36" spans="2:3" x14ac:dyDescent="0.25">
      <c r="B36" t="s">
        <v>115</v>
      </c>
      <c r="C36">
        <v>4.758165862174879</v>
      </c>
    </row>
    <row r="37" spans="2:3" x14ac:dyDescent="0.25">
      <c r="B37" t="s">
        <v>112</v>
      </c>
      <c r="C37">
        <v>14.153627959289071</v>
      </c>
    </row>
  </sheetData>
  <mergeCells count="1">
    <mergeCell ref="H1:I1"/>
  </mergeCells>
  <hyperlinks>
    <hyperlink ref="H1:I1" location="Index!A1" display="Regresar al Índice" xr:uid="{AF5439CF-616A-40FD-9A5B-7AF06FF2EB32}"/>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6A2A6-014C-4FE1-838D-0B1CE4B04C27}">
  <sheetPr codeName="Hoja33"/>
  <dimension ref="A1:I15"/>
  <sheetViews>
    <sheetView workbookViewId="0">
      <selection activeCell="F22" sqref="F22"/>
    </sheetView>
  </sheetViews>
  <sheetFormatPr baseColWidth="10" defaultRowHeight="13.2" x14ac:dyDescent="0.25"/>
  <cols>
    <col min="2" max="2" width="24.88671875" bestFit="1" customWidth="1"/>
  </cols>
  <sheetData>
    <row r="1" spans="1:9" ht="14.4" x14ac:dyDescent="0.3">
      <c r="A1" t="s">
        <v>1022</v>
      </c>
      <c r="H1" s="12" t="s">
        <v>131</v>
      </c>
      <c r="I1" s="12"/>
    </row>
    <row r="2" spans="1:9" x14ac:dyDescent="0.25">
      <c r="A2" t="s">
        <v>128</v>
      </c>
    </row>
    <row r="5" spans="1:9" x14ac:dyDescent="0.25">
      <c r="B5" t="s">
        <v>1014</v>
      </c>
      <c r="C5" t="s">
        <v>127</v>
      </c>
    </row>
    <row r="6" spans="1:9" x14ac:dyDescent="0.25">
      <c r="B6" t="s">
        <v>1015</v>
      </c>
      <c r="C6">
        <v>0.70420516029511804</v>
      </c>
    </row>
    <row r="7" spans="1:9" x14ac:dyDescent="0.25">
      <c r="B7" t="s">
        <v>125</v>
      </c>
      <c r="C7">
        <v>-0.76052679161293202</v>
      </c>
    </row>
    <row r="8" spans="1:9" x14ac:dyDescent="0.25">
      <c r="B8" t="s">
        <v>1016</v>
      </c>
      <c r="C8">
        <v>0.52932499043538395</v>
      </c>
    </row>
    <row r="9" spans="1:9" x14ac:dyDescent="0.25">
      <c r="B9" t="s">
        <v>126</v>
      </c>
      <c r="C9">
        <v>0.24029360717179299</v>
      </c>
    </row>
    <row r="12" spans="1:9" x14ac:dyDescent="0.25">
      <c r="B12" t="s">
        <v>125</v>
      </c>
      <c r="C12">
        <v>-0.76052679161293202</v>
      </c>
    </row>
    <row r="13" spans="1:9" x14ac:dyDescent="0.25">
      <c r="B13" t="s">
        <v>126</v>
      </c>
      <c r="C13">
        <v>0.24029360717179299</v>
      </c>
    </row>
    <row r="14" spans="1:9" x14ac:dyDescent="0.25">
      <c r="B14" t="s">
        <v>1016</v>
      </c>
      <c r="C14">
        <v>0.52932499043538395</v>
      </c>
    </row>
    <row r="15" spans="1:9" x14ac:dyDescent="0.25">
      <c r="B15" t="s">
        <v>1015</v>
      </c>
      <c r="C15">
        <v>0.70420516029511804</v>
      </c>
    </row>
  </sheetData>
  <mergeCells count="1">
    <mergeCell ref="H1:I1"/>
  </mergeCells>
  <hyperlinks>
    <hyperlink ref="H1:I1" location="Index!A1" display="Regresar al Índice" xr:uid="{539C6EAA-AC75-414F-BA69-B6A1CD2B768A}"/>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10CB4-BBE5-48EE-9881-0A4451032CE6}">
  <sheetPr codeName="Hoja34"/>
  <dimension ref="A1:I32"/>
  <sheetViews>
    <sheetView workbookViewId="0">
      <selection activeCell="F22" sqref="F22"/>
    </sheetView>
  </sheetViews>
  <sheetFormatPr baseColWidth="10" defaultRowHeight="13.2" x14ac:dyDescent="0.25"/>
  <sheetData>
    <row r="1" spans="1:9" ht="14.4" x14ac:dyDescent="0.3">
      <c r="A1" t="s">
        <v>1023</v>
      </c>
      <c r="H1" s="12" t="s">
        <v>131</v>
      </c>
      <c r="I1" s="12"/>
    </row>
    <row r="2" spans="1:9" x14ac:dyDescent="0.25">
      <c r="A2" t="s">
        <v>128</v>
      </c>
    </row>
    <row r="5" spans="1:9" x14ac:dyDescent="0.25">
      <c r="B5" t="s">
        <v>788</v>
      </c>
      <c r="D5" t="s">
        <v>1017</v>
      </c>
      <c r="E5" t="s">
        <v>121</v>
      </c>
    </row>
    <row r="6" spans="1:9" x14ac:dyDescent="0.25">
      <c r="B6">
        <v>2013</v>
      </c>
      <c r="C6" t="s">
        <v>732</v>
      </c>
      <c r="D6">
        <v>-8.1785799789338292</v>
      </c>
      <c r="E6">
        <v>0.73747932730905996</v>
      </c>
    </row>
    <row r="7" spans="1:9" x14ac:dyDescent="0.25">
      <c r="C7" t="s">
        <v>733</v>
      </c>
      <c r="D7">
        <v>3.5869537874389401</v>
      </c>
      <c r="E7">
        <v>3.6287601469344999</v>
      </c>
    </row>
    <row r="8" spans="1:9" x14ac:dyDescent="0.25">
      <c r="C8" t="s">
        <v>731</v>
      </c>
      <c r="D8">
        <v>3.5826249439819802</v>
      </c>
      <c r="E8">
        <v>1.2733032713196499</v>
      </c>
    </row>
    <row r="9" spans="1:9" x14ac:dyDescent="0.25">
      <c r="C9" t="s">
        <v>981</v>
      </c>
      <c r="D9">
        <v>0.83771009460784296</v>
      </c>
      <c r="E9">
        <v>2.9878156339293902</v>
      </c>
    </row>
    <row r="10" spans="1:9" x14ac:dyDescent="0.25">
      <c r="B10">
        <v>2014</v>
      </c>
      <c r="C10" t="s">
        <v>732</v>
      </c>
      <c r="D10">
        <v>11.519439987100601</v>
      </c>
      <c r="E10">
        <v>5.2971385908560498</v>
      </c>
    </row>
    <row r="11" spans="1:9" x14ac:dyDescent="0.25">
      <c r="C11" t="s">
        <v>733</v>
      </c>
      <c r="D11">
        <v>7.7897721875024901</v>
      </c>
      <c r="E11">
        <v>2.7646456807414799</v>
      </c>
    </row>
    <row r="12" spans="1:9" x14ac:dyDescent="0.25">
      <c r="C12" t="s">
        <v>731</v>
      </c>
      <c r="D12">
        <v>6.4557121246741502</v>
      </c>
      <c r="E12">
        <v>5.9690271074265704</v>
      </c>
    </row>
    <row r="13" spans="1:9" x14ac:dyDescent="0.25">
      <c r="C13" t="s">
        <v>981</v>
      </c>
      <c r="D13">
        <v>0.88028614850368603</v>
      </c>
      <c r="E13">
        <v>2.0186502579604899</v>
      </c>
    </row>
    <row r="14" spans="1:9" x14ac:dyDescent="0.25">
      <c r="B14">
        <v>2015</v>
      </c>
      <c r="C14" t="s">
        <v>732</v>
      </c>
      <c r="D14">
        <v>17.407740887088998</v>
      </c>
      <c r="E14">
        <v>5.3152968909924896</v>
      </c>
    </row>
    <row r="15" spans="1:9" x14ac:dyDescent="0.25">
      <c r="C15" t="s">
        <v>733</v>
      </c>
      <c r="D15">
        <v>-6.6102050730761297</v>
      </c>
      <c r="E15">
        <v>1.51255402249507</v>
      </c>
    </row>
    <row r="16" spans="1:9" x14ac:dyDescent="0.25">
      <c r="C16" t="s">
        <v>731</v>
      </c>
      <c r="D16">
        <v>-0.55977976814102703</v>
      </c>
      <c r="E16">
        <v>5.4252231325222097E-2</v>
      </c>
    </row>
    <row r="17" spans="2:5" x14ac:dyDescent="0.25">
      <c r="C17" t="s">
        <v>981</v>
      </c>
      <c r="D17">
        <v>-0.24882903108152701</v>
      </c>
      <c r="E17">
        <v>1.5160022671248801</v>
      </c>
    </row>
    <row r="18" spans="2:5" x14ac:dyDescent="0.25">
      <c r="B18">
        <v>2016</v>
      </c>
      <c r="C18" t="s">
        <v>732</v>
      </c>
      <c r="D18">
        <v>-3.9026218549288001</v>
      </c>
      <c r="E18">
        <v>0.90263774096335703</v>
      </c>
    </row>
    <row r="19" spans="2:5" x14ac:dyDescent="0.25">
      <c r="C19" t="s">
        <v>733</v>
      </c>
      <c r="D19">
        <v>-2.47542101607206</v>
      </c>
      <c r="E19">
        <v>3.2288866518214401</v>
      </c>
    </row>
    <row r="20" spans="2:5" x14ac:dyDescent="0.25">
      <c r="C20" t="s">
        <v>731</v>
      </c>
      <c r="D20">
        <v>14.3355172215108</v>
      </c>
      <c r="E20">
        <v>4.7444208490037498</v>
      </c>
    </row>
    <row r="21" spans="2:5" x14ac:dyDescent="0.25">
      <c r="C21" t="s">
        <v>981</v>
      </c>
      <c r="D21">
        <v>2.0384047429547798</v>
      </c>
      <c r="E21">
        <v>5.0090966500069696</v>
      </c>
    </row>
    <row r="22" spans="2:5" x14ac:dyDescent="0.25">
      <c r="B22">
        <v>2017</v>
      </c>
      <c r="C22" t="s">
        <v>732</v>
      </c>
      <c r="D22">
        <v>10.0072357132963</v>
      </c>
      <c r="E22">
        <v>5.2588855328589803</v>
      </c>
    </row>
    <row r="23" spans="2:5" x14ac:dyDescent="0.25">
      <c r="C23" t="s">
        <v>733</v>
      </c>
      <c r="D23">
        <v>3.7343224445887802</v>
      </c>
      <c r="E23">
        <v>2.71693836025764</v>
      </c>
    </row>
    <row r="24" spans="2:5" x14ac:dyDescent="0.25">
      <c r="C24" t="s">
        <v>731</v>
      </c>
      <c r="D24">
        <v>5.4726891080394902</v>
      </c>
      <c r="E24">
        <v>1.4491455237864299</v>
      </c>
    </row>
    <row r="25" spans="2:5" x14ac:dyDescent="0.25">
      <c r="C25" t="s">
        <v>981</v>
      </c>
      <c r="D25">
        <v>4.8679286295944904</v>
      </c>
      <c r="E25">
        <v>3.87365644679039</v>
      </c>
    </row>
    <row r="26" spans="2:5" x14ac:dyDescent="0.25">
      <c r="B26">
        <v>2018</v>
      </c>
      <c r="C26" t="s">
        <v>732</v>
      </c>
      <c r="D26">
        <v>6.4077161876251303</v>
      </c>
      <c r="E26">
        <v>5.2128927592318499</v>
      </c>
    </row>
    <row r="27" spans="2:5" x14ac:dyDescent="0.25">
      <c r="C27" t="s">
        <v>733</v>
      </c>
      <c r="D27">
        <v>4.6258407367216696</v>
      </c>
      <c r="E27">
        <v>2.6675022349561699</v>
      </c>
    </row>
    <row r="28" spans="2:5" x14ac:dyDescent="0.25">
      <c r="C28" t="s">
        <v>731</v>
      </c>
      <c r="D28">
        <v>-0.52805881312646397</v>
      </c>
      <c r="E28">
        <v>0.993303911800126</v>
      </c>
    </row>
    <row r="29" spans="2:5" x14ac:dyDescent="0.25">
      <c r="C29" t="s">
        <v>981</v>
      </c>
      <c r="D29">
        <v>3.8393722486198998</v>
      </c>
      <c r="E29">
        <v>0.89158469132912899</v>
      </c>
    </row>
    <row r="30" spans="2:5" x14ac:dyDescent="0.25">
      <c r="B30">
        <v>2019</v>
      </c>
      <c r="C30" t="s">
        <v>732</v>
      </c>
      <c r="D30">
        <v>-0.719801814191527</v>
      </c>
      <c r="E30">
        <v>1.4669216501632401</v>
      </c>
    </row>
    <row r="31" spans="2:5" x14ac:dyDescent="0.25">
      <c r="C31" t="s">
        <v>733</v>
      </c>
      <c r="D31">
        <v>5.2351659777539803</v>
      </c>
      <c r="E31">
        <v>-0.24002299294841101</v>
      </c>
    </row>
    <row r="32" spans="2:5" x14ac:dyDescent="0.25">
      <c r="C32" t="s">
        <v>731</v>
      </c>
      <c r="D32">
        <v>0.52932499043538395</v>
      </c>
      <c r="E32">
        <v>5.3666245570131501</v>
      </c>
    </row>
  </sheetData>
  <mergeCells count="1">
    <mergeCell ref="H1:I1"/>
  </mergeCells>
  <hyperlinks>
    <hyperlink ref="H1:I1" location="Index!A1" display="Regresar al Índice" xr:uid="{2816FAA7-FC03-49F8-AE1B-056FE1395871}"/>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9DE6C-1DA6-41F8-A54D-720DE229AD9E}">
  <dimension ref="A1:C12"/>
  <sheetViews>
    <sheetView workbookViewId="0">
      <selection activeCell="A3" sqref="A3"/>
    </sheetView>
  </sheetViews>
  <sheetFormatPr baseColWidth="10" defaultRowHeight="13.2" x14ac:dyDescent="0.25"/>
  <cols>
    <col min="1" max="1" width="16.5546875" bestFit="1" customWidth="1"/>
  </cols>
  <sheetData>
    <row r="1" spans="1:3" x14ac:dyDescent="0.25">
      <c r="A1" t="s">
        <v>1219</v>
      </c>
    </row>
    <row r="2" spans="1:3" x14ac:dyDescent="0.25">
      <c r="A2" t="s">
        <v>1210</v>
      </c>
    </row>
    <row r="6" spans="1:3" ht="26.4" x14ac:dyDescent="0.25">
      <c r="A6" s="27" t="s">
        <v>1211</v>
      </c>
      <c r="B6" s="28" t="s">
        <v>1212</v>
      </c>
      <c r="C6" s="28" t="s">
        <v>1213</v>
      </c>
    </row>
    <row r="7" spans="1:3" x14ac:dyDescent="0.25">
      <c r="A7" s="29" t="s">
        <v>1214</v>
      </c>
      <c r="B7" s="30">
        <v>378</v>
      </c>
      <c r="C7" s="38">
        <v>0.439</v>
      </c>
    </row>
    <row r="8" spans="1:3" x14ac:dyDescent="0.25">
      <c r="A8" s="32" t="s">
        <v>1215</v>
      </c>
      <c r="B8" s="33">
        <v>268</v>
      </c>
      <c r="C8" s="39">
        <v>0.311</v>
      </c>
    </row>
    <row r="9" spans="1:3" x14ac:dyDescent="0.25">
      <c r="A9" s="29" t="s">
        <v>1216</v>
      </c>
      <c r="B9" s="30">
        <v>110</v>
      </c>
      <c r="C9" s="38">
        <v>0.128</v>
      </c>
    </row>
    <row r="10" spans="1:3" x14ac:dyDescent="0.25">
      <c r="A10" s="32" t="s">
        <v>1217</v>
      </c>
      <c r="B10" s="33">
        <v>74</v>
      </c>
      <c r="C10" s="39">
        <v>8.5999999999999993E-2</v>
      </c>
    </row>
    <row r="11" spans="1:3" x14ac:dyDescent="0.25">
      <c r="A11" s="29" t="s">
        <v>1218</v>
      </c>
      <c r="B11" s="30">
        <v>32</v>
      </c>
      <c r="C11" s="38">
        <v>3.6999999999999998E-2</v>
      </c>
    </row>
    <row r="12" spans="1:3" x14ac:dyDescent="0.25">
      <c r="A12" s="40" t="s">
        <v>126</v>
      </c>
      <c r="B12" s="41">
        <v>862</v>
      </c>
      <c r="C12" s="42">
        <v>1</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9A2B8-525F-4EC2-AE03-4D4D3284504E}">
  <sheetPr codeName="Hoja35"/>
  <dimension ref="A1:I37"/>
  <sheetViews>
    <sheetView topLeftCell="A13" workbookViewId="0">
      <selection activeCell="F22" sqref="F22"/>
    </sheetView>
  </sheetViews>
  <sheetFormatPr baseColWidth="10" defaultRowHeight="13.2" x14ac:dyDescent="0.25"/>
  <cols>
    <col min="2" max="2" width="29.88671875" bestFit="1" customWidth="1"/>
  </cols>
  <sheetData>
    <row r="1" spans="1:9" ht="14.4" x14ac:dyDescent="0.3">
      <c r="A1" t="s">
        <v>1024</v>
      </c>
      <c r="H1" s="12" t="s">
        <v>131</v>
      </c>
      <c r="I1" s="12"/>
    </row>
    <row r="2" spans="1:9" x14ac:dyDescent="0.25">
      <c r="A2" t="s">
        <v>128</v>
      </c>
    </row>
    <row r="5" spans="1:9" x14ac:dyDescent="0.25">
      <c r="B5" t="s">
        <v>109</v>
      </c>
      <c r="C5">
        <v>-16.225691218285601</v>
      </c>
    </row>
    <row r="6" spans="1:9" x14ac:dyDescent="0.25">
      <c r="B6" t="s">
        <v>92</v>
      </c>
      <c r="C6">
        <v>-3.63890314301592</v>
      </c>
    </row>
    <row r="7" spans="1:9" x14ac:dyDescent="0.25">
      <c r="B7" t="s">
        <v>90</v>
      </c>
      <c r="C7">
        <v>-1.6704965726982299</v>
      </c>
    </row>
    <row r="8" spans="1:9" x14ac:dyDescent="0.25">
      <c r="B8" t="s">
        <v>114</v>
      </c>
      <c r="C8">
        <v>-1.56310073619613</v>
      </c>
    </row>
    <row r="9" spans="1:9" x14ac:dyDescent="0.25">
      <c r="B9" t="s">
        <v>117</v>
      </c>
      <c r="C9">
        <v>-0.78967467186636497</v>
      </c>
    </row>
    <row r="10" spans="1:9" x14ac:dyDescent="0.25">
      <c r="B10" t="s">
        <v>105</v>
      </c>
      <c r="C10">
        <v>-0.382131771189194</v>
      </c>
    </row>
    <row r="11" spans="1:9" x14ac:dyDescent="0.25">
      <c r="B11" t="s">
        <v>99</v>
      </c>
      <c r="C11">
        <v>0.52932499043538395</v>
      </c>
    </row>
    <row r="12" spans="1:9" x14ac:dyDescent="0.25">
      <c r="B12" t="s">
        <v>100</v>
      </c>
      <c r="C12">
        <v>2.9500484729265</v>
      </c>
    </row>
    <row r="13" spans="1:9" x14ac:dyDescent="0.25">
      <c r="B13" t="s">
        <v>116</v>
      </c>
      <c r="C13">
        <v>3.3283839194250602</v>
      </c>
    </row>
    <row r="14" spans="1:9" x14ac:dyDescent="0.25">
      <c r="B14" t="s">
        <v>94</v>
      </c>
      <c r="C14">
        <v>3.7111774942887301</v>
      </c>
    </row>
    <row r="15" spans="1:9" x14ac:dyDescent="0.25">
      <c r="B15" t="s">
        <v>122</v>
      </c>
      <c r="C15">
        <v>3.74737012761892</v>
      </c>
    </row>
    <row r="16" spans="1:9" x14ac:dyDescent="0.25">
      <c r="B16" t="s">
        <v>91</v>
      </c>
      <c r="C16">
        <v>4.1674033047274897</v>
      </c>
    </row>
    <row r="17" spans="2:3" x14ac:dyDescent="0.25">
      <c r="B17" t="s">
        <v>89</v>
      </c>
      <c r="C17">
        <v>4.2719080139780301</v>
      </c>
    </row>
    <row r="18" spans="2:3" x14ac:dyDescent="0.25">
      <c r="B18" t="s">
        <v>93</v>
      </c>
      <c r="C18">
        <v>4.5004194693347896</v>
      </c>
    </row>
    <row r="19" spans="2:3" x14ac:dyDescent="0.25">
      <c r="B19" t="s">
        <v>121</v>
      </c>
      <c r="C19">
        <v>5.3666245570131501</v>
      </c>
    </row>
    <row r="20" spans="2:3" x14ac:dyDescent="0.25">
      <c r="B20" t="s">
        <v>108</v>
      </c>
      <c r="C20">
        <v>6.1579504841939903</v>
      </c>
    </row>
    <row r="21" spans="2:3" x14ac:dyDescent="0.25">
      <c r="B21" t="s">
        <v>97</v>
      </c>
      <c r="C21">
        <v>6.3005528707917904</v>
      </c>
    </row>
    <row r="22" spans="2:3" x14ac:dyDescent="0.25">
      <c r="B22" t="s">
        <v>106</v>
      </c>
      <c r="C22">
        <v>6.4960276956093601</v>
      </c>
    </row>
    <row r="23" spans="2:3" x14ac:dyDescent="0.25">
      <c r="B23" t="s">
        <v>124</v>
      </c>
      <c r="C23">
        <v>6.7831437687420904</v>
      </c>
    </row>
    <row r="24" spans="2:3" x14ac:dyDescent="0.25">
      <c r="B24" t="s">
        <v>101</v>
      </c>
      <c r="C24">
        <v>7.0013629701459097</v>
      </c>
    </row>
    <row r="25" spans="2:3" x14ac:dyDescent="0.25">
      <c r="B25" t="s">
        <v>95</v>
      </c>
      <c r="C25">
        <v>7.3780435284338104</v>
      </c>
    </row>
    <row r="26" spans="2:3" x14ac:dyDescent="0.25">
      <c r="B26" t="s">
        <v>96</v>
      </c>
      <c r="C26">
        <v>8.1742176644971796</v>
      </c>
    </row>
    <row r="27" spans="2:3" x14ac:dyDescent="0.25">
      <c r="B27" t="s">
        <v>103</v>
      </c>
      <c r="C27">
        <v>8.4150085931819696</v>
      </c>
    </row>
    <row r="28" spans="2:3" x14ac:dyDescent="0.25">
      <c r="B28" t="s">
        <v>123</v>
      </c>
      <c r="C28">
        <v>8.8623773139396906</v>
      </c>
    </row>
    <row r="29" spans="2:3" x14ac:dyDescent="0.25">
      <c r="B29" t="s">
        <v>107</v>
      </c>
      <c r="C29">
        <v>9.0985042225111208</v>
      </c>
    </row>
    <row r="30" spans="2:3" x14ac:dyDescent="0.25">
      <c r="B30" t="s">
        <v>104</v>
      </c>
      <c r="C30">
        <v>9.5461934164752495</v>
      </c>
    </row>
    <row r="31" spans="2:3" x14ac:dyDescent="0.25">
      <c r="B31" t="s">
        <v>118</v>
      </c>
      <c r="C31">
        <v>9.7814685298261708</v>
      </c>
    </row>
    <row r="32" spans="2:3" x14ac:dyDescent="0.25">
      <c r="B32" t="s">
        <v>113</v>
      </c>
      <c r="C32">
        <v>12.630395090235799</v>
      </c>
    </row>
    <row r="33" spans="2:3" x14ac:dyDescent="0.25">
      <c r="B33" t="s">
        <v>111</v>
      </c>
      <c r="C33">
        <v>12.7627329976863</v>
      </c>
    </row>
    <row r="34" spans="2:3" x14ac:dyDescent="0.25">
      <c r="B34" t="s">
        <v>120</v>
      </c>
      <c r="C34">
        <v>13.0311184002259</v>
      </c>
    </row>
    <row r="35" spans="2:3" x14ac:dyDescent="0.25">
      <c r="B35" t="s">
        <v>112</v>
      </c>
      <c r="C35">
        <v>13.881059722357</v>
      </c>
    </row>
    <row r="36" spans="2:3" x14ac:dyDescent="0.25">
      <c r="B36" t="s">
        <v>98</v>
      </c>
      <c r="C36">
        <v>15.512923910596699</v>
      </c>
    </row>
    <row r="37" spans="2:3" x14ac:dyDescent="0.25">
      <c r="B37" t="s">
        <v>115</v>
      </c>
      <c r="C37">
        <v>19.406424110163599</v>
      </c>
    </row>
  </sheetData>
  <mergeCells count="1">
    <mergeCell ref="H1:I1"/>
  </mergeCells>
  <hyperlinks>
    <hyperlink ref="H1:I1" location="Index!A1" display="Regresar al Índice" xr:uid="{3559FF47-5F71-4F36-8D8C-FC7BEEAD0574}"/>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26577-30CD-4599-A931-DD9FB5857567}">
  <sheetPr codeName="Hoja36"/>
  <dimension ref="A1:I32"/>
  <sheetViews>
    <sheetView workbookViewId="0">
      <selection activeCell="F22" sqref="F22"/>
    </sheetView>
  </sheetViews>
  <sheetFormatPr baseColWidth="10" defaultRowHeight="13.2" x14ac:dyDescent="0.25"/>
  <sheetData>
    <row r="1" spans="1:9" ht="14.4" x14ac:dyDescent="0.3">
      <c r="A1" t="s">
        <v>1025</v>
      </c>
      <c r="H1" s="12" t="s">
        <v>131</v>
      </c>
      <c r="I1" s="12"/>
    </row>
    <row r="2" spans="1:9" x14ac:dyDescent="0.25">
      <c r="A2" t="s">
        <v>128</v>
      </c>
    </row>
    <row r="5" spans="1:9" x14ac:dyDescent="0.25">
      <c r="B5" t="s">
        <v>788</v>
      </c>
      <c r="D5" t="s">
        <v>1017</v>
      </c>
      <c r="E5" t="s">
        <v>121</v>
      </c>
    </row>
    <row r="6" spans="1:9" x14ac:dyDescent="0.25">
      <c r="B6">
        <v>2013</v>
      </c>
      <c r="C6" t="s">
        <v>732</v>
      </c>
      <c r="D6">
        <v>-4.9552712160377203E-2</v>
      </c>
      <c r="E6">
        <v>-0.88263117173099204</v>
      </c>
    </row>
    <row r="7" spans="1:9" x14ac:dyDescent="0.25">
      <c r="C7" t="s">
        <v>733</v>
      </c>
      <c r="D7">
        <v>2.9793162722834698</v>
      </c>
      <c r="E7">
        <v>0.158311424557041</v>
      </c>
    </row>
    <row r="8" spans="1:9" x14ac:dyDescent="0.25">
      <c r="C8" t="s">
        <v>731</v>
      </c>
      <c r="D8">
        <v>3.4847294383757501</v>
      </c>
      <c r="E8">
        <v>-0.88373864063548502</v>
      </c>
    </row>
    <row r="9" spans="1:9" x14ac:dyDescent="0.25">
      <c r="C9" t="s">
        <v>981</v>
      </c>
      <c r="D9">
        <v>5.7866996012838898</v>
      </c>
      <c r="E9">
        <v>0.70414055224181005</v>
      </c>
    </row>
    <row r="10" spans="1:9" x14ac:dyDescent="0.25">
      <c r="B10">
        <v>2014</v>
      </c>
      <c r="C10" t="s">
        <v>732</v>
      </c>
      <c r="D10">
        <v>6.2405400613272102</v>
      </c>
      <c r="E10">
        <v>2.4675390073062098</v>
      </c>
    </row>
    <row r="11" spans="1:9" x14ac:dyDescent="0.25">
      <c r="C11" t="s">
        <v>733</v>
      </c>
      <c r="D11">
        <v>9.5145997912884592</v>
      </c>
      <c r="E11">
        <v>2.2544268001138499</v>
      </c>
    </row>
    <row r="12" spans="1:9" x14ac:dyDescent="0.25">
      <c r="C12" t="s">
        <v>731</v>
      </c>
      <c r="D12">
        <v>5.9318811227865904</v>
      </c>
      <c r="E12">
        <v>2.6577304745757999</v>
      </c>
    </row>
    <row r="13" spans="1:9" x14ac:dyDescent="0.25">
      <c r="C13" t="s">
        <v>981</v>
      </c>
      <c r="D13">
        <v>7.6532848125538404</v>
      </c>
      <c r="E13">
        <v>2.9330419727180899</v>
      </c>
    </row>
    <row r="14" spans="1:9" x14ac:dyDescent="0.25">
      <c r="B14">
        <v>2015</v>
      </c>
      <c r="C14" t="s">
        <v>732</v>
      </c>
      <c r="D14">
        <v>6.8888999864778802</v>
      </c>
      <c r="E14">
        <v>1.6759087365745999</v>
      </c>
    </row>
    <row r="15" spans="1:9" x14ac:dyDescent="0.25">
      <c r="C15" t="s">
        <v>733</v>
      </c>
      <c r="D15">
        <v>3.76018874884514</v>
      </c>
      <c r="E15">
        <v>0.47773850490770498</v>
      </c>
    </row>
    <row r="16" spans="1:9" x14ac:dyDescent="0.25">
      <c r="C16" t="s">
        <v>731</v>
      </c>
      <c r="D16">
        <v>12.2664857653066</v>
      </c>
      <c r="E16">
        <v>2.7201767881443599</v>
      </c>
    </row>
    <row r="17" spans="2:5" x14ac:dyDescent="0.25">
      <c r="C17" t="s">
        <v>981</v>
      </c>
      <c r="D17">
        <v>3.1711184705818001</v>
      </c>
      <c r="E17">
        <v>8.8986326293664306E-2</v>
      </c>
    </row>
    <row r="18" spans="2:5" x14ac:dyDescent="0.25">
      <c r="B18">
        <v>2016</v>
      </c>
      <c r="C18" t="s">
        <v>732</v>
      </c>
      <c r="D18">
        <v>4.9051479947641203</v>
      </c>
      <c r="E18">
        <v>1.02303055493948</v>
      </c>
    </row>
    <row r="19" spans="2:5" x14ac:dyDescent="0.25">
      <c r="C19" t="s">
        <v>733</v>
      </c>
      <c r="D19">
        <v>5.1509689935377603</v>
      </c>
      <c r="E19">
        <v>1.46677252509907</v>
      </c>
    </row>
    <row r="20" spans="2:5" x14ac:dyDescent="0.25">
      <c r="C20" t="s">
        <v>731</v>
      </c>
      <c r="D20">
        <v>-2.4822321722697001</v>
      </c>
      <c r="E20">
        <v>-1.29936885188241</v>
      </c>
    </row>
    <row r="21" spans="2:5" x14ac:dyDescent="0.25">
      <c r="C21" t="s">
        <v>981</v>
      </c>
      <c r="D21">
        <v>2.31071519788392</v>
      </c>
      <c r="E21">
        <v>0.37665333670699402</v>
      </c>
    </row>
    <row r="22" spans="2:5" x14ac:dyDescent="0.25">
      <c r="B22">
        <v>2017</v>
      </c>
      <c r="C22" t="s">
        <v>732</v>
      </c>
      <c r="D22">
        <v>3.8793318205539702</v>
      </c>
      <c r="E22">
        <v>1.2429628555001699</v>
      </c>
    </row>
    <row r="23" spans="2:5" x14ac:dyDescent="0.25">
      <c r="C23" t="s">
        <v>733</v>
      </c>
      <c r="D23">
        <v>1.23439814000162</v>
      </c>
      <c r="E23">
        <v>-0.99676274656556496</v>
      </c>
    </row>
    <row r="24" spans="2:5" x14ac:dyDescent="0.25">
      <c r="C24" t="s">
        <v>731</v>
      </c>
      <c r="D24">
        <v>3.0241060577595</v>
      </c>
      <c r="E24">
        <v>-0.42866416872574598</v>
      </c>
    </row>
    <row r="25" spans="2:5" x14ac:dyDescent="0.25">
      <c r="C25" t="s">
        <v>981</v>
      </c>
      <c r="D25">
        <v>1.8434125203337599</v>
      </c>
      <c r="E25">
        <v>-0.68601174327255898</v>
      </c>
    </row>
    <row r="26" spans="2:5" x14ac:dyDescent="0.25">
      <c r="B26">
        <v>2018</v>
      </c>
      <c r="C26" t="s">
        <v>732</v>
      </c>
      <c r="D26">
        <v>1.6920808565574801</v>
      </c>
      <c r="E26">
        <v>-3.2916688206000799E-2</v>
      </c>
    </row>
    <row r="27" spans="2:5" x14ac:dyDescent="0.25">
      <c r="C27" t="s">
        <v>733</v>
      </c>
      <c r="D27">
        <v>0.33145534186604703</v>
      </c>
      <c r="E27">
        <v>2.2648896816605899</v>
      </c>
    </row>
    <row r="28" spans="2:5" x14ac:dyDescent="0.25">
      <c r="C28" t="s">
        <v>731</v>
      </c>
      <c r="D28">
        <v>0.86165685265223102</v>
      </c>
      <c r="E28">
        <v>1.028920181288</v>
      </c>
    </row>
    <row r="29" spans="2:5" x14ac:dyDescent="0.25">
      <c r="C29" t="s">
        <v>981</v>
      </c>
      <c r="D29">
        <v>-0.111358841343474</v>
      </c>
      <c r="E29">
        <v>-1.3517715240992501</v>
      </c>
    </row>
    <row r="30" spans="2:5" x14ac:dyDescent="0.25">
      <c r="B30">
        <v>2019</v>
      </c>
      <c r="C30" t="s">
        <v>732</v>
      </c>
      <c r="D30">
        <v>0.66898919329946704</v>
      </c>
      <c r="E30">
        <v>-0.48423722915926198</v>
      </c>
    </row>
    <row r="31" spans="2:5" x14ac:dyDescent="0.25">
      <c r="C31" t="s">
        <v>733</v>
      </c>
      <c r="D31">
        <v>-0.38882487334316801</v>
      </c>
      <c r="E31">
        <v>-3.01041753472667</v>
      </c>
    </row>
    <row r="32" spans="2:5" x14ac:dyDescent="0.25">
      <c r="C32" t="s">
        <v>731</v>
      </c>
      <c r="D32">
        <v>-0.76052679161293202</v>
      </c>
      <c r="E32">
        <v>-1.4451630869690699</v>
      </c>
    </row>
  </sheetData>
  <mergeCells count="1">
    <mergeCell ref="H1:I1"/>
  </mergeCells>
  <hyperlinks>
    <hyperlink ref="H1:I1" location="Index!A1" display="Regresar al Índice" xr:uid="{85450BB2-15C3-40E5-893F-FEDB78498C7C}"/>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709DC-E9DC-4315-8174-9B37B0C6D1BC}">
  <sheetPr codeName="Hoja37"/>
  <dimension ref="A1:I37"/>
  <sheetViews>
    <sheetView workbookViewId="0">
      <selection activeCell="F22" sqref="F22"/>
    </sheetView>
  </sheetViews>
  <sheetFormatPr baseColWidth="10" defaultRowHeight="13.2" x14ac:dyDescent="0.25"/>
  <cols>
    <col min="2" max="2" width="25.44140625" bestFit="1" customWidth="1"/>
  </cols>
  <sheetData>
    <row r="1" spans="1:9" ht="14.4" x14ac:dyDescent="0.3">
      <c r="A1" t="s">
        <v>1026</v>
      </c>
      <c r="H1" s="12" t="s">
        <v>131</v>
      </c>
      <c r="I1" s="12"/>
    </row>
    <row r="2" spans="1:9" x14ac:dyDescent="0.25">
      <c r="A2" t="s">
        <v>128</v>
      </c>
    </row>
    <row r="5" spans="1:9" x14ac:dyDescent="0.25">
      <c r="B5" t="s">
        <v>111</v>
      </c>
      <c r="C5">
        <v>-28.331465449270802</v>
      </c>
    </row>
    <row r="6" spans="1:9" x14ac:dyDescent="0.25">
      <c r="B6" t="s">
        <v>106</v>
      </c>
      <c r="C6">
        <v>-12.6011236740776</v>
      </c>
    </row>
    <row r="7" spans="1:9" x14ac:dyDescent="0.25">
      <c r="B7" t="s">
        <v>94</v>
      </c>
      <c r="C7">
        <v>-11.7883156404739</v>
      </c>
    </row>
    <row r="8" spans="1:9" x14ac:dyDescent="0.25">
      <c r="B8" t="s">
        <v>91</v>
      </c>
      <c r="C8">
        <v>-11.664699363626401</v>
      </c>
    </row>
    <row r="9" spans="1:9" x14ac:dyDescent="0.25">
      <c r="B9" t="s">
        <v>90</v>
      </c>
      <c r="C9">
        <v>-8.2846645331634399</v>
      </c>
    </row>
    <row r="10" spans="1:9" x14ac:dyDescent="0.25">
      <c r="B10" t="s">
        <v>89</v>
      </c>
      <c r="C10">
        <v>-8.0988715232964008</v>
      </c>
    </row>
    <row r="11" spans="1:9" x14ac:dyDescent="0.25">
      <c r="B11" t="s">
        <v>93</v>
      </c>
      <c r="C11">
        <v>-8.0703636423957903</v>
      </c>
    </row>
    <row r="12" spans="1:9" x14ac:dyDescent="0.25">
      <c r="B12" t="s">
        <v>109</v>
      </c>
      <c r="C12">
        <v>-6.1134866416672704</v>
      </c>
    </row>
    <row r="13" spans="1:9" x14ac:dyDescent="0.25">
      <c r="B13" t="s">
        <v>124</v>
      </c>
      <c r="C13">
        <v>-5.7896159580436501</v>
      </c>
    </row>
    <row r="14" spans="1:9" x14ac:dyDescent="0.25">
      <c r="B14" t="s">
        <v>97</v>
      </c>
      <c r="C14">
        <v>-4.1472489126905403</v>
      </c>
    </row>
    <row r="15" spans="1:9" x14ac:dyDescent="0.25">
      <c r="B15" t="s">
        <v>118</v>
      </c>
      <c r="C15">
        <v>-4.13095086572618</v>
      </c>
    </row>
    <row r="16" spans="1:9" x14ac:dyDescent="0.25">
      <c r="B16" t="s">
        <v>103</v>
      </c>
      <c r="C16">
        <v>-3.9064578694466099</v>
      </c>
    </row>
    <row r="17" spans="2:3" x14ac:dyDescent="0.25">
      <c r="B17" t="s">
        <v>100</v>
      </c>
      <c r="C17">
        <v>-3.2714840858004099</v>
      </c>
    </row>
    <row r="18" spans="2:3" x14ac:dyDescent="0.25">
      <c r="B18" t="s">
        <v>101</v>
      </c>
      <c r="C18">
        <v>-2.9114985861584701</v>
      </c>
    </row>
    <row r="19" spans="2:3" x14ac:dyDescent="0.25">
      <c r="B19" t="s">
        <v>104</v>
      </c>
      <c r="C19">
        <v>-2.63028625594752</v>
      </c>
    </row>
    <row r="20" spans="2:3" x14ac:dyDescent="0.25">
      <c r="B20" t="s">
        <v>122</v>
      </c>
      <c r="C20">
        <v>-2.5287292666518102</v>
      </c>
    </row>
    <row r="21" spans="2:3" x14ac:dyDescent="0.25">
      <c r="B21" t="s">
        <v>92</v>
      </c>
      <c r="C21">
        <v>-2.50723386076884</v>
      </c>
    </row>
    <row r="22" spans="2:3" x14ac:dyDescent="0.25">
      <c r="B22" t="s">
        <v>121</v>
      </c>
      <c r="C22">
        <v>-1.4451630869690699</v>
      </c>
    </row>
    <row r="23" spans="2:3" x14ac:dyDescent="0.25">
      <c r="B23" t="s">
        <v>99</v>
      </c>
      <c r="C23">
        <v>-0.76052679161293202</v>
      </c>
    </row>
    <row r="24" spans="2:3" x14ac:dyDescent="0.25">
      <c r="B24" t="s">
        <v>120</v>
      </c>
      <c r="C24">
        <v>-0.53281398106830102</v>
      </c>
    </row>
    <row r="25" spans="2:3" x14ac:dyDescent="0.25">
      <c r="B25" t="s">
        <v>95</v>
      </c>
      <c r="C25">
        <v>-0.362827909065643</v>
      </c>
    </row>
    <row r="26" spans="2:3" x14ac:dyDescent="0.25">
      <c r="B26" t="s">
        <v>96</v>
      </c>
      <c r="C26">
        <v>-0.34787462515699002</v>
      </c>
    </row>
    <row r="27" spans="2:3" x14ac:dyDescent="0.25">
      <c r="B27" t="s">
        <v>108</v>
      </c>
      <c r="C27">
        <v>0.116792853661821</v>
      </c>
    </row>
    <row r="28" spans="2:3" x14ac:dyDescent="0.25">
      <c r="B28" t="s">
        <v>105</v>
      </c>
      <c r="C28">
        <v>1.05672796461644</v>
      </c>
    </row>
    <row r="29" spans="2:3" x14ac:dyDescent="0.25">
      <c r="B29" t="s">
        <v>98</v>
      </c>
      <c r="C29">
        <v>1.70101319534285</v>
      </c>
    </row>
    <row r="30" spans="2:3" x14ac:dyDescent="0.25">
      <c r="B30" t="s">
        <v>113</v>
      </c>
      <c r="C30">
        <v>2.2479115074177001</v>
      </c>
    </row>
    <row r="31" spans="2:3" x14ac:dyDescent="0.25">
      <c r="B31" t="s">
        <v>116</v>
      </c>
      <c r="C31">
        <v>2.9355063349686801</v>
      </c>
    </row>
    <row r="32" spans="2:3" x14ac:dyDescent="0.25">
      <c r="B32" t="s">
        <v>117</v>
      </c>
      <c r="C32">
        <v>3.5008319843876201</v>
      </c>
    </row>
    <row r="33" spans="2:3" x14ac:dyDescent="0.25">
      <c r="B33" t="s">
        <v>107</v>
      </c>
      <c r="C33">
        <v>3.5704559604033501</v>
      </c>
    </row>
    <row r="34" spans="2:3" x14ac:dyDescent="0.25">
      <c r="B34" t="s">
        <v>114</v>
      </c>
      <c r="C34">
        <v>4.7313914547670599</v>
      </c>
    </row>
    <row r="35" spans="2:3" x14ac:dyDescent="0.25">
      <c r="B35" t="s">
        <v>123</v>
      </c>
      <c r="C35">
        <v>4.7396130376773904</v>
      </c>
    </row>
    <row r="36" spans="2:3" x14ac:dyDescent="0.25">
      <c r="B36" t="s">
        <v>115</v>
      </c>
      <c r="C36">
        <v>20.577322411183602</v>
      </c>
    </row>
    <row r="37" spans="2:3" x14ac:dyDescent="0.25">
      <c r="B37" t="s">
        <v>112</v>
      </c>
      <c r="C37">
        <v>36.514751646222102</v>
      </c>
    </row>
  </sheetData>
  <mergeCells count="1">
    <mergeCell ref="H1:I1"/>
  </mergeCells>
  <hyperlinks>
    <hyperlink ref="H1:I1" location="Index!A1" display="Regresar al Índice" xr:uid="{CBEEF56A-2803-41E7-8059-1F7567BB0B66}"/>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A37CE-B4BB-443D-B591-3E8C5EA04014}">
  <sheetPr codeName="Hoja38"/>
  <dimension ref="A1:I32"/>
  <sheetViews>
    <sheetView workbookViewId="0">
      <selection activeCell="F22" sqref="F22"/>
    </sheetView>
  </sheetViews>
  <sheetFormatPr baseColWidth="10" defaultRowHeight="13.2" x14ac:dyDescent="0.25"/>
  <sheetData>
    <row r="1" spans="1:9" ht="14.4" x14ac:dyDescent="0.3">
      <c r="A1" t="s">
        <v>1027</v>
      </c>
      <c r="H1" s="12" t="s">
        <v>131</v>
      </c>
      <c r="I1" s="12"/>
    </row>
    <row r="2" spans="1:9" x14ac:dyDescent="0.25">
      <c r="A2" t="s">
        <v>128</v>
      </c>
    </row>
    <row r="5" spans="1:9" x14ac:dyDescent="0.25">
      <c r="B5" t="s">
        <v>788</v>
      </c>
      <c r="D5" t="s">
        <v>1017</v>
      </c>
      <c r="E5" t="s">
        <v>121</v>
      </c>
    </row>
    <row r="6" spans="1:9" x14ac:dyDescent="0.25">
      <c r="B6">
        <v>2013</v>
      </c>
      <c r="C6" t="s">
        <v>732</v>
      </c>
      <c r="D6">
        <v>2.3927628493269699</v>
      </c>
      <c r="E6">
        <v>1.5372258716857199</v>
      </c>
    </row>
    <row r="7" spans="1:9" x14ac:dyDescent="0.25">
      <c r="C7" t="s">
        <v>733</v>
      </c>
      <c r="D7">
        <v>5.7017089546792796</v>
      </c>
      <c r="E7">
        <v>3.0747136356992399</v>
      </c>
    </row>
    <row r="8" spans="1:9" x14ac:dyDescent="0.25">
      <c r="C8" t="s">
        <v>731</v>
      </c>
      <c r="D8">
        <v>1.2195903967061099</v>
      </c>
      <c r="E8">
        <v>2.7472133784317498</v>
      </c>
    </row>
    <row r="9" spans="1:9" x14ac:dyDescent="0.25">
      <c r="C9" t="s">
        <v>981</v>
      </c>
      <c r="D9">
        <v>-0.31195766423697102</v>
      </c>
      <c r="E9">
        <v>1.37076317397185</v>
      </c>
    </row>
    <row r="10" spans="1:9" x14ac:dyDescent="0.25">
      <c r="B10">
        <v>2014</v>
      </c>
      <c r="C10" t="s">
        <v>732</v>
      </c>
      <c r="D10">
        <v>0.13051327099191201</v>
      </c>
      <c r="E10">
        <v>2.39041653146039</v>
      </c>
    </row>
    <row r="11" spans="1:9" x14ac:dyDescent="0.25">
      <c r="C11" t="s">
        <v>733</v>
      </c>
      <c r="D11">
        <v>0.33599098754650902</v>
      </c>
      <c r="E11">
        <v>2.1044882062721699</v>
      </c>
    </row>
    <row r="12" spans="1:9" x14ac:dyDescent="0.25">
      <c r="C12" t="s">
        <v>731</v>
      </c>
      <c r="D12">
        <v>4.4562967326495597</v>
      </c>
      <c r="E12">
        <v>2.6580781460337999</v>
      </c>
    </row>
    <row r="13" spans="1:9" x14ac:dyDescent="0.25">
      <c r="C13" t="s">
        <v>981</v>
      </c>
      <c r="D13">
        <v>5.5501700658055304</v>
      </c>
      <c r="E13">
        <v>3.46418573900324</v>
      </c>
    </row>
    <row r="14" spans="1:9" x14ac:dyDescent="0.25">
      <c r="B14">
        <v>2015</v>
      </c>
      <c r="C14" t="s">
        <v>732</v>
      </c>
      <c r="D14">
        <v>3.9629267368110699</v>
      </c>
      <c r="E14">
        <v>4.33034386864915</v>
      </c>
    </row>
    <row r="15" spans="1:9" x14ac:dyDescent="0.25">
      <c r="C15" t="s">
        <v>733</v>
      </c>
      <c r="D15">
        <v>5.1111353821879097</v>
      </c>
      <c r="E15">
        <v>4.25545913770409</v>
      </c>
    </row>
    <row r="16" spans="1:9" x14ac:dyDescent="0.25">
      <c r="C16" t="s">
        <v>731</v>
      </c>
      <c r="D16">
        <v>4.5720269381044103</v>
      </c>
      <c r="E16">
        <v>4.6318953728795398</v>
      </c>
    </row>
    <row r="17" spans="2:5" x14ac:dyDescent="0.25">
      <c r="C17" t="s">
        <v>981</v>
      </c>
      <c r="D17">
        <v>0.18348693704382399</v>
      </c>
      <c r="E17">
        <v>3.8090012442711001</v>
      </c>
    </row>
    <row r="18" spans="2:5" x14ac:dyDescent="0.25">
      <c r="B18">
        <v>2016</v>
      </c>
      <c r="C18" t="s">
        <v>732</v>
      </c>
      <c r="D18">
        <v>6.57202908910135</v>
      </c>
      <c r="E18">
        <v>3.8149422776667001</v>
      </c>
    </row>
    <row r="19" spans="2:5" x14ac:dyDescent="0.25">
      <c r="C19" t="s">
        <v>733</v>
      </c>
      <c r="D19">
        <v>4.7101606707731598</v>
      </c>
      <c r="E19">
        <v>3.9598870488669999</v>
      </c>
    </row>
    <row r="20" spans="2:5" x14ac:dyDescent="0.25">
      <c r="C20" t="s">
        <v>731</v>
      </c>
      <c r="D20">
        <v>6.5245394928019804</v>
      </c>
      <c r="E20">
        <v>3.3333536359552598</v>
      </c>
    </row>
    <row r="21" spans="2:5" x14ac:dyDescent="0.25">
      <c r="C21" t="s">
        <v>981</v>
      </c>
      <c r="D21">
        <v>8.1089493245328708</v>
      </c>
      <c r="E21">
        <v>4.3525639008949097</v>
      </c>
    </row>
    <row r="22" spans="2:5" x14ac:dyDescent="0.25">
      <c r="B22">
        <v>2017</v>
      </c>
      <c r="C22" t="s">
        <v>732</v>
      </c>
      <c r="D22">
        <v>4.3227460162280797</v>
      </c>
      <c r="E22">
        <v>4.3205252944420902</v>
      </c>
    </row>
    <row r="23" spans="2:5" x14ac:dyDescent="0.25">
      <c r="C23" t="s">
        <v>733</v>
      </c>
      <c r="D23">
        <v>1.1588919981526</v>
      </c>
      <c r="E23">
        <v>3.0961922267728701</v>
      </c>
    </row>
    <row r="24" spans="2:5" x14ac:dyDescent="0.25">
      <c r="C24" t="s">
        <v>731</v>
      </c>
      <c r="D24">
        <v>1.7730678562228399</v>
      </c>
      <c r="E24">
        <v>2.45234417581106</v>
      </c>
    </row>
    <row r="25" spans="2:5" x14ac:dyDescent="0.25">
      <c r="C25" t="s">
        <v>981</v>
      </c>
      <c r="D25">
        <v>2.3726205911227098</v>
      </c>
      <c r="E25">
        <v>2.5341056763557201</v>
      </c>
    </row>
    <row r="26" spans="2:5" x14ac:dyDescent="0.25">
      <c r="B26">
        <v>2018</v>
      </c>
      <c r="C26" t="s">
        <v>732</v>
      </c>
      <c r="D26">
        <v>2.4801177973736701</v>
      </c>
      <c r="E26">
        <v>2.1564461917181701</v>
      </c>
    </row>
    <row r="27" spans="2:5" x14ac:dyDescent="0.25">
      <c r="C27" t="s">
        <v>733</v>
      </c>
      <c r="D27">
        <v>5.5294401791113597</v>
      </c>
      <c r="E27">
        <v>3.50343073647662</v>
      </c>
    </row>
    <row r="28" spans="2:5" x14ac:dyDescent="0.25">
      <c r="C28" t="s">
        <v>731</v>
      </c>
      <c r="D28">
        <v>3.3352571938961</v>
      </c>
      <c r="E28">
        <v>3.28247658262273</v>
      </c>
    </row>
    <row r="29" spans="2:5" x14ac:dyDescent="0.25">
      <c r="C29" t="s">
        <v>981</v>
      </c>
      <c r="D29">
        <v>4.1553639125895101</v>
      </c>
      <c r="E29">
        <v>2.6195967815880299</v>
      </c>
    </row>
    <row r="30" spans="2:5" x14ac:dyDescent="0.25">
      <c r="B30">
        <v>2019</v>
      </c>
      <c r="C30" t="s">
        <v>732</v>
      </c>
      <c r="D30">
        <v>2.0425739013561799</v>
      </c>
      <c r="E30">
        <v>1.8592251604758701</v>
      </c>
    </row>
    <row r="31" spans="2:5" x14ac:dyDescent="0.25">
      <c r="C31" t="s">
        <v>733</v>
      </c>
      <c r="D31">
        <v>0.65283022146385905</v>
      </c>
      <c r="E31">
        <v>-0.117129434703187</v>
      </c>
    </row>
    <row r="32" spans="2:5" x14ac:dyDescent="0.25">
      <c r="C32" t="s">
        <v>731</v>
      </c>
      <c r="D32">
        <v>0.70420516029511804</v>
      </c>
      <c r="E32">
        <v>6.7045938464119104E-2</v>
      </c>
    </row>
  </sheetData>
  <mergeCells count="1">
    <mergeCell ref="H1:I1"/>
  </mergeCells>
  <hyperlinks>
    <hyperlink ref="H1:I1" location="Index!A1" display="Regresar al Índice" xr:uid="{18161708-C276-4C25-915A-81D2F25F83F4}"/>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0C5CA-FEE5-4997-A875-3D6568000E90}">
  <sheetPr codeName="Hoja39"/>
  <dimension ref="A1:I37"/>
  <sheetViews>
    <sheetView zoomScaleNormal="100" workbookViewId="0">
      <selection activeCell="F22" sqref="F22"/>
    </sheetView>
  </sheetViews>
  <sheetFormatPr baseColWidth="10" defaultRowHeight="13.2" x14ac:dyDescent="0.25"/>
  <cols>
    <col min="1" max="1" width="11.88671875" bestFit="1" customWidth="1"/>
    <col min="2" max="2" width="25.44140625" bestFit="1" customWidth="1"/>
  </cols>
  <sheetData>
    <row r="1" spans="1:9" ht="14.4" x14ac:dyDescent="0.3">
      <c r="A1" t="s">
        <v>1028</v>
      </c>
      <c r="H1" s="12" t="s">
        <v>131</v>
      </c>
      <c r="I1" s="12"/>
    </row>
    <row r="2" spans="1:9" x14ac:dyDescent="0.25">
      <c r="A2" t="s">
        <v>128</v>
      </c>
    </row>
    <row r="5" spans="1:9" x14ac:dyDescent="0.25">
      <c r="B5" t="s">
        <v>105</v>
      </c>
      <c r="C5">
        <v>-2.6918280999303899</v>
      </c>
    </row>
    <row r="6" spans="1:9" x14ac:dyDescent="0.25">
      <c r="B6" t="s">
        <v>109</v>
      </c>
      <c r="C6">
        <v>-2.3735623690418199</v>
      </c>
    </row>
    <row r="7" spans="1:9" x14ac:dyDescent="0.25">
      <c r="B7" t="s">
        <v>103</v>
      </c>
      <c r="C7">
        <v>-2.3580419832345898</v>
      </c>
    </row>
    <row r="8" spans="1:9" x14ac:dyDescent="0.25">
      <c r="B8" t="s">
        <v>91</v>
      </c>
      <c r="C8">
        <v>-1.7235900107133499</v>
      </c>
    </row>
    <row r="9" spans="1:9" x14ac:dyDescent="0.25">
      <c r="B9" t="s">
        <v>104</v>
      </c>
      <c r="C9">
        <v>-1.4731776643861001</v>
      </c>
    </row>
    <row r="10" spans="1:9" x14ac:dyDescent="0.25">
      <c r="B10" t="s">
        <v>106</v>
      </c>
      <c r="C10">
        <v>-1.31581696290559</v>
      </c>
    </row>
    <row r="11" spans="1:9" x14ac:dyDescent="0.25">
      <c r="B11" t="s">
        <v>95</v>
      </c>
      <c r="C11">
        <v>-1.30790699239385</v>
      </c>
    </row>
    <row r="12" spans="1:9" x14ac:dyDescent="0.25">
      <c r="B12" t="s">
        <v>98</v>
      </c>
      <c r="C12">
        <v>-0.71939818539490796</v>
      </c>
    </row>
    <row r="13" spans="1:9" x14ac:dyDescent="0.25">
      <c r="B13" t="s">
        <v>93</v>
      </c>
      <c r="C13">
        <v>-0.606743130015587</v>
      </c>
    </row>
    <row r="14" spans="1:9" x14ac:dyDescent="0.25">
      <c r="B14" t="s">
        <v>115</v>
      </c>
      <c r="C14">
        <v>-0.54382600964734695</v>
      </c>
    </row>
    <row r="15" spans="1:9" x14ac:dyDescent="0.25">
      <c r="B15" t="s">
        <v>101</v>
      </c>
      <c r="C15">
        <v>-0.52241154801882295</v>
      </c>
    </row>
    <row r="16" spans="1:9" x14ac:dyDescent="0.25">
      <c r="B16" t="s">
        <v>100</v>
      </c>
      <c r="C16">
        <v>-0.49286129154323499</v>
      </c>
    </row>
    <row r="17" spans="2:3" x14ac:dyDescent="0.25">
      <c r="B17" t="s">
        <v>92</v>
      </c>
      <c r="C17">
        <v>-0.23340897580769099</v>
      </c>
    </row>
    <row r="18" spans="2:3" x14ac:dyDescent="0.25">
      <c r="B18" t="s">
        <v>90</v>
      </c>
      <c r="C18">
        <v>1.6255186025503601E-2</v>
      </c>
    </row>
    <row r="19" spans="2:3" x14ac:dyDescent="0.25">
      <c r="B19" t="s">
        <v>108</v>
      </c>
      <c r="C19">
        <v>3.0129915378026301E-2</v>
      </c>
    </row>
    <row r="20" spans="2:3" x14ac:dyDescent="0.25">
      <c r="B20" t="s">
        <v>121</v>
      </c>
      <c r="C20">
        <v>6.7045938464119104E-2</v>
      </c>
    </row>
    <row r="21" spans="2:3" x14ac:dyDescent="0.25">
      <c r="B21" t="s">
        <v>94</v>
      </c>
      <c r="C21">
        <v>7.0583243963412201E-2</v>
      </c>
    </row>
    <row r="22" spans="2:3" x14ac:dyDescent="0.25">
      <c r="B22" t="s">
        <v>114</v>
      </c>
      <c r="C22">
        <v>0.13180480787504201</v>
      </c>
    </row>
    <row r="23" spans="2:3" x14ac:dyDescent="0.25">
      <c r="B23" t="s">
        <v>96</v>
      </c>
      <c r="C23">
        <v>0.321489328076495</v>
      </c>
    </row>
    <row r="24" spans="2:3" x14ac:dyDescent="0.25">
      <c r="B24" t="s">
        <v>116</v>
      </c>
      <c r="C24">
        <v>0.34123675938839398</v>
      </c>
    </row>
    <row r="25" spans="2:3" x14ac:dyDescent="0.25">
      <c r="B25" t="s">
        <v>123</v>
      </c>
      <c r="C25">
        <v>0.42624228111054702</v>
      </c>
    </row>
    <row r="26" spans="2:3" x14ac:dyDescent="0.25">
      <c r="B26" t="s">
        <v>107</v>
      </c>
      <c r="C26">
        <v>0.48803966970356799</v>
      </c>
    </row>
    <row r="27" spans="2:3" x14ac:dyDescent="0.25">
      <c r="B27" t="s">
        <v>122</v>
      </c>
      <c r="C27">
        <v>0.56319539483659797</v>
      </c>
    </row>
    <row r="28" spans="2:3" x14ac:dyDescent="0.25">
      <c r="B28" t="s">
        <v>120</v>
      </c>
      <c r="C28">
        <v>0.57760899967982504</v>
      </c>
    </row>
    <row r="29" spans="2:3" x14ac:dyDescent="0.25">
      <c r="B29" t="s">
        <v>99</v>
      </c>
      <c r="C29">
        <v>0.70420516029511804</v>
      </c>
    </row>
    <row r="30" spans="2:3" x14ac:dyDescent="0.25">
      <c r="B30" t="s">
        <v>117</v>
      </c>
      <c r="C30">
        <v>1.0135093310483501</v>
      </c>
    </row>
    <row r="31" spans="2:3" x14ac:dyDescent="0.25">
      <c r="B31" t="s">
        <v>124</v>
      </c>
      <c r="C31">
        <v>1.6207935100570099</v>
      </c>
    </row>
    <row r="32" spans="2:3" x14ac:dyDescent="0.25">
      <c r="B32" t="s">
        <v>113</v>
      </c>
      <c r="C32">
        <v>2.15416052964625</v>
      </c>
    </row>
    <row r="33" spans="2:3" x14ac:dyDescent="0.25">
      <c r="B33" t="s">
        <v>89</v>
      </c>
      <c r="C33">
        <v>2.34109648489778</v>
      </c>
    </row>
    <row r="34" spans="2:3" x14ac:dyDescent="0.25">
      <c r="B34" t="s">
        <v>97</v>
      </c>
      <c r="C34">
        <v>2.4741851316869101</v>
      </c>
    </row>
    <row r="35" spans="2:3" x14ac:dyDescent="0.25">
      <c r="B35" t="s">
        <v>112</v>
      </c>
      <c r="C35">
        <v>2.6041351534674</v>
      </c>
    </row>
    <row r="36" spans="2:3" x14ac:dyDescent="0.25">
      <c r="B36" t="s">
        <v>111</v>
      </c>
      <c r="C36">
        <v>2.7585097124173501</v>
      </c>
    </row>
    <row r="37" spans="2:3" x14ac:dyDescent="0.25">
      <c r="B37" t="s">
        <v>118</v>
      </c>
      <c r="C37">
        <v>3.4999718646117199</v>
      </c>
    </row>
  </sheetData>
  <mergeCells count="1">
    <mergeCell ref="H1:I1"/>
  </mergeCells>
  <hyperlinks>
    <hyperlink ref="H1:I1" location="Index!A1" display="Regresar al Índice" xr:uid="{FB397F29-A267-4ECE-A132-1024A6F3DF4A}"/>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19"/>
  <dimension ref="A1:M90"/>
  <sheetViews>
    <sheetView zoomScale="95" zoomScaleNormal="95" workbookViewId="0">
      <selection activeCell="F22" sqref="F22"/>
    </sheetView>
  </sheetViews>
  <sheetFormatPr baseColWidth="10" defaultColWidth="9.109375" defaultRowHeight="13.2" x14ac:dyDescent="0.25"/>
  <cols>
    <col min="1" max="1" width="15.44140625" customWidth="1"/>
    <col min="2" max="2" width="6.44140625" customWidth="1"/>
    <col min="3" max="3" width="13.6640625" customWidth="1"/>
    <col min="4" max="6" width="8.6640625" customWidth="1"/>
    <col min="7" max="8" width="11.6640625" customWidth="1"/>
    <col min="9" max="9" width="35.6640625" customWidth="1"/>
    <col min="10" max="10" width="37.6640625" customWidth="1"/>
    <col min="11" max="11" width="17.6640625" customWidth="1"/>
    <col min="12" max="12" width="35.6640625" customWidth="1"/>
    <col min="13" max="13" width="37.6640625" customWidth="1"/>
  </cols>
  <sheetData>
    <row r="1" spans="1:13" ht="14.4" x14ac:dyDescent="0.3">
      <c r="A1" t="s">
        <v>1029</v>
      </c>
      <c r="B1" t="s">
        <v>127</v>
      </c>
      <c r="C1" t="s">
        <v>127</v>
      </c>
      <c r="D1" t="s">
        <v>127</v>
      </c>
      <c r="E1" t="s">
        <v>127</v>
      </c>
      <c r="F1" t="s">
        <v>127</v>
      </c>
      <c r="G1" t="s">
        <v>127</v>
      </c>
      <c r="H1" s="12" t="s">
        <v>131</v>
      </c>
      <c r="I1" s="12"/>
    </row>
    <row r="2" spans="1:13" x14ac:dyDescent="0.25">
      <c r="A2" t="s">
        <v>375</v>
      </c>
      <c r="B2" t="s">
        <v>127</v>
      </c>
      <c r="C2" t="s">
        <v>127</v>
      </c>
      <c r="D2" t="s">
        <v>127</v>
      </c>
      <c r="E2" t="s">
        <v>127</v>
      </c>
      <c r="F2" t="s">
        <v>127</v>
      </c>
      <c r="G2" t="s">
        <v>127</v>
      </c>
      <c r="H2" t="s">
        <v>127</v>
      </c>
    </row>
    <row r="6" spans="1:13" x14ac:dyDescent="0.25">
      <c r="A6" t="s">
        <v>159</v>
      </c>
      <c r="B6" t="s">
        <v>146</v>
      </c>
      <c r="C6" t="s">
        <v>376</v>
      </c>
      <c r="D6" t="s">
        <v>377</v>
      </c>
      <c r="E6" t="s">
        <v>378</v>
      </c>
      <c r="F6" t="s">
        <v>121</v>
      </c>
      <c r="G6" t="s">
        <v>379</v>
      </c>
      <c r="H6" t="s">
        <v>380</v>
      </c>
      <c r="I6" t="s">
        <v>381</v>
      </c>
      <c r="J6" t="s">
        <v>382</v>
      </c>
      <c r="K6" t="s">
        <v>383</v>
      </c>
      <c r="L6" t="s">
        <v>384</v>
      </c>
      <c r="M6" t="s">
        <v>385</v>
      </c>
    </row>
    <row r="7" spans="1:13" x14ac:dyDescent="0.25">
      <c r="A7" t="s">
        <v>154</v>
      </c>
      <c r="B7" t="s">
        <v>386</v>
      </c>
      <c r="C7">
        <v>80.89</v>
      </c>
      <c r="D7">
        <v>81</v>
      </c>
      <c r="E7">
        <v>76.23</v>
      </c>
      <c r="F7">
        <v>3.25</v>
      </c>
      <c r="G7">
        <v>3.35</v>
      </c>
      <c r="H7">
        <v>5.93</v>
      </c>
      <c r="I7">
        <v>0.46</v>
      </c>
      <c r="J7">
        <v>0.28000000000000003</v>
      </c>
      <c r="K7">
        <v>3.35</v>
      </c>
      <c r="L7">
        <v>1.08</v>
      </c>
      <c r="M7">
        <v>0.48</v>
      </c>
    </row>
    <row r="8" spans="1:13" x14ac:dyDescent="0.25">
      <c r="A8" t="s">
        <v>127</v>
      </c>
      <c r="B8" t="s">
        <v>387</v>
      </c>
      <c r="C8">
        <v>81.290000000000006</v>
      </c>
      <c r="D8">
        <v>81.45</v>
      </c>
      <c r="E8">
        <v>76.58</v>
      </c>
      <c r="F8">
        <v>3.55</v>
      </c>
      <c r="G8">
        <v>3.69</v>
      </c>
      <c r="H8">
        <v>6.17</v>
      </c>
      <c r="I8">
        <v>0.55000000000000004</v>
      </c>
      <c r="J8">
        <v>0.3</v>
      </c>
      <c r="K8">
        <v>3.69</v>
      </c>
      <c r="L8">
        <v>0.47</v>
      </c>
      <c r="M8">
        <v>0.5</v>
      </c>
    </row>
    <row r="9" spans="1:13" x14ac:dyDescent="0.25">
      <c r="A9" t="s">
        <v>127</v>
      </c>
      <c r="B9" t="s">
        <v>388</v>
      </c>
      <c r="C9">
        <v>81.89</v>
      </c>
      <c r="D9">
        <v>82.09</v>
      </c>
      <c r="E9">
        <v>76.87</v>
      </c>
      <c r="F9">
        <v>4.25</v>
      </c>
      <c r="G9">
        <v>4.3499999999999996</v>
      </c>
      <c r="H9">
        <v>6.33</v>
      </c>
      <c r="I9">
        <v>0.79</v>
      </c>
      <c r="J9">
        <v>0.36</v>
      </c>
      <c r="K9">
        <v>4.3499999999999996</v>
      </c>
      <c r="L9">
        <v>0.38</v>
      </c>
      <c r="M9">
        <v>0.51</v>
      </c>
    </row>
    <row r="10" spans="1:13" x14ac:dyDescent="0.25">
      <c r="A10" t="s">
        <v>127</v>
      </c>
      <c r="B10" t="s">
        <v>389</v>
      </c>
      <c r="C10">
        <v>81.94</v>
      </c>
      <c r="D10">
        <v>82.31</v>
      </c>
      <c r="E10">
        <v>77.14</v>
      </c>
      <c r="F10">
        <v>4.6500000000000004</v>
      </c>
      <c r="G10">
        <v>4.54</v>
      </c>
      <c r="H10">
        <v>6.35</v>
      </c>
      <c r="I10">
        <v>0.26</v>
      </c>
      <c r="J10">
        <v>0.37</v>
      </c>
      <c r="K10">
        <v>4.54</v>
      </c>
      <c r="L10">
        <v>0.35</v>
      </c>
      <c r="M10">
        <v>0.51</v>
      </c>
    </row>
    <row r="11" spans="1:13" x14ac:dyDescent="0.25">
      <c r="A11" t="s">
        <v>127</v>
      </c>
      <c r="B11" t="s">
        <v>390</v>
      </c>
      <c r="C11">
        <v>81.67</v>
      </c>
      <c r="D11">
        <v>82.43</v>
      </c>
      <c r="E11">
        <v>77.48</v>
      </c>
      <c r="F11">
        <v>4.63</v>
      </c>
      <c r="G11">
        <v>4.66</v>
      </c>
      <c r="H11">
        <v>6.03</v>
      </c>
      <c r="I11">
        <v>0.15</v>
      </c>
      <c r="J11">
        <v>0.38</v>
      </c>
      <c r="K11">
        <v>4.66</v>
      </c>
      <c r="L11">
        <v>0.44</v>
      </c>
      <c r="M11">
        <v>0.49</v>
      </c>
    </row>
    <row r="12" spans="1:13" x14ac:dyDescent="0.25">
      <c r="A12" t="s">
        <v>127</v>
      </c>
      <c r="B12" t="s">
        <v>391</v>
      </c>
      <c r="C12">
        <v>81.62</v>
      </c>
      <c r="D12">
        <v>82.26</v>
      </c>
      <c r="E12">
        <v>77.5</v>
      </c>
      <c r="F12">
        <v>4.09</v>
      </c>
      <c r="G12">
        <v>3.92</v>
      </c>
      <c r="H12">
        <v>5.14</v>
      </c>
      <c r="I12">
        <v>-0.2</v>
      </c>
      <c r="J12">
        <v>0.32</v>
      </c>
      <c r="K12">
        <v>3.92</v>
      </c>
      <c r="L12">
        <v>0.02</v>
      </c>
      <c r="M12">
        <v>0.42</v>
      </c>
    </row>
    <row r="13" spans="1:13" x14ac:dyDescent="0.25">
      <c r="A13" t="s">
        <v>127</v>
      </c>
      <c r="B13" t="s">
        <v>392</v>
      </c>
      <c r="C13">
        <v>81.59</v>
      </c>
      <c r="D13">
        <v>82.07</v>
      </c>
      <c r="E13">
        <v>77.48</v>
      </c>
      <c r="F13">
        <v>3.47</v>
      </c>
      <c r="G13">
        <v>2.98</v>
      </c>
      <c r="H13">
        <v>4.33</v>
      </c>
      <c r="I13">
        <v>-0.23</v>
      </c>
      <c r="J13">
        <v>0.25</v>
      </c>
      <c r="K13">
        <v>2.98</v>
      </c>
      <c r="L13">
        <v>-0.03</v>
      </c>
      <c r="M13">
        <v>0.35</v>
      </c>
    </row>
    <row r="14" spans="1:13" x14ac:dyDescent="0.25">
      <c r="A14" t="s">
        <v>127</v>
      </c>
      <c r="B14" t="s">
        <v>393</v>
      </c>
      <c r="C14">
        <v>81.819999999999993</v>
      </c>
      <c r="D14">
        <v>82.26</v>
      </c>
      <c r="E14">
        <v>77.95</v>
      </c>
      <c r="F14">
        <v>3.46</v>
      </c>
      <c r="G14">
        <v>2.92</v>
      </c>
      <c r="H14">
        <v>4.82</v>
      </c>
      <c r="I14">
        <v>0.23</v>
      </c>
      <c r="J14">
        <v>0.24</v>
      </c>
      <c r="K14">
        <v>2.92</v>
      </c>
      <c r="L14">
        <v>0.61</v>
      </c>
      <c r="M14">
        <v>0.39</v>
      </c>
    </row>
    <row r="15" spans="1:13" x14ac:dyDescent="0.25">
      <c r="A15" t="s">
        <v>127</v>
      </c>
      <c r="B15" t="s">
        <v>394</v>
      </c>
      <c r="C15">
        <v>82.13</v>
      </c>
      <c r="D15">
        <v>82.67</v>
      </c>
      <c r="E15">
        <v>78.48</v>
      </c>
      <c r="F15">
        <v>3.39</v>
      </c>
      <c r="G15">
        <v>3</v>
      </c>
      <c r="H15">
        <v>4.74</v>
      </c>
      <c r="I15">
        <v>0.5</v>
      </c>
      <c r="J15">
        <v>0.25</v>
      </c>
      <c r="K15">
        <v>3</v>
      </c>
      <c r="L15">
        <v>0.67</v>
      </c>
      <c r="M15">
        <v>0.39</v>
      </c>
    </row>
    <row r="16" spans="1:13" x14ac:dyDescent="0.25">
      <c r="A16" t="s">
        <v>127</v>
      </c>
      <c r="B16" t="s">
        <v>395</v>
      </c>
      <c r="C16">
        <v>82.52</v>
      </c>
      <c r="D16">
        <v>82.73</v>
      </c>
      <c r="E16">
        <v>79.27</v>
      </c>
      <c r="F16">
        <v>3.36</v>
      </c>
      <c r="G16">
        <v>2.76</v>
      </c>
      <c r="H16">
        <v>5.66</v>
      </c>
      <c r="I16">
        <v>7.0000000000000007E-2</v>
      </c>
      <c r="J16">
        <v>0.23</v>
      </c>
      <c r="K16">
        <v>2.76</v>
      </c>
      <c r="L16">
        <v>1.01</v>
      </c>
      <c r="M16">
        <v>0.46</v>
      </c>
    </row>
    <row r="17" spans="1:13" x14ac:dyDescent="0.25">
      <c r="A17" t="s">
        <v>127</v>
      </c>
      <c r="B17" t="s">
        <v>396</v>
      </c>
      <c r="C17">
        <v>83.29</v>
      </c>
      <c r="D17">
        <v>83.02</v>
      </c>
      <c r="E17">
        <v>79.28</v>
      </c>
      <c r="F17">
        <v>3.62</v>
      </c>
      <c r="G17">
        <v>3.09</v>
      </c>
      <c r="H17">
        <v>5.67</v>
      </c>
      <c r="I17">
        <v>0.35</v>
      </c>
      <c r="J17">
        <v>0.25</v>
      </c>
      <c r="K17">
        <v>3.09</v>
      </c>
      <c r="L17">
        <v>0.01</v>
      </c>
      <c r="M17">
        <v>0.46</v>
      </c>
    </row>
    <row r="18" spans="1:13" x14ac:dyDescent="0.25">
      <c r="A18" t="s">
        <v>127</v>
      </c>
      <c r="B18" t="s">
        <v>397</v>
      </c>
      <c r="C18">
        <v>83.77</v>
      </c>
      <c r="D18">
        <v>83.62</v>
      </c>
      <c r="E18">
        <v>79.12</v>
      </c>
      <c r="F18">
        <v>3.97</v>
      </c>
      <c r="G18">
        <v>3.71</v>
      </c>
      <c r="H18">
        <v>4.92</v>
      </c>
      <c r="I18">
        <v>0.72</v>
      </c>
      <c r="J18">
        <v>0.3</v>
      </c>
      <c r="K18">
        <v>3.71</v>
      </c>
      <c r="L18">
        <v>-0.2</v>
      </c>
      <c r="M18">
        <v>0.4</v>
      </c>
    </row>
    <row r="19" spans="1:13" x14ac:dyDescent="0.25">
      <c r="A19" t="s">
        <v>155</v>
      </c>
      <c r="B19" t="s">
        <v>386</v>
      </c>
      <c r="C19">
        <v>84.52</v>
      </c>
      <c r="D19">
        <v>84.36</v>
      </c>
      <c r="E19">
        <v>79.790000000000006</v>
      </c>
      <c r="F19">
        <v>4.4800000000000004</v>
      </c>
      <c r="G19">
        <v>4.1399999999999997</v>
      </c>
      <c r="H19">
        <v>4.67</v>
      </c>
      <c r="I19">
        <v>0.88</v>
      </c>
      <c r="J19">
        <v>0.34</v>
      </c>
      <c r="K19">
        <v>4.1399999999999997</v>
      </c>
      <c r="L19">
        <v>0.84</v>
      </c>
      <c r="M19">
        <v>0.38</v>
      </c>
    </row>
    <row r="20" spans="1:13" x14ac:dyDescent="0.25">
      <c r="A20" t="s">
        <v>127</v>
      </c>
      <c r="B20" t="s">
        <v>387</v>
      </c>
      <c r="C20">
        <v>84.73</v>
      </c>
      <c r="D20">
        <v>84.75</v>
      </c>
      <c r="E20">
        <v>80.45</v>
      </c>
      <c r="F20">
        <v>4.2300000000000004</v>
      </c>
      <c r="G20">
        <v>4.05</v>
      </c>
      <c r="H20">
        <v>5.05</v>
      </c>
      <c r="I20">
        <v>0.46</v>
      </c>
      <c r="J20">
        <v>0.33</v>
      </c>
      <c r="K20">
        <v>4.05</v>
      </c>
      <c r="L20">
        <v>0.83</v>
      </c>
      <c r="M20">
        <v>0.41</v>
      </c>
    </row>
    <row r="21" spans="1:13" x14ac:dyDescent="0.25">
      <c r="A21" t="s">
        <v>127</v>
      </c>
      <c r="B21" t="s">
        <v>388</v>
      </c>
      <c r="C21">
        <v>84.97</v>
      </c>
      <c r="D21">
        <v>84.63</v>
      </c>
      <c r="E21">
        <v>80.7</v>
      </c>
      <c r="F21">
        <v>3.76</v>
      </c>
      <c r="G21">
        <v>3.09</v>
      </c>
      <c r="H21">
        <v>4.99</v>
      </c>
      <c r="I21">
        <v>-0.14000000000000001</v>
      </c>
      <c r="J21">
        <v>0.25</v>
      </c>
      <c r="K21">
        <v>3.09</v>
      </c>
      <c r="L21">
        <v>0.32</v>
      </c>
      <c r="M21">
        <v>0.41</v>
      </c>
    </row>
    <row r="22" spans="1:13" x14ac:dyDescent="0.25">
      <c r="A22" t="s">
        <v>127</v>
      </c>
      <c r="B22" t="s">
        <v>389</v>
      </c>
      <c r="C22">
        <v>84.81</v>
      </c>
      <c r="D22">
        <v>84.64</v>
      </c>
      <c r="E22">
        <v>80.959999999999994</v>
      </c>
      <c r="F22">
        <v>3.5</v>
      </c>
      <c r="G22">
        <v>2.84</v>
      </c>
      <c r="H22">
        <v>4.96</v>
      </c>
      <c r="I22">
        <v>0.01</v>
      </c>
      <c r="J22">
        <v>0.23</v>
      </c>
      <c r="K22">
        <v>2.84</v>
      </c>
      <c r="L22">
        <v>0.32</v>
      </c>
      <c r="M22">
        <v>0.4</v>
      </c>
    </row>
    <row r="23" spans="1:13" x14ac:dyDescent="0.25">
      <c r="A23" t="s">
        <v>127</v>
      </c>
      <c r="B23" t="s">
        <v>390</v>
      </c>
      <c r="C23">
        <v>84.54</v>
      </c>
      <c r="D23">
        <v>84.93</v>
      </c>
      <c r="E23">
        <v>81.069999999999993</v>
      </c>
      <c r="F23">
        <v>3.51</v>
      </c>
      <c r="G23">
        <v>3.04</v>
      </c>
      <c r="H23">
        <v>4.63</v>
      </c>
      <c r="I23">
        <v>0.34</v>
      </c>
      <c r="J23">
        <v>0.25</v>
      </c>
      <c r="K23">
        <v>3.04</v>
      </c>
      <c r="L23">
        <v>0.13</v>
      </c>
      <c r="M23">
        <v>0.38</v>
      </c>
    </row>
    <row r="24" spans="1:13" x14ac:dyDescent="0.25">
      <c r="A24" t="s">
        <v>127</v>
      </c>
      <c r="B24" t="s">
        <v>391</v>
      </c>
      <c r="C24">
        <v>84.68</v>
      </c>
      <c r="D24">
        <v>85.22</v>
      </c>
      <c r="E24">
        <v>81.459999999999994</v>
      </c>
      <c r="F24">
        <v>3.75</v>
      </c>
      <c r="G24">
        <v>3.59</v>
      </c>
      <c r="H24">
        <v>5.1100000000000003</v>
      </c>
      <c r="I24">
        <v>0.34</v>
      </c>
      <c r="J24">
        <v>0.28999999999999998</v>
      </c>
      <c r="K24">
        <v>3.59</v>
      </c>
      <c r="L24">
        <v>0.48</v>
      </c>
      <c r="M24">
        <v>0.42</v>
      </c>
    </row>
    <row r="25" spans="1:13" x14ac:dyDescent="0.25">
      <c r="A25" t="s">
        <v>127</v>
      </c>
      <c r="B25" t="s">
        <v>392</v>
      </c>
      <c r="C25">
        <v>84.91</v>
      </c>
      <c r="D25">
        <v>85.41</v>
      </c>
      <c r="E25">
        <v>81.72</v>
      </c>
      <c r="F25">
        <v>4.07</v>
      </c>
      <c r="G25">
        <v>4.07</v>
      </c>
      <c r="H25">
        <v>5.47</v>
      </c>
      <c r="I25">
        <v>0.23</v>
      </c>
      <c r="J25">
        <v>0.33</v>
      </c>
      <c r="K25">
        <v>4.07</v>
      </c>
      <c r="L25">
        <v>0.32</v>
      </c>
      <c r="M25">
        <v>0.44</v>
      </c>
    </row>
    <row r="26" spans="1:13" x14ac:dyDescent="0.25">
      <c r="A26" t="s">
        <v>127</v>
      </c>
      <c r="B26" t="s">
        <v>393</v>
      </c>
      <c r="C26">
        <v>85.22</v>
      </c>
      <c r="D26">
        <v>85.65</v>
      </c>
      <c r="E26">
        <v>81.209999999999994</v>
      </c>
      <c r="F26">
        <v>4.1500000000000004</v>
      </c>
      <c r="G26">
        <v>4.12</v>
      </c>
      <c r="H26">
        <v>4.18</v>
      </c>
      <c r="I26">
        <v>0.28000000000000003</v>
      </c>
      <c r="J26">
        <v>0.34</v>
      </c>
      <c r="K26">
        <v>4.12</v>
      </c>
      <c r="L26">
        <v>-0.62</v>
      </c>
      <c r="M26">
        <v>0.34</v>
      </c>
    </row>
    <row r="27" spans="1:13" x14ac:dyDescent="0.25">
      <c r="A27" t="s">
        <v>127</v>
      </c>
      <c r="B27" t="s">
        <v>394</v>
      </c>
      <c r="C27">
        <v>85.6</v>
      </c>
      <c r="D27">
        <v>86.19</v>
      </c>
      <c r="E27">
        <v>81.27</v>
      </c>
      <c r="F27">
        <v>4.22</v>
      </c>
      <c r="G27">
        <v>4.26</v>
      </c>
      <c r="H27">
        <v>3.56</v>
      </c>
      <c r="I27">
        <v>0.63</v>
      </c>
      <c r="J27">
        <v>0.35</v>
      </c>
      <c r="K27">
        <v>4.26</v>
      </c>
      <c r="L27">
        <v>7.0000000000000007E-2</v>
      </c>
      <c r="M27">
        <v>0.28999999999999998</v>
      </c>
    </row>
    <row r="28" spans="1:13" x14ac:dyDescent="0.25">
      <c r="A28" t="s">
        <v>127</v>
      </c>
      <c r="B28" t="s">
        <v>395</v>
      </c>
      <c r="C28">
        <v>86.07</v>
      </c>
      <c r="D28">
        <v>86.29</v>
      </c>
      <c r="E28">
        <v>81.7</v>
      </c>
      <c r="F28">
        <v>4.3</v>
      </c>
      <c r="G28">
        <v>4.3</v>
      </c>
      <c r="H28">
        <v>3.07</v>
      </c>
      <c r="I28">
        <v>0.11</v>
      </c>
      <c r="J28">
        <v>0.35</v>
      </c>
      <c r="K28">
        <v>4.3</v>
      </c>
      <c r="L28">
        <v>0.53</v>
      </c>
      <c r="M28">
        <v>0.25</v>
      </c>
    </row>
    <row r="29" spans="1:13" x14ac:dyDescent="0.25">
      <c r="A29" t="s">
        <v>127</v>
      </c>
      <c r="B29" t="s">
        <v>396</v>
      </c>
      <c r="C29">
        <v>86.76</v>
      </c>
      <c r="D29">
        <v>86.46</v>
      </c>
      <c r="E29">
        <v>81.88</v>
      </c>
      <c r="F29">
        <v>4.17</v>
      </c>
      <c r="G29">
        <v>4.1399999999999997</v>
      </c>
      <c r="H29">
        <v>3.28</v>
      </c>
      <c r="I29">
        <v>0.2</v>
      </c>
      <c r="J29">
        <v>0.34</v>
      </c>
      <c r="K29">
        <v>4.1399999999999997</v>
      </c>
      <c r="L29">
        <v>0.22</v>
      </c>
      <c r="M29">
        <v>0.27</v>
      </c>
    </row>
    <row r="30" spans="1:13" x14ac:dyDescent="0.25">
      <c r="A30" t="s">
        <v>127</v>
      </c>
      <c r="B30" t="s">
        <v>397</v>
      </c>
      <c r="C30">
        <v>87.19</v>
      </c>
      <c r="D30">
        <v>86.93</v>
      </c>
      <c r="E30">
        <v>82.2</v>
      </c>
      <c r="F30">
        <v>4.08</v>
      </c>
      <c r="G30">
        <v>3.96</v>
      </c>
      <c r="H30">
        <v>3.89</v>
      </c>
      <c r="I30">
        <v>0.55000000000000004</v>
      </c>
      <c r="J30">
        <v>0.32</v>
      </c>
      <c r="K30">
        <v>3.96</v>
      </c>
      <c r="L30">
        <v>0.39</v>
      </c>
      <c r="M30">
        <v>0.32</v>
      </c>
    </row>
    <row r="31" spans="1:13" x14ac:dyDescent="0.25">
      <c r="A31" t="s">
        <v>156</v>
      </c>
      <c r="B31" t="s">
        <v>386</v>
      </c>
      <c r="C31">
        <v>87.11</v>
      </c>
      <c r="D31">
        <v>86.93</v>
      </c>
      <c r="E31">
        <v>82.3</v>
      </c>
      <c r="F31">
        <v>3.07</v>
      </c>
      <c r="G31">
        <v>3.05</v>
      </c>
      <c r="H31">
        <v>3.15</v>
      </c>
      <c r="I31">
        <v>0</v>
      </c>
      <c r="J31">
        <v>0.25</v>
      </c>
      <c r="K31">
        <v>3.05</v>
      </c>
      <c r="L31">
        <v>0.12</v>
      </c>
      <c r="M31">
        <v>0.26</v>
      </c>
    </row>
    <row r="32" spans="1:13" x14ac:dyDescent="0.25">
      <c r="A32" t="s">
        <v>127</v>
      </c>
      <c r="B32" t="s">
        <v>387</v>
      </c>
      <c r="C32">
        <v>87.28</v>
      </c>
      <c r="D32">
        <v>87.36</v>
      </c>
      <c r="E32">
        <v>82.41</v>
      </c>
      <c r="F32">
        <v>3</v>
      </c>
      <c r="G32">
        <v>3.09</v>
      </c>
      <c r="H32">
        <v>2.44</v>
      </c>
      <c r="I32">
        <v>0.5</v>
      </c>
      <c r="J32">
        <v>0.25</v>
      </c>
      <c r="K32">
        <v>3.09</v>
      </c>
      <c r="L32">
        <v>0.14000000000000001</v>
      </c>
      <c r="M32">
        <v>0.2</v>
      </c>
    </row>
    <row r="33" spans="1:13" x14ac:dyDescent="0.25">
      <c r="A33" t="s">
        <v>127</v>
      </c>
      <c r="B33" t="s">
        <v>388</v>
      </c>
      <c r="C33">
        <v>87.63</v>
      </c>
      <c r="D33">
        <v>87.46</v>
      </c>
      <c r="E33">
        <v>82.9</v>
      </c>
      <c r="F33">
        <v>3.14</v>
      </c>
      <c r="G33">
        <v>3.35</v>
      </c>
      <c r="H33">
        <v>2.72</v>
      </c>
      <c r="I33">
        <v>0.11</v>
      </c>
      <c r="J33">
        <v>0.27</v>
      </c>
      <c r="K33">
        <v>3.35</v>
      </c>
      <c r="L33">
        <v>0.59</v>
      </c>
      <c r="M33">
        <v>0.22</v>
      </c>
    </row>
    <row r="34" spans="1:13" x14ac:dyDescent="0.25">
      <c r="A34" t="s">
        <v>127</v>
      </c>
      <c r="B34" t="s">
        <v>389</v>
      </c>
      <c r="C34">
        <v>87.4</v>
      </c>
      <c r="D34">
        <v>87.46</v>
      </c>
      <c r="E34">
        <v>83.42</v>
      </c>
      <c r="F34">
        <v>3.06</v>
      </c>
      <c r="G34">
        <v>3.33</v>
      </c>
      <c r="H34">
        <v>3.03</v>
      </c>
      <c r="I34">
        <v>0</v>
      </c>
      <c r="J34">
        <v>0.27</v>
      </c>
      <c r="K34">
        <v>3.33</v>
      </c>
      <c r="L34">
        <v>0.63</v>
      </c>
      <c r="M34">
        <v>0.25</v>
      </c>
    </row>
    <row r="35" spans="1:13" x14ac:dyDescent="0.25">
      <c r="A35" t="s">
        <v>127</v>
      </c>
      <c r="B35" t="s">
        <v>390</v>
      </c>
      <c r="C35">
        <v>86.97</v>
      </c>
      <c r="D35">
        <v>87.39</v>
      </c>
      <c r="E35">
        <v>83.71</v>
      </c>
      <c r="F35">
        <v>2.88</v>
      </c>
      <c r="G35">
        <v>2.89</v>
      </c>
      <c r="H35">
        <v>3.26</v>
      </c>
      <c r="I35">
        <v>-0.08</v>
      </c>
      <c r="J35">
        <v>0.24</v>
      </c>
      <c r="K35">
        <v>2.89</v>
      </c>
      <c r="L35">
        <v>0.35</v>
      </c>
      <c r="M35">
        <v>0.27</v>
      </c>
    </row>
    <row r="36" spans="1:13" x14ac:dyDescent="0.25">
      <c r="A36" t="s">
        <v>127</v>
      </c>
      <c r="B36" t="s">
        <v>391</v>
      </c>
      <c r="C36">
        <v>87.11</v>
      </c>
      <c r="D36">
        <v>87.65</v>
      </c>
      <c r="E36">
        <v>84.23</v>
      </c>
      <c r="F36">
        <v>2.87</v>
      </c>
      <c r="G36">
        <v>2.86</v>
      </c>
      <c r="H36">
        <v>3.4</v>
      </c>
      <c r="I36">
        <v>0.3</v>
      </c>
      <c r="J36">
        <v>0.24</v>
      </c>
      <c r="K36">
        <v>2.86</v>
      </c>
      <c r="L36">
        <v>0.61</v>
      </c>
      <c r="M36">
        <v>0.28000000000000003</v>
      </c>
    </row>
    <row r="37" spans="1:13" x14ac:dyDescent="0.25">
      <c r="A37" t="s">
        <v>127</v>
      </c>
      <c r="B37" t="s">
        <v>392</v>
      </c>
      <c r="C37">
        <v>87.24</v>
      </c>
      <c r="D37">
        <v>87.87</v>
      </c>
      <c r="E37">
        <v>84.86</v>
      </c>
      <c r="F37">
        <v>2.74</v>
      </c>
      <c r="G37">
        <v>2.87</v>
      </c>
      <c r="H37">
        <v>3.85</v>
      </c>
      <c r="I37">
        <v>0.25</v>
      </c>
      <c r="J37">
        <v>0.24</v>
      </c>
      <c r="K37">
        <v>2.87</v>
      </c>
      <c r="L37">
        <v>0.76</v>
      </c>
      <c r="M37">
        <v>0.32</v>
      </c>
    </row>
    <row r="38" spans="1:13" x14ac:dyDescent="0.25">
      <c r="A38" t="s">
        <v>127</v>
      </c>
      <c r="B38" t="s">
        <v>393</v>
      </c>
      <c r="C38">
        <v>87.42</v>
      </c>
      <c r="D38">
        <v>87.95</v>
      </c>
      <c r="E38">
        <v>84.58</v>
      </c>
      <c r="F38">
        <v>2.59</v>
      </c>
      <c r="G38">
        <v>2.69</v>
      </c>
      <c r="H38">
        <v>4.16</v>
      </c>
      <c r="I38">
        <v>0.09</v>
      </c>
      <c r="J38">
        <v>0.22</v>
      </c>
      <c r="K38">
        <v>2.69</v>
      </c>
      <c r="L38">
        <v>-0.33</v>
      </c>
      <c r="M38">
        <v>0.34</v>
      </c>
    </row>
    <row r="39" spans="1:13" x14ac:dyDescent="0.25">
      <c r="A39" t="s">
        <v>127</v>
      </c>
      <c r="B39" t="s">
        <v>394</v>
      </c>
      <c r="C39">
        <v>87.75</v>
      </c>
      <c r="D39">
        <v>88.52</v>
      </c>
      <c r="E39">
        <v>85.1</v>
      </c>
      <c r="F39">
        <v>2.52</v>
      </c>
      <c r="G39">
        <v>2.7</v>
      </c>
      <c r="H39">
        <v>4.71</v>
      </c>
      <c r="I39">
        <v>0.65</v>
      </c>
      <c r="J39">
        <v>0.22</v>
      </c>
      <c r="K39">
        <v>2.7</v>
      </c>
      <c r="L39">
        <v>0.61</v>
      </c>
      <c r="M39">
        <v>0.38</v>
      </c>
    </row>
    <row r="40" spans="1:13" x14ac:dyDescent="0.25">
      <c r="A40" t="s">
        <v>127</v>
      </c>
      <c r="B40" t="s">
        <v>395</v>
      </c>
      <c r="C40">
        <v>88.2</v>
      </c>
      <c r="D40">
        <v>88.87</v>
      </c>
      <c r="E40">
        <v>85.61</v>
      </c>
      <c r="F40">
        <v>2.48</v>
      </c>
      <c r="G40">
        <v>3</v>
      </c>
      <c r="H40">
        <v>4.79</v>
      </c>
      <c r="I40">
        <v>0.39</v>
      </c>
      <c r="J40">
        <v>0.25</v>
      </c>
      <c r="K40">
        <v>3</v>
      </c>
      <c r="L40">
        <v>0.6</v>
      </c>
      <c r="M40">
        <v>0.39</v>
      </c>
    </row>
    <row r="41" spans="1:13" x14ac:dyDescent="0.25">
      <c r="A41" t="s">
        <v>127</v>
      </c>
      <c r="B41" t="s">
        <v>396</v>
      </c>
      <c r="C41">
        <v>88.69</v>
      </c>
      <c r="D41">
        <v>88.76</v>
      </c>
      <c r="E41">
        <v>85.68</v>
      </c>
      <c r="F41">
        <v>2.21</v>
      </c>
      <c r="G41">
        <v>2.66</v>
      </c>
      <c r="H41">
        <v>4.6500000000000004</v>
      </c>
      <c r="I41">
        <v>-0.13</v>
      </c>
      <c r="J41">
        <v>0.22</v>
      </c>
      <c r="K41">
        <v>2.66</v>
      </c>
      <c r="L41">
        <v>0.08</v>
      </c>
      <c r="M41">
        <v>0.38</v>
      </c>
    </row>
    <row r="42" spans="1:13" x14ac:dyDescent="0.25">
      <c r="A42" t="s">
        <v>127</v>
      </c>
      <c r="B42" t="s">
        <v>397</v>
      </c>
      <c r="C42">
        <v>89.05</v>
      </c>
      <c r="D42">
        <v>89.16</v>
      </c>
      <c r="E42">
        <v>85.62</v>
      </c>
      <c r="F42">
        <v>2.13</v>
      </c>
      <c r="G42">
        <v>2.56</v>
      </c>
      <c r="H42">
        <v>4.16</v>
      </c>
      <c r="I42">
        <v>0.45</v>
      </c>
      <c r="J42">
        <v>0.21</v>
      </c>
      <c r="K42">
        <v>2.56</v>
      </c>
      <c r="L42">
        <v>-7.0000000000000007E-2</v>
      </c>
      <c r="M42">
        <v>0.34</v>
      </c>
    </row>
    <row r="43" spans="1:13" x14ac:dyDescent="0.25">
      <c r="A43" t="s">
        <v>157</v>
      </c>
      <c r="B43" t="s">
        <v>386</v>
      </c>
      <c r="C43">
        <v>89.39</v>
      </c>
      <c r="D43">
        <v>89.73</v>
      </c>
      <c r="E43">
        <v>85.43</v>
      </c>
      <c r="F43">
        <v>2.61</v>
      </c>
      <c r="G43">
        <v>3.22</v>
      </c>
      <c r="H43">
        <v>3.81</v>
      </c>
      <c r="I43">
        <v>0.64</v>
      </c>
      <c r="J43">
        <v>0.26</v>
      </c>
      <c r="K43">
        <v>3.22</v>
      </c>
      <c r="L43">
        <v>-0.22</v>
      </c>
      <c r="M43">
        <v>0.31</v>
      </c>
    </row>
    <row r="44" spans="1:13" x14ac:dyDescent="0.25">
      <c r="A44" t="s">
        <v>127</v>
      </c>
      <c r="B44" t="s">
        <v>387</v>
      </c>
      <c r="C44">
        <v>89.78</v>
      </c>
      <c r="D44">
        <v>89.99</v>
      </c>
      <c r="E44">
        <v>86.18</v>
      </c>
      <c r="F44">
        <v>2.87</v>
      </c>
      <c r="G44">
        <v>3.01</v>
      </c>
      <c r="H44">
        <v>4.57</v>
      </c>
      <c r="I44">
        <v>0.28999999999999998</v>
      </c>
      <c r="J44">
        <v>0.25</v>
      </c>
      <c r="K44">
        <v>3.01</v>
      </c>
      <c r="L44">
        <v>0.88</v>
      </c>
      <c r="M44">
        <v>0.37</v>
      </c>
    </row>
    <row r="45" spans="1:13" x14ac:dyDescent="0.25">
      <c r="A45" t="s">
        <v>127</v>
      </c>
      <c r="B45" t="s">
        <v>388</v>
      </c>
      <c r="C45">
        <v>89.91</v>
      </c>
      <c r="D45">
        <v>90.31</v>
      </c>
      <c r="E45">
        <v>86.6</v>
      </c>
      <c r="F45">
        <v>2.6</v>
      </c>
      <c r="G45">
        <v>3.26</v>
      </c>
      <c r="H45">
        <v>4.46</v>
      </c>
      <c r="I45">
        <v>0.35</v>
      </c>
      <c r="J45">
        <v>0.27</v>
      </c>
      <c r="K45">
        <v>3.26</v>
      </c>
      <c r="L45">
        <v>0.48</v>
      </c>
      <c r="M45">
        <v>0.36</v>
      </c>
    </row>
    <row r="46" spans="1:13" x14ac:dyDescent="0.25">
      <c r="A46" t="s">
        <v>127</v>
      </c>
      <c r="B46" t="s">
        <v>389</v>
      </c>
      <c r="C46">
        <v>89.63</v>
      </c>
      <c r="D46">
        <v>90.48</v>
      </c>
      <c r="E46">
        <v>86.95</v>
      </c>
      <c r="F46">
        <v>2.54</v>
      </c>
      <c r="G46">
        <v>3.46</v>
      </c>
      <c r="H46">
        <v>4.2300000000000004</v>
      </c>
      <c r="I46">
        <v>0.19</v>
      </c>
      <c r="J46">
        <v>0.28000000000000003</v>
      </c>
      <c r="K46">
        <v>3.46</v>
      </c>
      <c r="L46">
        <v>0.4</v>
      </c>
      <c r="M46">
        <v>0.35</v>
      </c>
    </row>
    <row r="47" spans="1:13" x14ac:dyDescent="0.25">
      <c r="A47" t="s">
        <v>127</v>
      </c>
      <c r="B47" t="s">
        <v>390</v>
      </c>
      <c r="C47">
        <v>89.23</v>
      </c>
      <c r="D47">
        <v>90.54</v>
      </c>
      <c r="E47">
        <v>86.82</v>
      </c>
      <c r="F47">
        <v>2.6</v>
      </c>
      <c r="G47">
        <v>3.61</v>
      </c>
      <c r="H47">
        <v>3.72</v>
      </c>
      <c r="I47">
        <v>0.06</v>
      </c>
      <c r="J47">
        <v>0.3</v>
      </c>
      <c r="K47">
        <v>3.61</v>
      </c>
      <c r="L47">
        <v>-0.14000000000000001</v>
      </c>
      <c r="M47">
        <v>0.3</v>
      </c>
    </row>
    <row r="48" spans="1:13" x14ac:dyDescent="0.25">
      <c r="A48" t="s">
        <v>127</v>
      </c>
      <c r="B48" t="s">
        <v>391</v>
      </c>
      <c r="C48">
        <v>89.32</v>
      </c>
      <c r="D48">
        <v>90.55</v>
      </c>
      <c r="E48">
        <v>87.13</v>
      </c>
      <c r="F48">
        <v>2.54</v>
      </c>
      <c r="G48">
        <v>3.31</v>
      </c>
      <c r="H48">
        <v>3.44</v>
      </c>
      <c r="I48">
        <v>0.01</v>
      </c>
      <c r="J48">
        <v>0.27</v>
      </c>
      <c r="K48">
        <v>3.31</v>
      </c>
      <c r="L48">
        <v>0.35</v>
      </c>
      <c r="M48">
        <v>0.28000000000000003</v>
      </c>
    </row>
    <row r="49" spans="1:13" x14ac:dyDescent="0.25">
      <c r="A49" t="s">
        <v>127</v>
      </c>
      <c r="B49" t="s">
        <v>392</v>
      </c>
      <c r="C49">
        <v>89.56</v>
      </c>
      <c r="D49">
        <v>90.7</v>
      </c>
      <c r="E49">
        <v>88.24</v>
      </c>
      <c r="F49">
        <v>2.65</v>
      </c>
      <c r="G49">
        <v>3.22</v>
      </c>
      <c r="H49">
        <v>3.97</v>
      </c>
      <c r="I49">
        <v>0.16</v>
      </c>
      <c r="J49">
        <v>0.26</v>
      </c>
      <c r="K49">
        <v>3.22</v>
      </c>
      <c r="L49">
        <v>1.27</v>
      </c>
      <c r="M49">
        <v>0.33</v>
      </c>
    </row>
    <row r="50" spans="1:13" x14ac:dyDescent="0.25">
      <c r="A50" t="s">
        <v>127</v>
      </c>
      <c r="B50" t="s">
        <v>393</v>
      </c>
      <c r="C50">
        <v>89.81</v>
      </c>
      <c r="D50">
        <v>90.86</v>
      </c>
      <c r="E50">
        <v>88.71</v>
      </c>
      <c r="F50">
        <v>2.73</v>
      </c>
      <c r="G50">
        <v>3.31</v>
      </c>
      <c r="H50">
        <v>4.88</v>
      </c>
      <c r="I50">
        <v>0.18</v>
      </c>
      <c r="J50">
        <v>0.27</v>
      </c>
      <c r="K50">
        <v>3.31</v>
      </c>
      <c r="L50">
        <v>0.54</v>
      </c>
      <c r="M50">
        <v>0.4</v>
      </c>
    </row>
    <row r="51" spans="1:13" x14ac:dyDescent="0.25">
      <c r="A51" t="s">
        <v>127</v>
      </c>
      <c r="B51" t="s">
        <v>394</v>
      </c>
      <c r="C51">
        <v>90.36</v>
      </c>
      <c r="D51">
        <v>91.34</v>
      </c>
      <c r="E51">
        <v>89.07</v>
      </c>
      <c r="F51">
        <v>2.97</v>
      </c>
      <c r="G51">
        <v>3.19</v>
      </c>
      <c r="H51">
        <v>4.67</v>
      </c>
      <c r="I51">
        <v>0.53</v>
      </c>
      <c r="J51">
        <v>0.26</v>
      </c>
      <c r="K51">
        <v>3.19</v>
      </c>
      <c r="L51">
        <v>0.41</v>
      </c>
      <c r="M51">
        <v>0.38</v>
      </c>
    </row>
    <row r="52" spans="1:13" x14ac:dyDescent="0.25">
      <c r="A52" t="s">
        <v>127</v>
      </c>
      <c r="B52" t="s">
        <v>395</v>
      </c>
      <c r="C52">
        <v>90.91</v>
      </c>
      <c r="D52">
        <v>91.54</v>
      </c>
      <c r="E52">
        <v>89.57</v>
      </c>
      <c r="F52">
        <v>3.06</v>
      </c>
      <c r="G52">
        <v>2.99</v>
      </c>
      <c r="H52">
        <v>4.62</v>
      </c>
      <c r="I52">
        <v>0.21</v>
      </c>
      <c r="J52">
        <v>0.25</v>
      </c>
      <c r="K52">
        <v>2.99</v>
      </c>
      <c r="L52">
        <v>0.56000000000000005</v>
      </c>
      <c r="M52">
        <v>0.38</v>
      </c>
    </row>
    <row r="53" spans="1:13" x14ac:dyDescent="0.25">
      <c r="A53" t="s">
        <v>127</v>
      </c>
      <c r="B53" t="s">
        <v>396</v>
      </c>
      <c r="C53">
        <v>91.62</v>
      </c>
      <c r="D53">
        <v>91.72</v>
      </c>
      <c r="E53">
        <v>89.48</v>
      </c>
      <c r="F53">
        <v>3.31</v>
      </c>
      <c r="G53">
        <v>3.33</v>
      </c>
      <c r="H53">
        <v>4.43</v>
      </c>
      <c r="I53">
        <v>0.2</v>
      </c>
      <c r="J53">
        <v>0.27</v>
      </c>
      <c r="K53">
        <v>3.33</v>
      </c>
      <c r="L53">
        <v>-0.11</v>
      </c>
      <c r="M53">
        <v>0.36</v>
      </c>
    </row>
    <row r="54" spans="1:13" x14ac:dyDescent="0.25">
      <c r="A54" t="s">
        <v>127</v>
      </c>
      <c r="B54" t="s">
        <v>397</v>
      </c>
      <c r="C54">
        <v>92.04</v>
      </c>
      <c r="D54">
        <v>92.12</v>
      </c>
      <c r="E54">
        <v>90.05</v>
      </c>
      <c r="F54">
        <v>3.36</v>
      </c>
      <c r="G54">
        <v>3.32</v>
      </c>
      <c r="H54">
        <v>5.17</v>
      </c>
      <c r="I54">
        <v>0.43</v>
      </c>
      <c r="J54">
        <v>0.27</v>
      </c>
      <c r="K54">
        <v>3.32</v>
      </c>
      <c r="L54">
        <v>0.64</v>
      </c>
      <c r="M54">
        <v>0.42</v>
      </c>
    </row>
    <row r="55" spans="1:13" x14ac:dyDescent="0.25">
      <c r="A55" t="s">
        <v>158</v>
      </c>
      <c r="B55" t="s">
        <v>386</v>
      </c>
      <c r="C55">
        <v>93.6</v>
      </c>
      <c r="D55">
        <v>93.67</v>
      </c>
      <c r="E55">
        <v>91.82</v>
      </c>
      <c r="F55">
        <v>4.72</v>
      </c>
      <c r="G55">
        <v>4.38</v>
      </c>
      <c r="H55">
        <v>7.47</v>
      </c>
      <c r="I55">
        <v>1.68</v>
      </c>
      <c r="J55">
        <v>0.36</v>
      </c>
      <c r="K55">
        <v>4.38</v>
      </c>
      <c r="L55">
        <v>1.97</v>
      </c>
      <c r="M55">
        <v>0.6</v>
      </c>
    </row>
    <row r="56" spans="1:13" x14ac:dyDescent="0.25">
      <c r="A56" t="s">
        <v>127</v>
      </c>
      <c r="B56" t="s">
        <v>387</v>
      </c>
      <c r="C56">
        <v>94.14</v>
      </c>
      <c r="D56">
        <v>94.24</v>
      </c>
      <c r="E56">
        <v>92.66</v>
      </c>
      <c r="F56">
        <v>4.8600000000000003</v>
      </c>
      <c r="G56">
        <v>4.72</v>
      </c>
      <c r="H56">
        <v>7.52</v>
      </c>
      <c r="I56">
        <v>0.62</v>
      </c>
      <c r="J56">
        <v>0.39</v>
      </c>
      <c r="K56">
        <v>4.72</v>
      </c>
      <c r="L56">
        <v>0.92</v>
      </c>
      <c r="M56">
        <v>0.61</v>
      </c>
    </row>
    <row r="57" spans="1:13" x14ac:dyDescent="0.25">
      <c r="A57" t="s">
        <v>127</v>
      </c>
      <c r="B57" t="s">
        <v>388</v>
      </c>
      <c r="C57">
        <v>94.72</v>
      </c>
      <c r="D57">
        <v>94.86</v>
      </c>
      <c r="E57">
        <v>93.51</v>
      </c>
      <c r="F57">
        <v>5.35</v>
      </c>
      <c r="G57">
        <v>5.04</v>
      </c>
      <c r="H57">
        <v>7.99</v>
      </c>
      <c r="I57">
        <v>0.65</v>
      </c>
      <c r="J57">
        <v>0.41</v>
      </c>
      <c r="K57">
        <v>5.04</v>
      </c>
      <c r="L57">
        <v>0.92</v>
      </c>
      <c r="M57">
        <v>0.64</v>
      </c>
    </row>
    <row r="58" spans="1:13" x14ac:dyDescent="0.25">
      <c r="A58" t="s">
        <v>127</v>
      </c>
      <c r="B58" t="s">
        <v>389</v>
      </c>
      <c r="C58">
        <v>94.84</v>
      </c>
      <c r="D58">
        <v>95.13</v>
      </c>
      <c r="E58">
        <v>94.06</v>
      </c>
      <c r="F58">
        <v>5.82</v>
      </c>
      <c r="G58">
        <v>5.13</v>
      </c>
      <c r="H58">
        <v>8.18</v>
      </c>
      <c r="I58">
        <v>0.28000000000000003</v>
      </c>
      <c r="J58">
        <v>0.42</v>
      </c>
      <c r="K58">
        <v>5.13</v>
      </c>
      <c r="L58">
        <v>0.59</v>
      </c>
      <c r="M58">
        <v>0.66</v>
      </c>
    </row>
    <row r="59" spans="1:13" x14ac:dyDescent="0.25">
      <c r="A59" t="s">
        <v>127</v>
      </c>
      <c r="B59" t="s">
        <v>390</v>
      </c>
      <c r="C59">
        <v>94.73</v>
      </c>
      <c r="D59">
        <v>95.17</v>
      </c>
      <c r="E59">
        <v>94.37</v>
      </c>
      <c r="F59">
        <v>6.16</v>
      </c>
      <c r="G59">
        <v>5.1100000000000003</v>
      </c>
      <c r="H59">
        <v>8.69</v>
      </c>
      <c r="I59">
        <v>0.05</v>
      </c>
      <c r="J59">
        <v>0.42</v>
      </c>
      <c r="K59">
        <v>5.1100000000000003</v>
      </c>
      <c r="L59">
        <v>0.33</v>
      </c>
      <c r="M59">
        <v>0.7</v>
      </c>
    </row>
    <row r="60" spans="1:13" x14ac:dyDescent="0.25">
      <c r="A60" t="s">
        <v>127</v>
      </c>
      <c r="B60" t="s">
        <v>391</v>
      </c>
      <c r="C60">
        <v>94.96</v>
      </c>
      <c r="D60">
        <v>95.56</v>
      </c>
      <c r="E60">
        <v>94.63</v>
      </c>
      <c r="F60">
        <v>6.31</v>
      </c>
      <c r="G60">
        <v>5.53</v>
      </c>
      <c r="H60">
        <v>8.6199999999999992</v>
      </c>
      <c r="I60">
        <v>0.41</v>
      </c>
      <c r="J60">
        <v>0.45</v>
      </c>
      <c r="K60">
        <v>5.53</v>
      </c>
      <c r="L60">
        <v>0.28000000000000003</v>
      </c>
      <c r="M60">
        <v>0.69</v>
      </c>
    </row>
    <row r="61" spans="1:13" x14ac:dyDescent="0.25">
      <c r="A61" t="s">
        <v>127</v>
      </c>
      <c r="B61" t="s">
        <v>392</v>
      </c>
      <c r="C61">
        <v>95.32</v>
      </c>
      <c r="D61">
        <v>95.93</v>
      </c>
      <c r="E61">
        <v>94.86</v>
      </c>
      <c r="F61">
        <v>6.44</v>
      </c>
      <c r="G61">
        <v>5.77</v>
      </c>
      <c r="H61">
        <v>7.51</v>
      </c>
      <c r="I61">
        <v>0.38</v>
      </c>
      <c r="J61">
        <v>0.47</v>
      </c>
      <c r="K61">
        <v>5.77</v>
      </c>
      <c r="L61">
        <v>0.24</v>
      </c>
      <c r="M61">
        <v>0.6</v>
      </c>
    </row>
    <row r="62" spans="1:13" x14ac:dyDescent="0.25">
      <c r="A62" t="s">
        <v>127</v>
      </c>
      <c r="B62" t="s">
        <v>393</v>
      </c>
      <c r="C62">
        <v>95.79</v>
      </c>
      <c r="D62">
        <v>96.3</v>
      </c>
      <c r="E62">
        <v>94.86</v>
      </c>
      <c r="F62">
        <v>6.66</v>
      </c>
      <c r="G62">
        <v>5.98</v>
      </c>
      <c r="H62">
        <v>6.93</v>
      </c>
      <c r="I62">
        <v>0.38</v>
      </c>
      <c r="J62">
        <v>0.49</v>
      </c>
      <c r="K62">
        <v>5.98</v>
      </c>
      <c r="L62">
        <v>0</v>
      </c>
      <c r="M62">
        <v>0.56000000000000005</v>
      </c>
    </row>
    <row r="63" spans="1:13" x14ac:dyDescent="0.25">
      <c r="A63" t="s">
        <v>127</v>
      </c>
      <c r="B63" t="s">
        <v>394</v>
      </c>
      <c r="C63">
        <v>96.09</v>
      </c>
      <c r="D63">
        <v>96.58</v>
      </c>
      <c r="E63">
        <v>95.16</v>
      </c>
      <c r="F63">
        <v>6.35</v>
      </c>
      <c r="G63">
        <v>5.73</v>
      </c>
      <c r="H63">
        <v>6.84</v>
      </c>
      <c r="I63">
        <v>0.28999999999999998</v>
      </c>
      <c r="J63">
        <v>0.47</v>
      </c>
      <c r="K63">
        <v>5.73</v>
      </c>
      <c r="L63">
        <v>0.32</v>
      </c>
      <c r="M63">
        <v>0.55000000000000004</v>
      </c>
    </row>
    <row r="64" spans="1:13" x14ac:dyDescent="0.25">
      <c r="A64" t="s">
        <v>127</v>
      </c>
      <c r="B64" t="s">
        <v>395</v>
      </c>
      <c r="C64">
        <v>96.7</v>
      </c>
      <c r="D64">
        <v>96.77</v>
      </c>
      <c r="E64">
        <v>95.21</v>
      </c>
      <c r="F64">
        <v>6.37</v>
      </c>
      <c r="G64">
        <v>5.72</v>
      </c>
      <c r="H64">
        <v>6.3</v>
      </c>
      <c r="I64">
        <v>0.19</v>
      </c>
      <c r="J64">
        <v>0.46</v>
      </c>
      <c r="K64">
        <v>5.72</v>
      </c>
      <c r="L64">
        <v>0.06</v>
      </c>
      <c r="M64">
        <v>0.51</v>
      </c>
    </row>
    <row r="65" spans="1:13" x14ac:dyDescent="0.25">
      <c r="A65" t="s">
        <v>127</v>
      </c>
      <c r="B65" t="s">
        <v>396</v>
      </c>
      <c r="C65">
        <v>97.7</v>
      </c>
      <c r="D65">
        <v>97.2</v>
      </c>
      <c r="E65">
        <v>95.64</v>
      </c>
      <c r="F65">
        <v>6.63</v>
      </c>
      <c r="G65">
        <v>5.98</v>
      </c>
      <c r="H65">
        <v>6.89</v>
      </c>
      <c r="I65">
        <v>0.45</v>
      </c>
      <c r="J65">
        <v>0.49</v>
      </c>
      <c r="K65">
        <v>5.98</v>
      </c>
      <c r="L65">
        <v>0.45</v>
      </c>
      <c r="M65">
        <v>0.56000000000000005</v>
      </c>
    </row>
    <row r="66" spans="1:13" x14ac:dyDescent="0.25">
      <c r="A66" t="s">
        <v>127</v>
      </c>
      <c r="B66" t="s">
        <v>397</v>
      </c>
      <c r="C66">
        <v>98.27</v>
      </c>
      <c r="D66">
        <v>97.79</v>
      </c>
      <c r="E66">
        <v>96.4</v>
      </c>
      <c r="F66">
        <v>6.77</v>
      </c>
      <c r="G66">
        <v>6.15</v>
      </c>
      <c r="H66">
        <v>7.05</v>
      </c>
      <c r="I66">
        <v>0.6</v>
      </c>
      <c r="J66">
        <v>0.5</v>
      </c>
      <c r="K66">
        <v>6.15</v>
      </c>
      <c r="L66">
        <v>0.79</v>
      </c>
      <c r="M66">
        <v>0.56999999999999995</v>
      </c>
    </row>
    <row r="67" spans="1:13" x14ac:dyDescent="0.25">
      <c r="A67" t="s">
        <v>132</v>
      </c>
      <c r="B67" t="s">
        <v>386</v>
      </c>
      <c r="C67">
        <v>98.79</v>
      </c>
      <c r="D67">
        <v>98.14</v>
      </c>
      <c r="E67">
        <v>97.51</v>
      </c>
      <c r="F67">
        <v>5.55</v>
      </c>
      <c r="G67">
        <v>4.78</v>
      </c>
      <c r="H67">
        <v>6.2</v>
      </c>
      <c r="I67">
        <v>0.36</v>
      </c>
      <c r="J67">
        <v>0.39</v>
      </c>
      <c r="K67">
        <v>4.78</v>
      </c>
      <c r="L67">
        <v>1.1599999999999999</v>
      </c>
      <c r="M67">
        <v>0.5</v>
      </c>
    </row>
    <row r="68" spans="1:13" x14ac:dyDescent="0.25">
      <c r="A68" t="s">
        <v>127</v>
      </c>
      <c r="B68" t="s">
        <v>387</v>
      </c>
      <c r="C68">
        <v>99.17</v>
      </c>
      <c r="D68">
        <v>98.5</v>
      </c>
      <c r="E68">
        <v>98.91</v>
      </c>
      <c r="F68">
        <v>5.34</v>
      </c>
      <c r="G68">
        <v>4.5199999999999996</v>
      </c>
      <c r="H68">
        <v>6.74</v>
      </c>
      <c r="I68">
        <v>0.37</v>
      </c>
      <c r="J68">
        <v>0.37</v>
      </c>
      <c r="K68">
        <v>4.5199999999999996</v>
      </c>
      <c r="L68">
        <v>1.43</v>
      </c>
      <c r="M68">
        <v>0.54</v>
      </c>
    </row>
    <row r="69" spans="1:13" x14ac:dyDescent="0.25">
      <c r="A69" t="s">
        <v>127</v>
      </c>
      <c r="B69" t="s">
        <v>388</v>
      </c>
      <c r="C69">
        <v>99.49</v>
      </c>
      <c r="D69">
        <v>98.87</v>
      </c>
      <c r="E69">
        <v>99.15</v>
      </c>
      <c r="F69">
        <v>5.04</v>
      </c>
      <c r="G69">
        <v>4.2300000000000004</v>
      </c>
      <c r="H69">
        <v>6.03</v>
      </c>
      <c r="I69">
        <v>0.37</v>
      </c>
      <c r="J69">
        <v>0.35</v>
      </c>
      <c r="K69">
        <v>4.2300000000000004</v>
      </c>
      <c r="L69">
        <v>0.25</v>
      </c>
      <c r="M69">
        <v>0.49</v>
      </c>
    </row>
    <row r="70" spans="1:13" x14ac:dyDescent="0.25">
      <c r="A70" t="s">
        <v>127</v>
      </c>
      <c r="B70" t="s">
        <v>389</v>
      </c>
      <c r="C70">
        <v>99.15</v>
      </c>
      <c r="D70">
        <v>98.77</v>
      </c>
      <c r="E70">
        <v>99.34</v>
      </c>
      <c r="F70">
        <v>4.55</v>
      </c>
      <c r="G70">
        <v>3.83</v>
      </c>
      <c r="H70">
        <v>5.61</v>
      </c>
      <c r="I70">
        <v>-0.11</v>
      </c>
      <c r="J70">
        <v>0.31</v>
      </c>
      <c r="K70">
        <v>3.83</v>
      </c>
      <c r="L70">
        <v>0.19</v>
      </c>
      <c r="M70">
        <v>0.46</v>
      </c>
    </row>
    <row r="71" spans="1:13" x14ac:dyDescent="0.25">
      <c r="A71" t="s">
        <v>127</v>
      </c>
      <c r="B71" t="s">
        <v>390</v>
      </c>
      <c r="C71">
        <v>98.99</v>
      </c>
      <c r="D71">
        <v>99.2</v>
      </c>
      <c r="E71">
        <v>99.24</v>
      </c>
      <c r="F71">
        <v>4.51</v>
      </c>
      <c r="G71">
        <v>4.2300000000000004</v>
      </c>
      <c r="H71">
        <v>5.16</v>
      </c>
      <c r="I71">
        <v>0.44</v>
      </c>
      <c r="J71">
        <v>0.35</v>
      </c>
      <c r="K71">
        <v>4.2300000000000004</v>
      </c>
      <c r="L71">
        <v>-0.09</v>
      </c>
      <c r="M71">
        <v>0.42</v>
      </c>
    </row>
    <row r="72" spans="1:13" x14ac:dyDescent="0.25">
      <c r="A72" t="s">
        <v>127</v>
      </c>
      <c r="B72" t="s">
        <v>391</v>
      </c>
      <c r="C72">
        <v>99.38</v>
      </c>
      <c r="D72">
        <v>99.56</v>
      </c>
      <c r="E72">
        <v>99.39</v>
      </c>
      <c r="F72">
        <v>4.6500000000000004</v>
      </c>
      <c r="G72">
        <v>4.18</v>
      </c>
      <c r="H72">
        <v>5.0199999999999996</v>
      </c>
      <c r="I72">
        <v>0.36</v>
      </c>
      <c r="J72">
        <v>0.34</v>
      </c>
      <c r="K72">
        <v>4.18</v>
      </c>
      <c r="L72">
        <v>0.14000000000000001</v>
      </c>
      <c r="M72">
        <v>0.41</v>
      </c>
    </row>
    <row r="73" spans="1:13" x14ac:dyDescent="0.25">
      <c r="A73" t="s">
        <v>127</v>
      </c>
      <c r="B73" t="s">
        <v>392</v>
      </c>
      <c r="C73">
        <v>99.91</v>
      </c>
      <c r="D73">
        <v>99.97</v>
      </c>
      <c r="E73">
        <v>99.97</v>
      </c>
      <c r="F73">
        <v>4.8099999999999996</v>
      </c>
      <c r="G73">
        <v>4.22</v>
      </c>
      <c r="H73">
        <v>5.39</v>
      </c>
      <c r="I73">
        <v>0.42</v>
      </c>
      <c r="J73">
        <v>0.34</v>
      </c>
      <c r="K73">
        <v>4.22</v>
      </c>
      <c r="L73">
        <v>0.59</v>
      </c>
      <c r="M73">
        <v>0.44</v>
      </c>
    </row>
    <row r="74" spans="1:13" x14ac:dyDescent="0.25">
      <c r="A74" t="s">
        <v>127</v>
      </c>
      <c r="B74" t="s">
        <v>393</v>
      </c>
      <c r="C74">
        <v>100.49</v>
      </c>
      <c r="D74">
        <v>100.45</v>
      </c>
      <c r="E74">
        <v>100.4</v>
      </c>
      <c r="F74">
        <v>4.9000000000000004</v>
      </c>
      <c r="G74">
        <v>4.3099999999999996</v>
      </c>
      <c r="H74">
        <v>5.85</v>
      </c>
      <c r="I74">
        <v>0.48</v>
      </c>
      <c r="J74">
        <v>0.35</v>
      </c>
      <c r="K74">
        <v>4.3099999999999996</v>
      </c>
      <c r="L74">
        <v>0.43</v>
      </c>
      <c r="M74">
        <v>0.47</v>
      </c>
    </row>
    <row r="75" spans="1:13" x14ac:dyDescent="0.25">
      <c r="A75" t="s">
        <v>127</v>
      </c>
      <c r="B75" t="s">
        <v>394</v>
      </c>
      <c r="C75">
        <v>100.92</v>
      </c>
      <c r="D75">
        <v>101.09</v>
      </c>
      <c r="E75">
        <v>100.75</v>
      </c>
      <c r="F75">
        <v>5.0199999999999996</v>
      </c>
      <c r="G75">
        <v>4.67</v>
      </c>
      <c r="H75">
        <v>5.88</v>
      </c>
      <c r="I75">
        <v>0.64</v>
      </c>
      <c r="J75">
        <v>0.38</v>
      </c>
      <c r="K75">
        <v>4.67</v>
      </c>
      <c r="L75">
        <v>0.35</v>
      </c>
      <c r="M75">
        <v>0.48</v>
      </c>
    </row>
    <row r="76" spans="1:13" x14ac:dyDescent="0.25">
      <c r="A76" t="s">
        <v>127</v>
      </c>
      <c r="B76" t="s">
        <v>395</v>
      </c>
      <c r="C76">
        <v>101.44</v>
      </c>
      <c r="D76">
        <v>101.29</v>
      </c>
      <c r="E76">
        <v>101.02</v>
      </c>
      <c r="F76">
        <v>4.9000000000000004</v>
      </c>
      <c r="G76">
        <v>4.68</v>
      </c>
      <c r="H76">
        <v>6.1</v>
      </c>
      <c r="I76">
        <v>0.2</v>
      </c>
      <c r="J76">
        <v>0.38</v>
      </c>
      <c r="K76">
        <v>4.68</v>
      </c>
      <c r="L76">
        <v>0.27</v>
      </c>
      <c r="M76">
        <v>0.49</v>
      </c>
    </row>
    <row r="77" spans="1:13" x14ac:dyDescent="0.25">
      <c r="A77" t="s">
        <v>127</v>
      </c>
      <c r="B77" t="s">
        <v>396</v>
      </c>
      <c r="C77">
        <v>102.3</v>
      </c>
      <c r="D77">
        <v>101.62</v>
      </c>
      <c r="E77">
        <v>101.45</v>
      </c>
      <c r="F77">
        <v>4.72</v>
      </c>
      <c r="G77">
        <v>4.54</v>
      </c>
      <c r="H77">
        <v>6.08</v>
      </c>
      <c r="I77">
        <v>0.32</v>
      </c>
      <c r="J77">
        <v>0.37</v>
      </c>
      <c r="K77">
        <v>4.54</v>
      </c>
      <c r="L77">
        <v>0.42</v>
      </c>
      <c r="M77">
        <v>0.49</v>
      </c>
    </row>
    <row r="78" spans="1:13" x14ac:dyDescent="0.25">
      <c r="A78" t="s">
        <v>127</v>
      </c>
      <c r="B78" t="s">
        <v>397</v>
      </c>
      <c r="C78">
        <v>103.02</v>
      </c>
      <c r="D78">
        <v>102.07</v>
      </c>
      <c r="E78">
        <v>102.48</v>
      </c>
      <c r="F78">
        <v>4.83</v>
      </c>
      <c r="G78">
        <v>4.38</v>
      </c>
      <c r="H78">
        <v>6.31</v>
      </c>
      <c r="I78">
        <v>0.44</v>
      </c>
      <c r="J78">
        <v>0.36</v>
      </c>
      <c r="K78">
        <v>4.38</v>
      </c>
      <c r="L78">
        <v>1.02</v>
      </c>
      <c r="M78">
        <v>0.51</v>
      </c>
    </row>
    <row r="79" spans="1:13" x14ac:dyDescent="0.25">
      <c r="A79" t="s">
        <v>145</v>
      </c>
      <c r="B79" t="s">
        <v>386</v>
      </c>
      <c r="C79">
        <v>103.11</v>
      </c>
      <c r="D79">
        <v>102.08</v>
      </c>
      <c r="E79">
        <v>102.5</v>
      </c>
      <c r="F79">
        <v>4.37</v>
      </c>
      <c r="G79">
        <v>4.01</v>
      </c>
      <c r="H79">
        <v>5.12</v>
      </c>
      <c r="I79">
        <v>0</v>
      </c>
      <c r="J79">
        <v>0.33</v>
      </c>
      <c r="K79">
        <v>4.01</v>
      </c>
      <c r="L79">
        <v>0.02</v>
      </c>
      <c r="M79">
        <v>0.42</v>
      </c>
    </row>
    <row r="80" spans="1:13" x14ac:dyDescent="0.25">
      <c r="A80" t="s">
        <v>127</v>
      </c>
      <c r="B80" t="s">
        <v>387</v>
      </c>
      <c r="C80">
        <v>103.08</v>
      </c>
      <c r="D80">
        <v>102.47</v>
      </c>
      <c r="E80">
        <v>102.6</v>
      </c>
      <c r="F80">
        <v>3.94</v>
      </c>
      <c r="G80">
        <v>4.0199999999999996</v>
      </c>
      <c r="H80">
        <v>3.74</v>
      </c>
      <c r="I80">
        <v>0.38</v>
      </c>
      <c r="J80">
        <v>0.33</v>
      </c>
      <c r="K80">
        <v>4.0199999999999996</v>
      </c>
      <c r="L80">
        <v>0.1</v>
      </c>
      <c r="M80">
        <v>0.31</v>
      </c>
    </row>
    <row r="81" spans="1:13" x14ac:dyDescent="0.25">
      <c r="A81" t="s">
        <v>127</v>
      </c>
      <c r="B81" t="s">
        <v>388</v>
      </c>
      <c r="C81">
        <v>103.48</v>
      </c>
      <c r="D81">
        <v>103.28</v>
      </c>
      <c r="E81">
        <v>103.16</v>
      </c>
      <c r="F81">
        <v>4</v>
      </c>
      <c r="G81">
        <v>4.45</v>
      </c>
      <c r="H81">
        <v>4.04</v>
      </c>
      <c r="I81">
        <v>0.79</v>
      </c>
      <c r="J81">
        <v>0.36</v>
      </c>
      <c r="K81">
        <v>4.45</v>
      </c>
      <c r="L81">
        <v>0.54</v>
      </c>
      <c r="M81">
        <v>0.33</v>
      </c>
    </row>
    <row r="82" spans="1:13" x14ac:dyDescent="0.25">
      <c r="A82" t="s">
        <v>127</v>
      </c>
      <c r="B82" t="s">
        <v>389</v>
      </c>
      <c r="C82">
        <v>103.53</v>
      </c>
      <c r="D82">
        <v>103.65</v>
      </c>
      <c r="E82">
        <v>103.8</v>
      </c>
      <c r="F82">
        <v>4.41</v>
      </c>
      <c r="G82">
        <v>4.9400000000000004</v>
      </c>
      <c r="H82">
        <v>4.49</v>
      </c>
      <c r="I82">
        <v>0.36</v>
      </c>
      <c r="J82">
        <v>0.4</v>
      </c>
      <c r="K82">
        <v>4.9400000000000004</v>
      </c>
      <c r="L82">
        <v>0.62</v>
      </c>
      <c r="M82">
        <v>0.37</v>
      </c>
    </row>
    <row r="83" spans="1:13" x14ac:dyDescent="0.25">
      <c r="A83" t="s">
        <v>127</v>
      </c>
      <c r="B83" t="s">
        <v>390</v>
      </c>
      <c r="C83">
        <v>103.23</v>
      </c>
      <c r="D83">
        <v>103.83</v>
      </c>
      <c r="E83">
        <v>103.8</v>
      </c>
      <c r="F83">
        <v>4.28</v>
      </c>
      <c r="G83">
        <v>4.66</v>
      </c>
      <c r="H83">
        <v>4.59</v>
      </c>
      <c r="I83">
        <v>0.17</v>
      </c>
      <c r="J83">
        <v>0.38</v>
      </c>
      <c r="K83">
        <v>4.66</v>
      </c>
      <c r="L83">
        <v>0</v>
      </c>
      <c r="M83">
        <v>0.37</v>
      </c>
    </row>
    <row r="84" spans="1:13" x14ac:dyDescent="0.25">
      <c r="A84" t="s">
        <v>127</v>
      </c>
      <c r="B84" t="s">
        <v>391</v>
      </c>
      <c r="C84">
        <v>103.3</v>
      </c>
      <c r="D84">
        <v>103.89</v>
      </c>
      <c r="E84">
        <v>104.04</v>
      </c>
      <c r="F84">
        <v>3.95</v>
      </c>
      <c r="G84">
        <v>4.3600000000000003</v>
      </c>
      <c r="H84">
        <v>4.68</v>
      </c>
      <c r="I84">
        <v>0.06</v>
      </c>
      <c r="J84">
        <v>0.36</v>
      </c>
      <c r="K84">
        <v>4.3600000000000003</v>
      </c>
      <c r="L84">
        <v>0.24</v>
      </c>
      <c r="M84">
        <v>0.38</v>
      </c>
    </row>
    <row r="85" spans="1:13" x14ac:dyDescent="0.25">
      <c r="A85" t="s">
        <v>127</v>
      </c>
      <c r="B85" t="s">
        <v>392</v>
      </c>
      <c r="C85">
        <v>103.69</v>
      </c>
      <c r="D85">
        <v>103.99</v>
      </c>
      <c r="E85">
        <v>104.14</v>
      </c>
      <c r="F85">
        <v>3.78</v>
      </c>
      <c r="G85">
        <v>4.0199999999999996</v>
      </c>
      <c r="H85">
        <v>4.18</v>
      </c>
      <c r="I85">
        <v>0.1</v>
      </c>
      <c r="J85">
        <v>0.33</v>
      </c>
      <c r="K85">
        <v>4.0199999999999996</v>
      </c>
      <c r="L85">
        <v>0.1</v>
      </c>
      <c r="M85">
        <v>0.34</v>
      </c>
    </row>
    <row r="86" spans="1:13" x14ac:dyDescent="0.25">
      <c r="A86" t="s">
        <v>127</v>
      </c>
      <c r="B86" t="s">
        <v>393</v>
      </c>
      <c r="C86">
        <v>103.67</v>
      </c>
      <c r="D86">
        <v>104</v>
      </c>
      <c r="E86">
        <v>104.13</v>
      </c>
      <c r="F86">
        <v>3.16</v>
      </c>
      <c r="G86">
        <v>3.54</v>
      </c>
      <c r="H86">
        <v>3.72</v>
      </c>
      <c r="I86">
        <v>0.01</v>
      </c>
      <c r="J86">
        <v>0.28999999999999998</v>
      </c>
      <c r="K86">
        <v>3.54</v>
      </c>
      <c r="L86">
        <v>-0.01</v>
      </c>
      <c r="M86">
        <v>0.3</v>
      </c>
    </row>
    <row r="87" spans="1:13" x14ac:dyDescent="0.25">
      <c r="A87" t="s">
        <v>127</v>
      </c>
      <c r="B87" t="s">
        <v>394</v>
      </c>
      <c r="C87">
        <v>103.94</v>
      </c>
      <c r="D87">
        <v>104.12</v>
      </c>
      <c r="E87">
        <v>104.36</v>
      </c>
      <c r="F87">
        <v>3</v>
      </c>
      <c r="G87">
        <v>3</v>
      </c>
      <c r="H87">
        <v>3.58</v>
      </c>
      <c r="I87">
        <v>0.12</v>
      </c>
      <c r="J87">
        <v>0.25</v>
      </c>
      <c r="K87">
        <v>3</v>
      </c>
      <c r="L87">
        <v>0.21</v>
      </c>
      <c r="M87">
        <v>0.28999999999999998</v>
      </c>
    </row>
    <row r="88" spans="1:13" x14ac:dyDescent="0.25">
      <c r="A88" t="s">
        <v>127</v>
      </c>
      <c r="B88" t="s">
        <v>395</v>
      </c>
      <c r="C88">
        <v>104.5</v>
      </c>
      <c r="D88">
        <v>104.54</v>
      </c>
      <c r="E88">
        <v>104.86</v>
      </c>
      <c r="F88">
        <v>3.02</v>
      </c>
      <c r="G88">
        <v>3.21</v>
      </c>
      <c r="H88">
        <v>3.8</v>
      </c>
      <c r="I88">
        <v>0.4</v>
      </c>
      <c r="J88">
        <v>0.26</v>
      </c>
      <c r="K88">
        <v>3.21</v>
      </c>
      <c r="L88">
        <v>0.49</v>
      </c>
      <c r="M88">
        <v>0.31</v>
      </c>
    </row>
    <row r="89" spans="1:13" x14ac:dyDescent="0.25">
      <c r="A89" t="s">
        <v>127</v>
      </c>
      <c r="B89" t="s">
        <v>396</v>
      </c>
      <c r="C89">
        <v>105.35</v>
      </c>
      <c r="D89">
        <v>105.06</v>
      </c>
      <c r="E89">
        <v>104.72</v>
      </c>
      <c r="F89">
        <v>2.97</v>
      </c>
      <c r="G89">
        <v>3.38</v>
      </c>
      <c r="H89">
        <v>3.22</v>
      </c>
      <c r="I89">
        <v>0.49</v>
      </c>
      <c r="J89">
        <v>0.28000000000000003</v>
      </c>
      <c r="K89">
        <v>3.38</v>
      </c>
      <c r="L89">
        <v>-0.14000000000000001</v>
      </c>
      <c r="M89">
        <v>0.26</v>
      </c>
    </row>
    <row r="90" spans="1:13" x14ac:dyDescent="0.25">
      <c r="A90" t="s">
        <v>127</v>
      </c>
      <c r="B90" t="s">
        <v>397</v>
      </c>
      <c r="C90">
        <v>105.93</v>
      </c>
      <c r="D90">
        <v>105.76</v>
      </c>
      <c r="E90">
        <v>105.37</v>
      </c>
      <c r="F90">
        <v>2.83</v>
      </c>
      <c r="G90">
        <v>3.62</v>
      </c>
      <c r="H90">
        <v>2.82</v>
      </c>
      <c r="I90">
        <v>0.67</v>
      </c>
      <c r="J90">
        <v>0.3</v>
      </c>
      <c r="K90">
        <v>3.62</v>
      </c>
      <c r="L90">
        <v>0.63</v>
      </c>
      <c r="M90">
        <v>0.23</v>
      </c>
    </row>
  </sheetData>
  <mergeCells count="1">
    <mergeCell ref="H1:I1"/>
  </mergeCells>
  <hyperlinks>
    <hyperlink ref="H1:I1" location="Index!A1" display="Regresar al Índice" xr:uid="{B50F076B-8864-44F2-BD3D-F51DDEBA9923}"/>
  </hyperlinks>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20"/>
  <dimension ref="A1:I65"/>
  <sheetViews>
    <sheetView workbookViewId="0">
      <selection activeCell="F22" sqref="F22"/>
    </sheetView>
  </sheetViews>
  <sheetFormatPr baseColWidth="10" defaultColWidth="9.109375" defaultRowHeight="13.2" x14ac:dyDescent="0.25"/>
  <cols>
    <col min="1" max="1" width="25.88671875" customWidth="1"/>
  </cols>
  <sheetData>
    <row r="1" spans="1:9" ht="14.4" x14ac:dyDescent="0.3">
      <c r="A1" t="s">
        <v>1030</v>
      </c>
      <c r="B1" t="s">
        <v>127</v>
      </c>
      <c r="C1" t="s">
        <v>127</v>
      </c>
      <c r="D1" t="s">
        <v>127</v>
      </c>
      <c r="E1" t="s">
        <v>127</v>
      </c>
      <c r="F1" t="s">
        <v>127</v>
      </c>
      <c r="G1" t="s">
        <v>127</v>
      </c>
      <c r="H1" s="12" t="s">
        <v>131</v>
      </c>
      <c r="I1" s="12"/>
    </row>
    <row r="2" spans="1:9" x14ac:dyDescent="0.25">
      <c r="A2" t="s">
        <v>375</v>
      </c>
      <c r="B2" t="s">
        <v>127</v>
      </c>
      <c r="C2" t="s">
        <v>127</v>
      </c>
      <c r="D2" t="s">
        <v>127</v>
      </c>
      <c r="E2" t="s">
        <v>127</v>
      </c>
      <c r="F2" t="s">
        <v>127</v>
      </c>
      <c r="G2" t="s">
        <v>127</v>
      </c>
      <c r="H2" t="s">
        <v>127</v>
      </c>
    </row>
    <row r="6" spans="1:9" x14ac:dyDescent="0.25">
      <c r="A6" t="s">
        <v>127</v>
      </c>
      <c r="B6" t="s">
        <v>738</v>
      </c>
      <c r="C6" t="s">
        <v>739</v>
      </c>
      <c r="D6" t="s">
        <v>739</v>
      </c>
      <c r="E6" t="s">
        <v>398</v>
      </c>
    </row>
    <row r="7" spans="1:9" x14ac:dyDescent="0.25">
      <c r="A7" t="s">
        <v>399</v>
      </c>
      <c r="B7">
        <v>0.6</v>
      </c>
      <c r="C7">
        <v>0.16</v>
      </c>
      <c r="D7">
        <v>0.16</v>
      </c>
      <c r="E7">
        <v>1</v>
      </c>
    </row>
    <row r="8" spans="1:9" x14ac:dyDescent="0.25">
      <c r="A8" t="s">
        <v>404</v>
      </c>
      <c r="B8">
        <v>0.42</v>
      </c>
      <c r="C8">
        <v>0.78</v>
      </c>
      <c r="D8">
        <v>0.78</v>
      </c>
      <c r="E8">
        <v>2</v>
      </c>
    </row>
    <row r="9" spans="1:9" x14ac:dyDescent="0.25">
      <c r="A9" t="s">
        <v>400</v>
      </c>
      <c r="B9">
        <v>0.37</v>
      </c>
      <c r="C9">
        <v>1.53</v>
      </c>
      <c r="D9">
        <v>1.53</v>
      </c>
      <c r="E9">
        <v>3</v>
      </c>
    </row>
    <row r="10" spans="1:9" x14ac:dyDescent="0.25">
      <c r="A10" t="s">
        <v>401</v>
      </c>
      <c r="B10">
        <v>0.69</v>
      </c>
      <c r="C10">
        <v>1.56</v>
      </c>
      <c r="D10">
        <v>1.56</v>
      </c>
      <c r="E10">
        <v>4</v>
      </c>
    </row>
    <row r="11" spans="1:9" x14ac:dyDescent="0.25">
      <c r="A11" t="s">
        <v>424</v>
      </c>
      <c r="B11">
        <v>0.43</v>
      </c>
      <c r="C11">
        <v>1.64</v>
      </c>
      <c r="D11">
        <v>1.64</v>
      </c>
      <c r="E11">
        <v>5</v>
      </c>
    </row>
    <row r="12" spans="1:9" x14ac:dyDescent="0.25">
      <c r="A12" t="s">
        <v>413</v>
      </c>
      <c r="B12">
        <v>0.24</v>
      </c>
      <c r="C12">
        <v>1.84</v>
      </c>
      <c r="D12">
        <v>1.84</v>
      </c>
      <c r="E12">
        <v>6</v>
      </c>
    </row>
    <row r="13" spans="1:9" x14ac:dyDescent="0.25">
      <c r="A13" t="s">
        <v>406</v>
      </c>
      <c r="B13">
        <v>0.74</v>
      </c>
      <c r="C13">
        <v>1.85</v>
      </c>
      <c r="D13">
        <v>1.85</v>
      </c>
      <c r="E13">
        <v>7</v>
      </c>
    </row>
    <row r="14" spans="1:9" x14ac:dyDescent="0.25">
      <c r="A14" t="s">
        <v>416</v>
      </c>
      <c r="B14">
        <v>0.7</v>
      </c>
      <c r="C14">
        <v>1.9</v>
      </c>
      <c r="D14">
        <v>1.9</v>
      </c>
      <c r="E14">
        <v>8</v>
      </c>
    </row>
    <row r="15" spans="1:9" x14ac:dyDescent="0.25">
      <c r="A15" t="s">
        <v>417</v>
      </c>
      <c r="B15">
        <v>0.4</v>
      </c>
      <c r="C15">
        <v>1.9</v>
      </c>
      <c r="D15">
        <v>1.9</v>
      </c>
      <c r="E15">
        <v>9</v>
      </c>
    </row>
    <row r="16" spans="1:9" x14ac:dyDescent="0.25">
      <c r="A16" t="s">
        <v>418</v>
      </c>
      <c r="B16">
        <v>0.48</v>
      </c>
      <c r="C16">
        <v>2.09</v>
      </c>
      <c r="D16">
        <v>2.09</v>
      </c>
      <c r="E16">
        <v>10</v>
      </c>
    </row>
    <row r="17" spans="1:5" x14ac:dyDescent="0.25">
      <c r="A17" t="s">
        <v>403</v>
      </c>
      <c r="B17">
        <v>0.28999999999999998</v>
      </c>
      <c r="C17">
        <v>2.16</v>
      </c>
      <c r="D17">
        <v>2.16</v>
      </c>
      <c r="E17">
        <v>11</v>
      </c>
    </row>
    <row r="18" spans="1:5" x14ac:dyDescent="0.25">
      <c r="A18" t="s">
        <v>402</v>
      </c>
      <c r="B18">
        <v>0.39</v>
      </c>
      <c r="C18">
        <v>2.19</v>
      </c>
      <c r="D18">
        <v>2.19</v>
      </c>
      <c r="E18">
        <v>12</v>
      </c>
    </row>
    <row r="19" spans="1:5" x14ac:dyDescent="0.25">
      <c r="A19" t="s">
        <v>420</v>
      </c>
      <c r="B19">
        <v>0.63</v>
      </c>
      <c r="C19">
        <v>2.21</v>
      </c>
      <c r="D19">
        <v>2.21</v>
      </c>
      <c r="E19">
        <v>13</v>
      </c>
    </row>
    <row r="20" spans="1:5" x14ac:dyDescent="0.25">
      <c r="A20" t="s">
        <v>407</v>
      </c>
      <c r="B20">
        <v>0.21</v>
      </c>
      <c r="C20">
        <v>2.2200000000000002</v>
      </c>
      <c r="D20">
        <v>2.2200000000000002</v>
      </c>
      <c r="E20">
        <v>14</v>
      </c>
    </row>
    <row r="21" spans="1:5" x14ac:dyDescent="0.25">
      <c r="A21" t="s">
        <v>422</v>
      </c>
      <c r="B21">
        <v>0.41</v>
      </c>
      <c r="C21">
        <v>2.25</v>
      </c>
      <c r="D21">
        <v>2.25</v>
      </c>
      <c r="E21">
        <v>15</v>
      </c>
    </row>
    <row r="22" spans="1:5" x14ac:dyDescent="0.25">
      <c r="A22" t="s">
        <v>405</v>
      </c>
      <c r="B22">
        <v>0.41</v>
      </c>
      <c r="C22">
        <v>2.25</v>
      </c>
      <c r="D22">
        <v>2.25</v>
      </c>
      <c r="E22">
        <v>16</v>
      </c>
    </row>
    <row r="23" spans="1:5" x14ac:dyDescent="0.25">
      <c r="A23" t="s">
        <v>414</v>
      </c>
      <c r="B23">
        <v>0.57999999999999996</v>
      </c>
      <c r="C23">
        <v>2.27</v>
      </c>
      <c r="D23">
        <v>2.27</v>
      </c>
      <c r="E23">
        <v>17</v>
      </c>
    </row>
    <row r="24" spans="1:5" x14ac:dyDescent="0.25">
      <c r="A24" t="s">
        <v>425</v>
      </c>
      <c r="B24">
        <v>0.7</v>
      </c>
      <c r="C24">
        <v>2.4</v>
      </c>
      <c r="D24">
        <v>2.4</v>
      </c>
      <c r="E24">
        <v>18</v>
      </c>
    </row>
    <row r="25" spans="1:5" x14ac:dyDescent="0.25">
      <c r="A25" t="s">
        <v>410</v>
      </c>
      <c r="B25">
        <v>0.6</v>
      </c>
      <c r="C25">
        <v>2.41</v>
      </c>
      <c r="D25">
        <v>2.41</v>
      </c>
      <c r="E25">
        <v>19</v>
      </c>
    </row>
    <row r="26" spans="1:5" x14ac:dyDescent="0.25">
      <c r="A26" t="s">
        <v>409</v>
      </c>
      <c r="B26">
        <v>0.44</v>
      </c>
      <c r="C26">
        <v>2.4500000000000002</v>
      </c>
      <c r="D26">
        <v>2.4500000000000002</v>
      </c>
      <c r="E26">
        <v>20</v>
      </c>
    </row>
    <row r="27" spans="1:5" x14ac:dyDescent="0.25">
      <c r="A27" t="s">
        <v>419</v>
      </c>
      <c r="B27">
        <v>0.35</v>
      </c>
      <c r="C27">
        <v>2.48</v>
      </c>
      <c r="D27">
        <v>2.48</v>
      </c>
      <c r="E27">
        <v>21</v>
      </c>
    </row>
    <row r="28" spans="1:5" x14ac:dyDescent="0.25">
      <c r="A28" t="s">
        <v>446</v>
      </c>
      <c r="B28">
        <v>0.4</v>
      </c>
      <c r="C28">
        <v>2.65</v>
      </c>
      <c r="D28">
        <v>2.65</v>
      </c>
      <c r="E28">
        <v>22</v>
      </c>
    </row>
    <row r="29" spans="1:5" x14ac:dyDescent="0.25">
      <c r="A29" t="s">
        <v>434</v>
      </c>
      <c r="B29">
        <v>0.32</v>
      </c>
      <c r="C29">
        <v>2.67</v>
      </c>
      <c r="D29">
        <v>2.67</v>
      </c>
      <c r="E29">
        <v>23</v>
      </c>
    </row>
    <row r="30" spans="1:5" x14ac:dyDescent="0.25">
      <c r="A30" t="s">
        <v>412</v>
      </c>
      <c r="B30">
        <v>0.64</v>
      </c>
      <c r="C30">
        <v>2.72</v>
      </c>
      <c r="D30">
        <v>2.72</v>
      </c>
      <c r="E30">
        <v>24</v>
      </c>
    </row>
    <row r="31" spans="1:5" x14ac:dyDescent="0.25">
      <c r="A31" t="s">
        <v>439</v>
      </c>
      <c r="B31">
        <v>0.6</v>
      </c>
      <c r="C31">
        <v>2.75</v>
      </c>
      <c r="D31">
        <v>2.75</v>
      </c>
      <c r="E31">
        <v>25</v>
      </c>
    </row>
    <row r="32" spans="1:5" x14ac:dyDescent="0.25">
      <c r="A32" t="s">
        <v>447</v>
      </c>
      <c r="B32">
        <v>0.53</v>
      </c>
      <c r="C32">
        <v>2.81</v>
      </c>
      <c r="D32">
        <v>2.81</v>
      </c>
      <c r="E32">
        <v>26</v>
      </c>
    </row>
    <row r="33" spans="1:5" x14ac:dyDescent="0.25">
      <c r="A33" t="s">
        <v>440</v>
      </c>
      <c r="B33">
        <v>0.63</v>
      </c>
      <c r="C33">
        <v>2.82</v>
      </c>
      <c r="D33">
        <v>2.82</v>
      </c>
      <c r="E33">
        <v>27</v>
      </c>
    </row>
    <row r="34" spans="1:5" x14ac:dyDescent="0.25">
      <c r="A34" t="s">
        <v>423</v>
      </c>
      <c r="B34">
        <v>0.51</v>
      </c>
      <c r="C34">
        <v>2.82</v>
      </c>
      <c r="D34">
        <v>2.82</v>
      </c>
      <c r="E34">
        <v>28</v>
      </c>
    </row>
    <row r="35" spans="1:5" x14ac:dyDescent="0.25">
      <c r="A35" t="s">
        <v>435</v>
      </c>
      <c r="B35">
        <v>0.43</v>
      </c>
      <c r="C35">
        <v>2.85</v>
      </c>
      <c r="D35">
        <v>2.85</v>
      </c>
      <c r="E35">
        <v>29</v>
      </c>
    </row>
    <row r="36" spans="1:5" x14ac:dyDescent="0.25">
      <c r="A36" t="s">
        <v>429</v>
      </c>
      <c r="B36">
        <v>0.81</v>
      </c>
      <c r="C36">
        <v>2.88</v>
      </c>
      <c r="D36">
        <v>2.88</v>
      </c>
      <c r="E36">
        <v>30</v>
      </c>
    </row>
    <row r="37" spans="1:5" x14ac:dyDescent="0.25">
      <c r="A37" t="s">
        <v>433</v>
      </c>
      <c r="B37">
        <v>0.39</v>
      </c>
      <c r="C37">
        <v>2.9</v>
      </c>
      <c r="D37">
        <v>2.9</v>
      </c>
      <c r="E37">
        <v>31</v>
      </c>
    </row>
    <row r="38" spans="1:5" x14ac:dyDescent="0.25">
      <c r="A38" t="s">
        <v>445</v>
      </c>
      <c r="B38">
        <v>0.38</v>
      </c>
      <c r="C38">
        <v>2.94</v>
      </c>
      <c r="D38">
        <v>2.94</v>
      </c>
      <c r="E38">
        <v>32</v>
      </c>
    </row>
    <row r="39" spans="1:5" x14ac:dyDescent="0.25">
      <c r="A39" t="s">
        <v>408</v>
      </c>
      <c r="B39">
        <v>0.48</v>
      </c>
      <c r="C39">
        <v>2.96</v>
      </c>
      <c r="D39">
        <v>2.96</v>
      </c>
      <c r="E39">
        <v>33</v>
      </c>
    </row>
    <row r="40" spans="1:5" x14ac:dyDescent="0.25">
      <c r="A40" t="s">
        <v>427</v>
      </c>
      <c r="B40">
        <v>0.25</v>
      </c>
      <c r="C40">
        <v>2.98</v>
      </c>
      <c r="D40">
        <v>2.98</v>
      </c>
      <c r="E40">
        <v>34</v>
      </c>
    </row>
    <row r="41" spans="1:5" x14ac:dyDescent="0.25">
      <c r="A41" t="s">
        <v>442</v>
      </c>
      <c r="B41">
        <v>0.38</v>
      </c>
      <c r="C41">
        <v>2.99</v>
      </c>
      <c r="D41">
        <v>2.99</v>
      </c>
      <c r="E41">
        <v>35</v>
      </c>
    </row>
    <row r="42" spans="1:5" x14ac:dyDescent="0.25">
      <c r="A42" t="s">
        <v>430</v>
      </c>
      <c r="B42">
        <v>0.45</v>
      </c>
      <c r="C42">
        <v>2.99</v>
      </c>
      <c r="D42">
        <v>2.99</v>
      </c>
      <c r="E42">
        <v>36</v>
      </c>
    </row>
    <row r="43" spans="1:5" x14ac:dyDescent="0.25">
      <c r="A43" t="s">
        <v>436</v>
      </c>
      <c r="B43">
        <v>0.67</v>
      </c>
      <c r="C43">
        <v>3</v>
      </c>
      <c r="D43">
        <v>3</v>
      </c>
      <c r="E43">
        <v>37</v>
      </c>
    </row>
    <row r="44" spans="1:5" x14ac:dyDescent="0.25">
      <c r="A44" t="s">
        <v>421</v>
      </c>
      <c r="B44">
        <v>0.27</v>
      </c>
      <c r="C44">
        <v>3.02</v>
      </c>
      <c r="D44">
        <v>3.02</v>
      </c>
      <c r="E44">
        <v>38</v>
      </c>
    </row>
    <row r="45" spans="1:5" x14ac:dyDescent="0.25">
      <c r="A45" t="s">
        <v>431</v>
      </c>
      <c r="B45">
        <v>0.53</v>
      </c>
      <c r="C45">
        <v>3.07</v>
      </c>
      <c r="D45">
        <v>3.07</v>
      </c>
      <c r="E45">
        <v>39</v>
      </c>
    </row>
    <row r="46" spans="1:5" x14ac:dyDescent="0.25">
      <c r="A46" t="s">
        <v>426</v>
      </c>
      <c r="B46">
        <v>0.62</v>
      </c>
      <c r="C46">
        <v>3.1</v>
      </c>
      <c r="D46">
        <v>3.1</v>
      </c>
      <c r="E46">
        <v>40</v>
      </c>
    </row>
    <row r="47" spans="1:5" x14ac:dyDescent="0.25">
      <c r="A47" t="s">
        <v>411</v>
      </c>
      <c r="B47">
        <v>0.8</v>
      </c>
      <c r="C47">
        <v>3.14</v>
      </c>
      <c r="D47">
        <v>3.14</v>
      </c>
      <c r="E47">
        <v>41</v>
      </c>
    </row>
    <row r="48" spans="1:5" x14ac:dyDescent="0.25">
      <c r="A48" t="s">
        <v>415</v>
      </c>
      <c r="B48">
        <v>0.61</v>
      </c>
      <c r="C48">
        <v>3.18</v>
      </c>
      <c r="D48">
        <v>3.18</v>
      </c>
      <c r="E48">
        <v>42</v>
      </c>
    </row>
    <row r="49" spans="1:5" x14ac:dyDescent="0.25">
      <c r="A49" t="s">
        <v>452</v>
      </c>
      <c r="B49">
        <v>0.31</v>
      </c>
      <c r="C49">
        <v>3.29</v>
      </c>
      <c r="D49">
        <v>3.29</v>
      </c>
      <c r="E49">
        <v>43</v>
      </c>
    </row>
    <row r="50" spans="1:5" x14ac:dyDescent="0.25">
      <c r="A50" t="s">
        <v>448</v>
      </c>
      <c r="B50">
        <v>0.57999999999999996</v>
      </c>
      <c r="C50">
        <v>3.52</v>
      </c>
      <c r="D50">
        <v>3.52</v>
      </c>
      <c r="E50">
        <v>44</v>
      </c>
    </row>
    <row r="51" spans="1:5" x14ac:dyDescent="0.25">
      <c r="A51" t="s">
        <v>443</v>
      </c>
      <c r="B51">
        <v>0.56999999999999995</v>
      </c>
      <c r="C51">
        <v>3.54</v>
      </c>
      <c r="D51">
        <v>3.54</v>
      </c>
      <c r="E51">
        <v>45</v>
      </c>
    </row>
    <row r="52" spans="1:5" x14ac:dyDescent="0.25">
      <c r="A52" t="s">
        <v>740</v>
      </c>
      <c r="B52">
        <v>0.73</v>
      </c>
      <c r="C52">
        <v>3.56</v>
      </c>
      <c r="D52">
        <v>3.56</v>
      </c>
      <c r="E52">
        <v>46</v>
      </c>
    </row>
    <row r="53" spans="1:5" x14ac:dyDescent="0.25">
      <c r="A53" t="s">
        <v>444</v>
      </c>
      <c r="B53">
        <v>0.35</v>
      </c>
      <c r="C53">
        <v>3.62</v>
      </c>
      <c r="D53">
        <v>3.62</v>
      </c>
      <c r="E53">
        <v>47</v>
      </c>
    </row>
    <row r="54" spans="1:5" x14ac:dyDescent="0.25">
      <c r="A54" t="s">
        <v>428</v>
      </c>
      <c r="B54">
        <v>0.67</v>
      </c>
      <c r="C54">
        <v>3.62</v>
      </c>
      <c r="D54">
        <v>3.62</v>
      </c>
      <c r="E54">
        <v>48</v>
      </c>
    </row>
    <row r="55" spans="1:5" x14ac:dyDescent="0.25">
      <c r="A55" t="s">
        <v>432</v>
      </c>
      <c r="B55">
        <v>0.73</v>
      </c>
      <c r="C55">
        <v>3.66</v>
      </c>
      <c r="D55">
        <v>3.66</v>
      </c>
      <c r="E55">
        <v>49</v>
      </c>
    </row>
    <row r="56" spans="1:5" x14ac:dyDescent="0.25">
      <c r="A56" t="s">
        <v>438</v>
      </c>
      <c r="B56">
        <v>0.71</v>
      </c>
      <c r="C56">
        <v>3.74</v>
      </c>
      <c r="D56">
        <v>3.74</v>
      </c>
      <c r="E56">
        <v>50</v>
      </c>
    </row>
    <row r="57" spans="1:5" x14ac:dyDescent="0.25">
      <c r="A57" t="s">
        <v>441</v>
      </c>
      <c r="B57">
        <v>0.35</v>
      </c>
      <c r="C57">
        <v>3.78</v>
      </c>
      <c r="D57">
        <v>3.78</v>
      </c>
      <c r="E57">
        <v>51</v>
      </c>
    </row>
    <row r="58" spans="1:5" x14ac:dyDescent="0.25">
      <c r="A58" t="s">
        <v>449</v>
      </c>
      <c r="B58">
        <v>0.28999999999999998</v>
      </c>
      <c r="C58">
        <v>3.94</v>
      </c>
      <c r="D58">
        <v>3.94</v>
      </c>
      <c r="E58">
        <v>52</v>
      </c>
    </row>
    <row r="59" spans="1:5" x14ac:dyDescent="0.25">
      <c r="A59" t="s">
        <v>451</v>
      </c>
      <c r="B59">
        <v>0.74</v>
      </c>
      <c r="C59">
        <v>4.0599999999999996</v>
      </c>
      <c r="D59">
        <v>4.0599999999999996</v>
      </c>
      <c r="E59">
        <v>53</v>
      </c>
    </row>
    <row r="60" spans="1:5" x14ac:dyDescent="0.25">
      <c r="A60" t="s">
        <v>450</v>
      </c>
      <c r="B60">
        <v>0.71</v>
      </c>
      <c r="C60">
        <v>4.17</v>
      </c>
      <c r="D60">
        <v>4.17</v>
      </c>
      <c r="E60">
        <v>54</v>
      </c>
    </row>
    <row r="61" spans="1:5" x14ac:dyDescent="0.25">
      <c r="A61" t="s">
        <v>437</v>
      </c>
      <c r="B61">
        <v>0.87</v>
      </c>
      <c r="C61">
        <v>4.4000000000000004</v>
      </c>
      <c r="D61">
        <v>4.4000000000000004</v>
      </c>
      <c r="E61">
        <v>55</v>
      </c>
    </row>
    <row r="64" spans="1:5" x14ac:dyDescent="0.25">
      <c r="A64" t="s">
        <v>121</v>
      </c>
      <c r="B64">
        <v>0</v>
      </c>
      <c r="D64">
        <v>2.83</v>
      </c>
    </row>
    <row r="65" spans="2:4" x14ac:dyDescent="0.25">
      <c r="B65">
        <v>1</v>
      </c>
      <c r="D65">
        <v>2.83</v>
      </c>
    </row>
  </sheetData>
  <autoFilter ref="A6:E6" xr:uid="{00000000-0009-0000-0000-00002B000000}">
    <sortState ref="A7:E62">
      <sortCondition ref="E6"/>
    </sortState>
  </autoFilter>
  <mergeCells count="1">
    <mergeCell ref="H1:I1"/>
  </mergeCells>
  <hyperlinks>
    <hyperlink ref="H1:I1" location="Index!A1" display="Regresar al Índice" xr:uid="{D6B263F6-A2E5-4B44-9D77-A1D97B75B240}"/>
  </hyperlinks>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11801-4C3D-49A7-AEA7-71D40B89BCA7}">
  <sheetPr codeName="Hoja40"/>
  <dimension ref="A1:J12"/>
  <sheetViews>
    <sheetView workbookViewId="0">
      <selection activeCell="F22" sqref="F22"/>
    </sheetView>
  </sheetViews>
  <sheetFormatPr baseColWidth="10" defaultRowHeight="13.2" x14ac:dyDescent="0.25"/>
  <sheetData>
    <row r="1" spans="1:10" ht="14.4" x14ac:dyDescent="0.3">
      <c r="A1" t="s">
        <v>1031</v>
      </c>
      <c r="H1" s="12" t="s">
        <v>131</v>
      </c>
      <c r="I1" s="12"/>
    </row>
    <row r="2" spans="1:10" x14ac:dyDescent="0.25">
      <c r="A2" t="s">
        <v>375</v>
      </c>
    </row>
    <row r="3" spans="1:10" x14ac:dyDescent="0.25">
      <c r="A3" t="s">
        <v>1053</v>
      </c>
    </row>
    <row r="6" spans="1:10" x14ac:dyDescent="0.25">
      <c r="B6" s="11" t="s">
        <v>216</v>
      </c>
      <c r="C6" s="11"/>
      <c r="D6" s="11"/>
      <c r="E6" s="11"/>
      <c r="F6" s="11"/>
      <c r="G6" s="11"/>
      <c r="H6" s="11"/>
      <c r="I6" s="11"/>
      <c r="J6" s="11"/>
    </row>
    <row r="7" spans="1:10" x14ac:dyDescent="0.25">
      <c r="A7" t="s">
        <v>585</v>
      </c>
      <c r="B7" t="s">
        <v>1032</v>
      </c>
      <c r="C7" t="s">
        <v>1033</v>
      </c>
      <c r="D7" t="s">
        <v>1034</v>
      </c>
      <c r="E7" t="s">
        <v>1035</v>
      </c>
      <c r="F7" t="s">
        <v>1036</v>
      </c>
      <c r="G7" t="s">
        <v>1037</v>
      </c>
      <c r="H7" t="s">
        <v>1038</v>
      </c>
      <c r="I7" t="s">
        <v>1039</v>
      </c>
      <c r="J7" t="s">
        <v>1040</v>
      </c>
    </row>
    <row r="8" spans="1:10" x14ac:dyDescent="0.25">
      <c r="A8">
        <v>43678</v>
      </c>
      <c r="B8">
        <v>3.5854034947976343E-2</v>
      </c>
      <c r="C8">
        <v>5.2727182490446056E-2</v>
      </c>
      <c r="D8">
        <v>-2.3500505280678485E-2</v>
      </c>
      <c r="E8">
        <v>1.5137142914199542E-2</v>
      </c>
      <c r="F8">
        <v>-1.0809579010988002E-2</v>
      </c>
      <c r="G8">
        <v>3.8944006727602121E-2</v>
      </c>
      <c r="H8">
        <v>5.4741181859826016E-2</v>
      </c>
      <c r="I8">
        <v>3.6074674576372923E-2</v>
      </c>
      <c r="J8">
        <v>5.8158351948374376E-2</v>
      </c>
    </row>
    <row r="9" spans="1:10" x14ac:dyDescent="0.25">
      <c r="A9">
        <v>43709</v>
      </c>
      <c r="B9">
        <v>3.1433153809599323E-2</v>
      </c>
      <c r="C9">
        <v>4.6539814550220271E-2</v>
      </c>
      <c r="D9">
        <v>-2.3779601775124615E-2</v>
      </c>
      <c r="E9">
        <v>8.9435161983619782E-3</v>
      </c>
      <c r="F9">
        <v>-1.2355120323378377E-2</v>
      </c>
      <c r="G9">
        <v>3.6726630548654438E-2</v>
      </c>
      <c r="H9">
        <v>4.5635116706524093E-2</v>
      </c>
      <c r="I9">
        <v>3.6613980609667029E-2</v>
      </c>
      <c r="J9">
        <v>6.1459641568486933E-2</v>
      </c>
    </row>
    <row r="10" spans="1:10" x14ac:dyDescent="0.25">
      <c r="A10">
        <v>43739</v>
      </c>
      <c r="B10">
        <v>3.3588872204220355E-2</v>
      </c>
      <c r="C10">
        <v>5.9069767441860543E-2</v>
      </c>
      <c r="D10">
        <v>-1.7768098232059382E-2</v>
      </c>
      <c r="E10">
        <v>8.4324025435442707E-3</v>
      </c>
      <c r="F10">
        <v>-1.5805067530743067E-2</v>
      </c>
      <c r="G10">
        <v>3.1215647437484506E-2</v>
      </c>
      <c r="H10">
        <v>3.7380432547802434E-2</v>
      </c>
      <c r="I10">
        <v>2.818520574010952E-2</v>
      </c>
      <c r="J10">
        <v>6.7553238928582227E-2</v>
      </c>
    </row>
    <row r="11" spans="1:10" x14ac:dyDescent="0.25">
      <c r="A11">
        <v>43770</v>
      </c>
      <c r="B11">
        <v>3.342259150603466E-2</v>
      </c>
      <c r="C11">
        <v>5.1437009221501961E-2</v>
      </c>
      <c r="D11">
        <v>8.0505004095168253E-3</v>
      </c>
      <c r="E11">
        <v>9.2185911544953036E-3</v>
      </c>
      <c r="F11">
        <v>-2.7231316013416329E-3</v>
      </c>
      <c r="G11">
        <v>3.2483450609871012E-2</v>
      </c>
      <c r="H11">
        <v>3.5588923556942209E-2</v>
      </c>
      <c r="I11">
        <v>3.3194979643186073E-2</v>
      </c>
      <c r="J11">
        <v>6.3947697981481255E-2</v>
      </c>
    </row>
    <row r="12" spans="1:10" x14ac:dyDescent="0.25">
      <c r="A12">
        <v>43800</v>
      </c>
      <c r="B12">
        <v>3.4136840972038618E-2</v>
      </c>
      <c r="C12">
        <v>4.6781871661893293E-2</v>
      </c>
      <c r="D12">
        <v>2.368489401234708E-2</v>
      </c>
      <c r="E12">
        <v>8.4985835694051381E-3</v>
      </c>
      <c r="F12">
        <v>-6.4879495293251876E-3</v>
      </c>
      <c r="G12">
        <v>3.4125793536465387E-2</v>
      </c>
      <c r="H12">
        <v>4.278022801842063E-2</v>
      </c>
      <c r="I12">
        <v>3.3354833665611094E-2</v>
      </c>
      <c r="J12">
        <v>7.2423672577262677E-2</v>
      </c>
    </row>
  </sheetData>
  <mergeCells count="2">
    <mergeCell ref="B6:J6"/>
    <mergeCell ref="H1:I1"/>
  </mergeCells>
  <hyperlinks>
    <hyperlink ref="H1:I1" location="Index!A1" display="Regresar al Índice" xr:uid="{E9D71F7B-064D-4912-94FB-25D6024CDAB8}"/>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073B3-9A64-4D0E-BF1B-F9A6CC80D3AE}">
  <sheetPr codeName="Hoja41"/>
  <dimension ref="A1:I42"/>
  <sheetViews>
    <sheetView workbookViewId="0">
      <selection activeCell="F22" sqref="F22"/>
    </sheetView>
  </sheetViews>
  <sheetFormatPr baseColWidth="10" defaultRowHeight="13.2" x14ac:dyDescent="0.25"/>
  <cols>
    <col min="3" max="3" width="23.44140625" bestFit="1" customWidth="1"/>
    <col min="5" max="6" width="11.88671875" bestFit="1" customWidth="1"/>
    <col min="9" max="10" width="11.88671875" bestFit="1" customWidth="1"/>
  </cols>
  <sheetData>
    <row r="1" spans="1:9" ht="14.4" x14ac:dyDescent="0.3">
      <c r="A1" t="s">
        <v>1054</v>
      </c>
      <c r="H1" s="12" t="s">
        <v>131</v>
      </c>
      <c r="I1" s="12"/>
    </row>
    <row r="2" spans="1:9" x14ac:dyDescent="0.25">
      <c r="A2" t="s">
        <v>375</v>
      </c>
    </row>
    <row r="6" spans="1:9" x14ac:dyDescent="0.25">
      <c r="A6" t="s">
        <v>777</v>
      </c>
      <c r="B6" t="s">
        <v>206</v>
      </c>
      <c r="C6" t="s">
        <v>1041</v>
      </c>
      <c r="D6" t="s">
        <v>1042</v>
      </c>
    </row>
    <row r="7" spans="1:9" x14ac:dyDescent="0.25">
      <c r="A7">
        <v>2</v>
      </c>
      <c r="B7" t="s">
        <v>113</v>
      </c>
      <c r="C7">
        <v>4.747436384352488E-3</v>
      </c>
      <c r="D7">
        <v>5.1005385484834687E-3</v>
      </c>
    </row>
    <row r="8" spans="1:9" x14ac:dyDescent="0.25">
      <c r="A8">
        <v>15</v>
      </c>
      <c r="B8" t="s">
        <v>93</v>
      </c>
      <c r="C8">
        <v>1.8586852535191989E-2</v>
      </c>
      <c r="D8">
        <v>7.3080079162042288E-3</v>
      </c>
    </row>
    <row r="9" spans="1:9" x14ac:dyDescent="0.25">
      <c r="A9">
        <v>28</v>
      </c>
      <c r="B9" t="s">
        <v>107</v>
      </c>
      <c r="C9">
        <v>2.1765533727901909E-2</v>
      </c>
      <c r="D9">
        <v>3.3033288847241771E-3</v>
      </c>
    </row>
    <row r="10" spans="1:9" x14ac:dyDescent="0.25">
      <c r="A10">
        <v>7</v>
      </c>
      <c r="B10" t="s">
        <v>91</v>
      </c>
      <c r="C10">
        <v>2.20283193424613E-2</v>
      </c>
      <c r="D10">
        <v>5.2009003400219633E-3</v>
      </c>
    </row>
    <row r="11" spans="1:9" x14ac:dyDescent="0.25">
      <c r="A11">
        <v>11</v>
      </c>
      <c r="B11" t="s">
        <v>96</v>
      </c>
      <c r="C11">
        <v>2.2516543364110131E-2</v>
      </c>
      <c r="D11">
        <v>3.6499846719804108E-3</v>
      </c>
    </row>
    <row r="12" spans="1:9" x14ac:dyDescent="0.25">
      <c r="A12">
        <v>29</v>
      </c>
      <c r="B12" t="s">
        <v>112</v>
      </c>
      <c r="C12">
        <v>2.2708060049555279E-2</v>
      </c>
      <c r="D12">
        <v>5.7525083612040007E-3</v>
      </c>
    </row>
    <row r="13" spans="1:9" x14ac:dyDescent="0.25">
      <c r="A13">
        <v>13</v>
      </c>
      <c r="B13" t="s">
        <v>100</v>
      </c>
      <c r="C13">
        <v>2.3149052549326088E-2</v>
      </c>
      <c r="D13">
        <v>3.6985933846920283E-3</v>
      </c>
    </row>
    <row r="14" spans="1:9" x14ac:dyDescent="0.25">
      <c r="A14">
        <v>26</v>
      </c>
      <c r="B14" t="s">
        <v>98</v>
      </c>
      <c r="C14">
        <v>2.3949099902768722E-2</v>
      </c>
      <c r="D14">
        <v>3.3113807902915848E-3</v>
      </c>
    </row>
    <row r="15" spans="1:9" x14ac:dyDescent="0.25">
      <c r="A15">
        <v>17</v>
      </c>
      <c r="B15" t="s">
        <v>103</v>
      </c>
      <c r="C15">
        <v>2.3990193789399816E-2</v>
      </c>
      <c r="D15">
        <v>6.9645077968047975E-3</v>
      </c>
    </row>
    <row r="16" spans="1:9" x14ac:dyDescent="0.25">
      <c r="A16">
        <v>8</v>
      </c>
      <c r="B16" t="s">
        <v>1043</v>
      </c>
      <c r="C16">
        <v>2.4054351817847763E-2</v>
      </c>
      <c r="D16">
        <v>5.3987893048939029E-3</v>
      </c>
    </row>
    <row r="17" spans="1:4" x14ac:dyDescent="0.25">
      <c r="A17">
        <v>12</v>
      </c>
      <c r="B17" t="s">
        <v>104</v>
      </c>
      <c r="C17">
        <v>2.5552882976755065E-2</v>
      </c>
      <c r="D17">
        <v>3.9849373182707648E-3</v>
      </c>
    </row>
    <row r="18" spans="1:4" x14ac:dyDescent="0.25">
      <c r="A18">
        <v>32</v>
      </c>
      <c r="B18" t="s">
        <v>90</v>
      </c>
      <c r="C18">
        <v>2.5651255802185524E-2</v>
      </c>
      <c r="D18">
        <v>5.3415236696268131E-3</v>
      </c>
    </row>
    <row r="19" spans="1:4" x14ac:dyDescent="0.25">
      <c r="A19">
        <v>5</v>
      </c>
      <c r="B19" t="s">
        <v>123</v>
      </c>
      <c r="C19">
        <v>2.7991988466488094E-2</v>
      </c>
      <c r="D19">
        <v>3.5610719109826494E-3</v>
      </c>
    </row>
    <row r="20" spans="1:4" x14ac:dyDescent="0.25">
      <c r="A20">
        <v>18</v>
      </c>
      <c r="B20" t="s">
        <v>106</v>
      </c>
      <c r="C20">
        <v>2.8212274056483411E-2</v>
      </c>
      <c r="D20">
        <v>5.1320913991905748E-3</v>
      </c>
    </row>
    <row r="21" spans="1:4" x14ac:dyDescent="0.25">
      <c r="A21">
        <v>16</v>
      </c>
      <c r="B21" t="s">
        <v>120</v>
      </c>
      <c r="C21">
        <v>2.8456199770940716E-2</v>
      </c>
      <c r="D21">
        <v>5.5029716046663957E-3</v>
      </c>
    </row>
    <row r="22" spans="1:4" x14ac:dyDescent="0.25">
      <c r="A22">
        <v>6</v>
      </c>
      <c r="B22" t="s">
        <v>115</v>
      </c>
      <c r="C22">
        <v>2.849361602436451E-2</v>
      </c>
      <c r="D22">
        <v>4.3467070834166677E-3</v>
      </c>
    </row>
    <row r="23" spans="1:4" x14ac:dyDescent="0.25">
      <c r="A23">
        <v>19</v>
      </c>
      <c r="B23" t="s">
        <v>117</v>
      </c>
      <c r="C23">
        <v>2.8951698770690149E-2</v>
      </c>
      <c r="D23">
        <v>3.8624258678654488E-3</v>
      </c>
    </row>
    <row r="24" spans="1:4" x14ac:dyDescent="0.25">
      <c r="A24">
        <v>24</v>
      </c>
      <c r="B24" t="s">
        <v>97</v>
      </c>
      <c r="C24">
        <v>2.9897864438254373E-2</v>
      </c>
      <c r="D24">
        <v>4.4611366366078542E-3</v>
      </c>
    </row>
    <row r="25" spans="1:4" x14ac:dyDescent="0.25">
      <c r="A25">
        <v>9</v>
      </c>
      <c r="B25" t="s">
        <v>436</v>
      </c>
      <c r="C25">
        <v>2.9965394550860447E-2</v>
      </c>
      <c r="D25">
        <v>6.7364128363442966E-3</v>
      </c>
    </row>
    <row r="26" spans="1:4" x14ac:dyDescent="0.25">
      <c r="A26">
        <v>30</v>
      </c>
      <c r="B26" t="s">
        <v>124</v>
      </c>
      <c r="C26">
        <v>3.0033770960866457E-2</v>
      </c>
      <c r="D26">
        <v>6.4282386055667384E-3</v>
      </c>
    </row>
    <row r="27" spans="1:4" x14ac:dyDescent="0.25">
      <c r="A27">
        <v>20</v>
      </c>
      <c r="B27" t="s">
        <v>94</v>
      </c>
      <c r="C27">
        <v>3.008399132992734E-2</v>
      </c>
      <c r="D27">
        <v>6.5049874722262757E-3</v>
      </c>
    </row>
    <row r="28" spans="1:4" x14ac:dyDescent="0.25">
      <c r="A28">
        <v>25</v>
      </c>
      <c r="B28" t="s">
        <v>118</v>
      </c>
      <c r="C28">
        <v>3.0160915175392766E-2</v>
      </c>
      <c r="D28">
        <v>2.6796769603223414E-3</v>
      </c>
    </row>
    <row r="29" spans="1:4" x14ac:dyDescent="0.25">
      <c r="A29">
        <v>21</v>
      </c>
      <c r="B29" t="s">
        <v>105</v>
      </c>
      <c r="C29">
        <v>3.3410071385734375E-2</v>
      </c>
      <c r="D29">
        <v>5.4490527682882206E-3</v>
      </c>
    </row>
    <row r="30" spans="1:4" x14ac:dyDescent="0.25">
      <c r="A30">
        <v>14</v>
      </c>
      <c r="B30" t="s">
        <v>99</v>
      </c>
      <c r="C30">
        <v>3.4136840972038618E-2</v>
      </c>
      <c r="D30">
        <v>6.5921713202443666E-3</v>
      </c>
    </row>
    <row r="31" spans="1:4" x14ac:dyDescent="0.25">
      <c r="A31">
        <v>3</v>
      </c>
      <c r="B31" t="s">
        <v>111</v>
      </c>
      <c r="C31">
        <v>3.5624743801180081E-2</v>
      </c>
      <c r="D31">
        <v>7.3346005841716799E-3</v>
      </c>
    </row>
    <row r="32" spans="1:4" x14ac:dyDescent="0.25">
      <c r="A32">
        <v>23</v>
      </c>
      <c r="B32" t="s">
        <v>109</v>
      </c>
      <c r="C32">
        <v>3.5854417534839644E-2</v>
      </c>
      <c r="D32">
        <v>6.2524643722188245E-3</v>
      </c>
    </row>
    <row r="33" spans="1:4" x14ac:dyDescent="0.25">
      <c r="A33">
        <v>10</v>
      </c>
      <c r="B33" t="s">
        <v>108</v>
      </c>
      <c r="C33">
        <v>3.6206322143178982E-2</v>
      </c>
      <c r="D33">
        <v>3.5016132093377283E-3</v>
      </c>
    </row>
    <row r="34" spans="1:4" x14ac:dyDescent="0.25">
      <c r="A34">
        <v>1</v>
      </c>
      <c r="B34" t="s">
        <v>95</v>
      </c>
      <c r="C34">
        <v>3.663480747385317E-2</v>
      </c>
      <c r="D34">
        <v>7.2601670885112934E-3</v>
      </c>
    </row>
    <row r="35" spans="1:4" x14ac:dyDescent="0.25">
      <c r="A35">
        <v>31</v>
      </c>
      <c r="B35" t="s">
        <v>116</v>
      </c>
      <c r="C35">
        <v>3.7439320976290436E-2</v>
      </c>
      <c r="D35">
        <v>7.1204168783038924E-3</v>
      </c>
    </row>
    <row r="36" spans="1:4" x14ac:dyDescent="0.25">
      <c r="A36">
        <v>4</v>
      </c>
      <c r="B36" t="s">
        <v>92</v>
      </c>
      <c r="C36">
        <v>3.7834065199057632E-2</v>
      </c>
      <c r="D36">
        <v>3.5337013881728829E-3</v>
      </c>
    </row>
    <row r="37" spans="1:4" x14ac:dyDescent="0.25">
      <c r="A37">
        <v>22</v>
      </c>
      <c r="B37" t="s">
        <v>122</v>
      </c>
      <c r="C37">
        <v>4.1668692093059345E-2</v>
      </c>
      <c r="D37">
        <v>7.1249306776204335E-3</v>
      </c>
    </row>
    <row r="38" spans="1:4" x14ac:dyDescent="0.25">
      <c r="A38">
        <v>27</v>
      </c>
      <c r="B38" t="s">
        <v>89</v>
      </c>
      <c r="C38">
        <v>4.4020371129192659E-2</v>
      </c>
      <c r="D38">
        <v>8.7004062703253116E-3</v>
      </c>
    </row>
    <row r="41" spans="1:4" x14ac:dyDescent="0.25">
      <c r="B41" t="s">
        <v>121</v>
      </c>
      <c r="C41">
        <v>1</v>
      </c>
      <c r="D41">
        <v>2.8300000000000002E-2</v>
      </c>
    </row>
    <row r="42" spans="1:4" x14ac:dyDescent="0.25">
      <c r="C42">
        <v>0</v>
      </c>
      <c r="D42">
        <v>2.8300000000000002E-2</v>
      </c>
    </row>
  </sheetData>
  <autoFilter ref="A6:D38" xr:uid="{00000000-0009-0000-0000-000002000000}">
    <sortState ref="A7:D38">
      <sortCondition ref="C6:C38"/>
    </sortState>
  </autoFilter>
  <mergeCells count="1">
    <mergeCell ref="H1:I1"/>
  </mergeCells>
  <hyperlinks>
    <hyperlink ref="H1:I1" location="Index!A1" display="Regresar al Índice" xr:uid="{9405E2DB-336F-4148-97D9-FEDF77D3F2F3}"/>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A084C-E663-470A-A77E-AFD12A3C097E}">
  <sheetPr codeName="Hoja42"/>
  <dimension ref="A1:I41"/>
  <sheetViews>
    <sheetView workbookViewId="0">
      <selection activeCell="F22" sqref="F22"/>
    </sheetView>
  </sheetViews>
  <sheetFormatPr baseColWidth="10" defaultRowHeight="13.2" x14ac:dyDescent="0.25"/>
  <sheetData>
    <row r="1" spans="1:9" ht="14.4" x14ac:dyDescent="0.3">
      <c r="A1" t="s">
        <v>1055</v>
      </c>
      <c r="H1" s="12" t="s">
        <v>131</v>
      </c>
      <c r="I1" s="12"/>
    </row>
    <row r="2" spans="1:9" x14ac:dyDescent="0.25">
      <c r="A2" t="s">
        <v>375</v>
      </c>
    </row>
    <row r="6" spans="1:9" x14ac:dyDescent="0.25">
      <c r="A6" t="s">
        <v>777</v>
      </c>
      <c r="B6" t="s">
        <v>119</v>
      </c>
      <c r="C6" t="s">
        <v>1044</v>
      </c>
      <c r="D6" t="s">
        <v>1044</v>
      </c>
    </row>
    <row r="7" spans="1:9" x14ac:dyDescent="0.25">
      <c r="A7">
        <v>15</v>
      </c>
      <c r="B7" t="s">
        <v>93</v>
      </c>
      <c r="C7">
        <v>6.4778562106446724E-3</v>
      </c>
      <c r="D7">
        <v>1.7939898449769398E-2</v>
      </c>
    </row>
    <row r="8" spans="1:9" x14ac:dyDescent="0.25">
      <c r="A8">
        <v>11</v>
      </c>
      <c r="B8" t="s">
        <v>96</v>
      </c>
      <c r="C8">
        <v>1.0506645310146334E-2</v>
      </c>
      <c r="D8">
        <v>7.5288033765541496E-3</v>
      </c>
    </row>
    <row r="9" spans="1:9" x14ac:dyDescent="0.25">
      <c r="A9">
        <v>29</v>
      </c>
      <c r="B9" t="s">
        <v>112</v>
      </c>
      <c r="C9">
        <v>1.5387964075823213E-2</v>
      </c>
      <c r="D9">
        <v>7.0394113174963024E-3</v>
      </c>
    </row>
    <row r="10" spans="1:9" x14ac:dyDescent="0.25">
      <c r="A10">
        <v>12</v>
      </c>
      <c r="B10" t="s">
        <v>104</v>
      </c>
      <c r="C10">
        <v>1.6958733747880261E-2</v>
      </c>
      <c r="D10">
        <v>4.9042348730863328E-3</v>
      </c>
    </row>
    <row r="11" spans="1:9" x14ac:dyDescent="0.25">
      <c r="A11">
        <v>13</v>
      </c>
      <c r="B11" t="s">
        <v>100</v>
      </c>
      <c r="C11">
        <v>1.792897039479957E-2</v>
      </c>
      <c r="D11">
        <v>7.461982566695502E-3</v>
      </c>
    </row>
    <row r="12" spans="1:9" x14ac:dyDescent="0.25">
      <c r="A12">
        <v>7</v>
      </c>
      <c r="B12" t="s">
        <v>91</v>
      </c>
      <c r="C12">
        <v>2.0188920289574419E-2</v>
      </c>
      <c r="D12">
        <v>5.5039920635677753E-3</v>
      </c>
    </row>
    <row r="13" spans="1:9" x14ac:dyDescent="0.25">
      <c r="A13">
        <v>2</v>
      </c>
      <c r="B13" t="s">
        <v>113</v>
      </c>
      <c r="C13">
        <v>2.1706233313092183E-2</v>
      </c>
      <c r="D13">
        <v>7.8631600966017068E-3</v>
      </c>
    </row>
    <row r="14" spans="1:9" x14ac:dyDescent="0.25">
      <c r="A14">
        <v>9</v>
      </c>
      <c r="B14" t="s">
        <v>436</v>
      </c>
      <c r="C14">
        <v>2.1919476368064572E-2</v>
      </c>
      <c r="D14">
        <v>1.0869462926191176E-2</v>
      </c>
    </row>
    <row r="15" spans="1:9" x14ac:dyDescent="0.25">
      <c r="A15">
        <v>21</v>
      </c>
      <c r="B15" t="s">
        <v>105</v>
      </c>
      <c r="C15">
        <v>2.3186975826344325E-2</v>
      </c>
      <c r="D15">
        <v>7.6709615330710079E-3</v>
      </c>
    </row>
    <row r="16" spans="1:9" x14ac:dyDescent="0.25">
      <c r="A16">
        <v>28</v>
      </c>
      <c r="B16" t="s">
        <v>107</v>
      </c>
      <c r="C16">
        <v>2.4743994081688259E-2</v>
      </c>
      <c r="D16">
        <v>4.5708287609140807E-3</v>
      </c>
    </row>
    <row r="17" spans="1:4" x14ac:dyDescent="0.25">
      <c r="A17">
        <v>17</v>
      </c>
      <c r="B17" t="s">
        <v>103</v>
      </c>
      <c r="C17">
        <v>2.6301469254489396E-2</v>
      </c>
      <c r="D17">
        <v>1.4418630984958547E-2</v>
      </c>
    </row>
    <row r="18" spans="1:4" x14ac:dyDescent="0.25">
      <c r="A18">
        <v>32</v>
      </c>
      <c r="B18" t="s">
        <v>90</v>
      </c>
      <c r="C18">
        <v>2.6814755290246017E-2</v>
      </c>
      <c r="D18">
        <v>7.0366374255288466E-3</v>
      </c>
    </row>
    <row r="19" spans="1:4" x14ac:dyDescent="0.25">
      <c r="A19">
        <v>23</v>
      </c>
      <c r="B19" t="s">
        <v>109</v>
      </c>
      <c r="C19">
        <v>2.7481968295263615E-2</v>
      </c>
      <c r="D19">
        <v>4.1744146332207688E-3</v>
      </c>
    </row>
    <row r="20" spans="1:4" x14ac:dyDescent="0.25">
      <c r="A20">
        <v>19</v>
      </c>
      <c r="B20" t="s">
        <v>117</v>
      </c>
      <c r="C20">
        <v>2.8276332456396824E-2</v>
      </c>
      <c r="D20">
        <v>4.9709551471288638E-3</v>
      </c>
    </row>
    <row r="21" spans="1:4" x14ac:dyDescent="0.25">
      <c r="A21">
        <v>6</v>
      </c>
      <c r="B21" t="s">
        <v>115</v>
      </c>
      <c r="C21">
        <v>2.8660856166032866E-2</v>
      </c>
      <c r="D21">
        <v>8.4881788654731505E-3</v>
      </c>
    </row>
    <row r="22" spans="1:4" x14ac:dyDescent="0.25">
      <c r="A22">
        <v>5</v>
      </c>
      <c r="B22" t="s">
        <v>123</v>
      </c>
      <c r="C22">
        <v>3.0607100614662652E-2</v>
      </c>
      <c r="D22">
        <v>5.0677432469485861E-3</v>
      </c>
    </row>
    <row r="23" spans="1:4" x14ac:dyDescent="0.25">
      <c r="A23">
        <v>22</v>
      </c>
      <c r="B23" t="s">
        <v>122</v>
      </c>
      <c r="C23">
        <v>3.10808750666971E-2</v>
      </c>
      <c r="D23">
        <v>1.2064644046238415E-2</v>
      </c>
    </row>
    <row r="24" spans="1:4" x14ac:dyDescent="0.25">
      <c r="A24">
        <v>26</v>
      </c>
      <c r="B24" t="s">
        <v>98</v>
      </c>
      <c r="C24">
        <v>3.123118457086238E-2</v>
      </c>
      <c r="D24">
        <v>4.6737814108386289E-3</v>
      </c>
    </row>
    <row r="25" spans="1:4" x14ac:dyDescent="0.25">
      <c r="A25">
        <v>25</v>
      </c>
      <c r="B25" t="s">
        <v>118</v>
      </c>
      <c r="C25">
        <v>3.1760134343513213E-2</v>
      </c>
      <c r="D25">
        <v>3.9330058995088457E-3</v>
      </c>
    </row>
    <row r="26" spans="1:4" x14ac:dyDescent="0.25">
      <c r="A26">
        <v>24</v>
      </c>
      <c r="B26" t="s">
        <v>97</v>
      </c>
      <c r="C26">
        <v>3.2173247920451287E-2</v>
      </c>
      <c r="D26">
        <v>3.0289234314171409E-3</v>
      </c>
    </row>
    <row r="27" spans="1:4" x14ac:dyDescent="0.25">
      <c r="A27">
        <v>30</v>
      </c>
      <c r="B27" t="s">
        <v>124</v>
      </c>
      <c r="C27">
        <v>3.5496830982539196E-2</v>
      </c>
      <c r="D27">
        <v>1.0271762009448571E-2</v>
      </c>
    </row>
    <row r="28" spans="1:4" x14ac:dyDescent="0.25">
      <c r="A28">
        <v>10</v>
      </c>
      <c r="B28" t="s">
        <v>108</v>
      </c>
      <c r="C28">
        <v>3.6029504171379401E-2</v>
      </c>
      <c r="D28">
        <v>3.4550238293649116E-3</v>
      </c>
    </row>
    <row r="29" spans="1:4" x14ac:dyDescent="0.25">
      <c r="A29">
        <v>8</v>
      </c>
      <c r="B29" t="s">
        <v>1043</v>
      </c>
      <c r="C29">
        <v>3.7339489251190239E-2</v>
      </c>
      <c r="D29">
        <v>9.5764996629970067E-3</v>
      </c>
    </row>
    <row r="30" spans="1:4" x14ac:dyDescent="0.25">
      <c r="A30">
        <v>1</v>
      </c>
      <c r="B30" t="s">
        <v>95</v>
      </c>
      <c r="C30">
        <v>3.8273395204949656E-2</v>
      </c>
      <c r="D30">
        <v>6.1927336093987595E-3</v>
      </c>
    </row>
    <row r="31" spans="1:4" x14ac:dyDescent="0.25">
      <c r="A31">
        <v>20</v>
      </c>
      <c r="B31" t="s">
        <v>94</v>
      </c>
      <c r="C31">
        <v>3.8590123220938022E-2</v>
      </c>
      <c r="D31">
        <v>1.0858853498447507E-2</v>
      </c>
    </row>
    <row r="32" spans="1:4" x14ac:dyDescent="0.25">
      <c r="A32">
        <v>16</v>
      </c>
      <c r="B32" t="s">
        <v>120</v>
      </c>
      <c r="C32">
        <v>3.9874122488501529E-2</v>
      </c>
      <c r="D32">
        <v>1.2348821206036753E-2</v>
      </c>
    </row>
    <row r="33" spans="1:4" x14ac:dyDescent="0.25">
      <c r="A33">
        <v>3</v>
      </c>
      <c r="B33" t="s">
        <v>111</v>
      </c>
      <c r="C33">
        <v>4.0606967300705232E-2</v>
      </c>
      <c r="D33">
        <v>7.9037994693162972E-3</v>
      </c>
    </row>
    <row r="34" spans="1:4" x14ac:dyDescent="0.25">
      <c r="A34">
        <v>31</v>
      </c>
      <c r="B34" t="s">
        <v>116</v>
      </c>
      <c r="C34">
        <v>4.2164186420406757E-2</v>
      </c>
      <c r="D34">
        <v>4.2794792827858252E-3</v>
      </c>
    </row>
    <row r="35" spans="1:4" x14ac:dyDescent="0.25">
      <c r="A35">
        <v>14</v>
      </c>
      <c r="B35" t="s">
        <v>99</v>
      </c>
      <c r="C35">
        <v>4.6781871661893293E-2</v>
      </c>
      <c r="D35">
        <v>6.1941388193933467E-3</v>
      </c>
    </row>
    <row r="36" spans="1:4" x14ac:dyDescent="0.25">
      <c r="A36">
        <v>18</v>
      </c>
      <c r="B36" t="s">
        <v>106</v>
      </c>
      <c r="C36">
        <v>4.6790594992722534E-2</v>
      </c>
      <c r="D36">
        <v>5.81935592870364E-3</v>
      </c>
    </row>
    <row r="37" spans="1:4" x14ac:dyDescent="0.25">
      <c r="A37">
        <v>4</v>
      </c>
      <c r="B37" t="s">
        <v>92</v>
      </c>
      <c r="C37">
        <v>5.5331440321159331E-2</v>
      </c>
      <c r="D37">
        <v>-1.298761538104376E-4</v>
      </c>
    </row>
    <row r="38" spans="1:4" x14ac:dyDescent="0.25">
      <c r="A38">
        <v>27</v>
      </c>
      <c r="B38" t="s">
        <v>89</v>
      </c>
      <c r="C38">
        <v>6.1347943265201765E-2</v>
      </c>
      <c r="D38">
        <v>1.5767970779832163E-2</v>
      </c>
    </row>
    <row r="40" spans="1:4" x14ac:dyDescent="0.25">
      <c r="B40" t="s">
        <v>121</v>
      </c>
      <c r="C40">
        <v>1</v>
      </c>
      <c r="D40">
        <f>AVERAGE(C7:C38)</f>
        <v>3.1000630089945629E-2</v>
      </c>
    </row>
    <row r="41" spans="1:4" x14ac:dyDescent="0.25">
      <c r="C41">
        <v>0</v>
      </c>
      <c r="D41">
        <f>D40</f>
        <v>3.1000630089945629E-2</v>
      </c>
    </row>
  </sheetData>
  <autoFilter ref="A6:D6" xr:uid="{00000000-0009-0000-0000-000003000000}">
    <sortState ref="A7:D38">
      <sortCondition ref="C6"/>
    </sortState>
  </autoFilter>
  <mergeCells count="1">
    <mergeCell ref="H1:I1"/>
  </mergeCells>
  <hyperlinks>
    <hyperlink ref="H1:I1" location="Index!A1" display="Regresar al Índice" xr:uid="{7C9A996B-6D9F-49E4-8ED4-9C9AF0E970FA}"/>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6C0A7-1D14-4D47-B424-37085254542C}">
  <dimension ref="A1:E27"/>
  <sheetViews>
    <sheetView workbookViewId="0">
      <selection activeCell="G5" sqref="G5"/>
    </sheetView>
  </sheetViews>
  <sheetFormatPr baseColWidth="10" defaultRowHeight="13.2" x14ac:dyDescent="0.25"/>
  <cols>
    <col min="1" max="1" width="4.6640625" customWidth="1"/>
    <col min="2" max="2" width="16.6640625" customWidth="1"/>
  </cols>
  <sheetData>
    <row r="1" spans="1:5" x14ac:dyDescent="0.25">
      <c r="A1" t="s">
        <v>1242</v>
      </c>
    </row>
    <row r="2" spans="1:5" x14ac:dyDescent="0.25">
      <c r="A2" s="1" t="s">
        <v>1210</v>
      </c>
    </row>
    <row r="3" spans="1:5" x14ac:dyDescent="0.25">
      <c r="A3" s="49" t="s">
        <v>1243</v>
      </c>
    </row>
    <row r="6" spans="1:5" x14ac:dyDescent="0.25">
      <c r="A6" s="48" t="s">
        <v>1220</v>
      </c>
      <c r="B6" s="48"/>
      <c r="C6" s="48"/>
      <c r="D6" s="48"/>
      <c r="E6" s="48"/>
    </row>
    <row r="7" spans="1:5" x14ac:dyDescent="0.25">
      <c r="A7" s="43"/>
      <c r="B7" s="43" t="s">
        <v>1221</v>
      </c>
      <c r="C7" s="43" t="s">
        <v>267</v>
      </c>
      <c r="D7" s="43" t="s">
        <v>186</v>
      </c>
      <c r="E7" s="43" t="s">
        <v>1222</v>
      </c>
    </row>
    <row r="8" spans="1:5" x14ac:dyDescent="0.25">
      <c r="A8" s="44">
        <v>1</v>
      </c>
      <c r="B8" s="44" t="s">
        <v>1223</v>
      </c>
      <c r="C8" s="44" t="s">
        <v>580</v>
      </c>
      <c r="D8" s="45">
        <v>49400000</v>
      </c>
      <c r="E8" s="44">
        <v>5</v>
      </c>
    </row>
    <row r="9" spans="1:5" ht="26.4" x14ac:dyDescent="0.25">
      <c r="A9" s="46">
        <v>2</v>
      </c>
      <c r="B9" s="46" t="s">
        <v>1224</v>
      </c>
      <c r="C9" s="46" t="s">
        <v>580</v>
      </c>
      <c r="D9" s="47">
        <v>35773257</v>
      </c>
      <c r="E9" s="46">
        <v>35</v>
      </c>
    </row>
    <row r="10" spans="1:5" x14ac:dyDescent="0.25">
      <c r="A10" s="44">
        <v>3</v>
      </c>
      <c r="B10" s="44" t="s">
        <v>1225</v>
      </c>
      <c r="C10" s="44" t="s">
        <v>580</v>
      </c>
      <c r="D10" s="45">
        <v>29077778</v>
      </c>
      <c r="E10" s="44">
        <v>9</v>
      </c>
    </row>
    <row r="11" spans="1:5" ht="26.4" x14ac:dyDescent="0.25">
      <c r="A11" s="46">
        <v>4</v>
      </c>
      <c r="B11" s="46" t="s">
        <v>1226</v>
      </c>
      <c r="C11" s="46" t="s">
        <v>580</v>
      </c>
      <c r="D11" s="47">
        <v>28368750</v>
      </c>
      <c r="E11" s="46">
        <v>8</v>
      </c>
    </row>
    <row r="12" spans="1:5" x14ac:dyDescent="0.25">
      <c r="A12" s="44">
        <v>5</v>
      </c>
      <c r="B12" s="44" t="s">
        <v>1227</v>
      </c>
      <c r="C12" s="44" t="s">
        <v>580</v>
      </c>
      <c r="D12" s="45">
        <v>26660200</v>
      </c>
      <c r="E12" s="44">
        <v>4</v>
      </c>
    </row>
    <row r="13" spans="1:5" ht="26.4" x14ac:dyDescent="0.25">
      <c r="A13" s="46">
        <v>6</v>
      </c>
      <c r="B13" s="46" t="s">
        <v>1228</v>
      </c>
      <c r="C13" s="46" t="s">
        <v>580</v>
      </c>
      <c r="D13" s="47">
        <v>26283333</v>
      </c>
      <c r="E13" s="46">
        <v>3</v>
      </c>
    </row>
    <row r="14" spans="1:5" x14ac:dyDescent="0.25">
      <c r="A14" s="44">
        <v>7</v>
      </c>
      <c r="B14" s="44" t="s">
        <v>1229</v>
      </c>
      <c r="C14" s="44" t="s">
        <v>580</v>
      </c>
      <c r="D14" s="45">
        <v>26111111</v>
      </c>
      <c r="E14" s="44">
        <v>9</v>
      </c>
    </row>
    <row r="15" spans="1:5" x14ac:dyDescent="0.25">
      <c r="A15" s="46">
        <v>8</v>
      </c>
      <c r="B15" s="46" t="s">
        <v>1230</v>
      </c>
      <c r="C15" s="46" t="s">
        <v>580</v>
      </c>
      <c r="D15" s="47">
        <v>25274375</v>
      </c>
      <c r="E15" s="46">
        <v>16</v>
      </c>
    </row>
    <row r="16" spans="1:5" x14ac:dyDescent="0.25">
      <c r="A16" s="44">
        <v>9</v>
      </c>
      <c r="B16" s="44" t="s">
        <v>1231</v>
      </c>
      <c r="C16" s="44" t="s">
        <v>580</v>
      </c>
      <c r="D16" s="45">
        <v>24458333</v>
      </c>
      <c r="E16" s="44">
        <v>12</v>
      </c>
    </row>
    <row r="17" spans="1:5" ht="26.4" x14ac:dyDescent="0.25">
      <c r="A17" s="46">
        <v>10</v>
      </c>
      <c r="B17" s="46" t="s">
        <v>1232</v>
      </c>
      <c r="C17" s="46" t="s">
        <v>580</v>
      </c>
      <c r="D17" s="47">
        <v>20732038</v>
      </c>
      <c r="E17" s="46">
        <v>46</v>
      </c>
    </row>
    <row r="18" spans="1:5" ht="26.4" x14ac:dyDescent="0.25">
      <c r="A18" s="44">
        <v>11</v>
      </c>
      <c r="B18" s="44" t="s">
        <v>1233</v>
      </c>
      <c r="C18" s="44" t="s">
        <v>580</v>
      </c>
      <c r="D18" s="45">
        <v>20537950</v>
      </c>
      <c r="E18" s="44">
        <v>20</v>
      </c>
    </row>
    <row r="19" spans="1:5" x14ac:dyDescent="0.25">
      <c r="A19" s="46">
        <v>12</v>
      </c>
      <c r="B19" s="46" t="s">
        <v>1234</v>
      </c>
      <c r="C19" s="46" t="s">
        <v>580</v>
      </c>
      <c r="D19" s="47">
        <v>19814720</v>
      </c>
      <c r="E19" s="46">
        <v>25</v>
      </c>
    </row>
    <row r="20" spans="1:5" x14ac:dyDescent="0.25">
      <c r="A20" s="44">
        <v>13</v>
      </c>
      <c r="B20" s="44" t="s">
        <v>1235</v>
      </c>
      <c r="C20" s="44" t="s">
        <v>580</v>
      </c>
      <c r="D20" s="45">
        <v>19600000</v>
      </c>
      <c r="E20" s="44">
        <v>9</v>
      </c>
    </row>
    <row r="21" spans="1:5" x14ac:dyDescent="0.25">
      <c r="A21" s="46">
        <v>14</v>
      </c>
      <c r="B21" s="46" t="s">
        <v>1236</v>
      </c>
      <c r="C21" s="46" t="s">
        <v>379</v>
      </c>
      <c r="D21" s="47">
        <v>17947979</v>
      </c>
      <c r="E21" s="46">
        <v>12</v>
      </c>
    </row>
    <row r="22" spans="1:5" ht="39.6" x14ac:dyDescent="0.25">
      <c r="A22" s="44">
        <v>15</v>
      </c>
      <c r="B22" s="44" t="s">
        <v>1237</v>
      </c>
      <c r="C22" s="44" t="s">
        <v>795</v>
      </c>
      <c r="D22" s="45">
        <v>17735242</v>
      </c>
      <c r="E22" s="44">
        <v>62</v>
      </c>
    </row>
    <row r="23" spans="1:5" x14ac:dyDescent="0.25">
      <c r="A23" s="46">
        <v>16</v>
      </c>
      <c r="B23" s="46" t="s">
        <v>1238</v>
      </c>
      <c r="C23" s="46" t="s">
        <v>580</v>
      </c>
      <c r="D23" s="47">
        <v>17253104</v>
      </c>
      <c r="E23" s="46">
        <v>22</v>
      </c>
    </row>
    <row r="24" spans="1:5" x14ac:dyDescent="0.25">
      <c r="A24" s="44">
        <v>17</v>
      </c>
      <c r="B24" s="44" t="s">
        <v>1239</v>
      </c>
      <c r="C24" s="44" t="s">
        <v>580</v>
      </c>
      <c r="D24" s="45">
        <v>16211111</v>
      </c>
      <c r="E24" s="44">
        <v>9</v>
      </c>
    </row>
    <row r="25" spans="1:5" x14ac:dyDescent="0.25">
      <c r="A25" s="46">
        <v>18</v>
      </c>
      <c r="B25" s="46" t="s">
        <v>1240</v>
      </c>
      <c r="C25" s="46" t="s">
        <v>580</v>
      </c>
      <c r="D25" s="47">
        <v>16100000</v>
      </c>
      <c r="E25" s="46">
        <v>4</v>
      </c>
    </row>
    <row r="26" spans="1:5" ht="26.4" x14ac:dyDescent="0.25">
      <c r="A26" s="44">
        <v>19</v>
      </c>
      <c r="B26" s="44" t="s">
        <v>1224</v>
      </c>
      <c r="C26" s="44" t="s">
        <v>379</v>
      </c>
      <c r="D26" s="45">
        <v>16081551</v>
      </c>
      <c r="E26" s="44">
        <v>97</v>
      </c>
    </row>
    <row r="27" spans="1:5" ht="26.4" x14ac:dyDescent="0.25">
      <c r="A27" s="46">
        <v>20</v>
      </c>
      <c r="B27" s="46" t="s">
        <v>1241</v>
      </c>
      <c r="C27" s="46" t="s">
        <v>580</v>
      </c>
      <c r="D27" s="47">
        <v>15906000</v>
      </c>
      <c r="E27" s="46">
        <v>6</v>
      </c>
    </row>
  </sheetData>
  <mergeCells count="1">
    <mergeCell ref="A6:E6"/>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50F37-2DDE-434B-B405-ED43B414338F}">
  <sheetPr codeName="Hoja43"/>
  <dimension ref="A1:I41"/>
  <sheetViews>
    <sheetView workbookViewId="0">
      <selection activeCell="F22" sqref="F22"/>
    </sheetView>
  </sheetViews>
  <sheetFormatPr baseColWidth="10" defaultRowHeight="13.2" x14ac:dyDescent="0.25"/>
  <sheetData>
    <row r="1" spans="1:9" ht="14.4" x14ac:dyDescent="0.3">
      <c r="A1" t="s">
        <v>1056</v>
      </c>
      <c r="H1" s="12" t="s">
        <v>131</v>
      </c>
      <c r="I1" s="12"/>
    </row>
    <row r="2" spans="1:9" x14ac:dyDescent="0.25">
      <c r="A2" t="s">
        <v>375</v>
      </c>
    </row>
    <row r="6" spans="1:9" x14ac:dyDescent="0.25">
      <c r="A6" t="s">
        <v>777</v>
      </c>
      <c r="B6" t="s">
        <v>119</v>
      </c>
      <c r="C6" t="s">
        <v>1045</v>
      </c>
      <c r="D6" t="s">
        <v>1045</v>
      </c>
    </row>
    <row r="7" spans="1:9" x14ac:dyDescent="0.25">
      <c r="A7">
        <v>16</v>
      </c>
      <c r="B7" t="s">
        <v>120</v>
      </c>
      <c r="C7">
        <v>-2.3791770500166787E-2</v>
      </c>
      <c r="D7">
        <v>-5.9641551279745464E-3</v>
      </c>
    </row>
    <row r="8" spans="1:9" x14ac:dyDescent="0.25">
      <c r="A8">
        <v>2</v>
      </c>
      <c r="B8" t="s">
        <v>113</v>
      </c>
      <c r="C8">
        <v>-4.0928365521788468E-3</v>
      </c>
      <c r="D8">
        <v>-1.0130939458835697E-2</v>
      </c>
    </row>
    <row r="9" spans="1:9" x14ac:dyDescent="0.25">
      <c r="A9">
        <v>6</v>
      </c>
      <c r="B9" t="s">
        <v>115</v>
      </c>
      <c r="C9">
        <v>-1.8522520297595824E-3</v>
      </c>
      <c r="D9">
        <v>-1.5708240737921986E-2</v>
      </c>
    </row>
    <row r="10" spans="1:9" x14ac:dyDescent="0.25">
      <c r="A10">
        <v>15</v>
      </c>
      <c r="B10" t="s">
        <v>93</v>
      </c>
      <c r="C10">
        <v>-1.3732709722359404E-3</v>
      </c>
      <c r="D10">
        <v>-3.4865072170697786E-4</v>
      </c>
    </row>
    <row r="11" spans="1:9" x14ac:dyDescent="0.25">
      <c r="A11">
        <v>26</v>
      </c>
      <c r="B11" t="s">
        <v>98</v>
      </c>
      <c r="C11">
        <v>3.4626038781162549E-3</v>
      </c>
      <c r="D11">
        <v>-2.5937490647539585E-3</v>
      </c>
    </row>
    <row r="12" spans="1:9" x14ac:dyDescent="0.25">
      <c r="A12">
        <v>25</v>
      </c>
      <c r="B12" t="s">
        <v>118</v>
      </c>
      <c r="C12">
        <v>1.0372166034136709E-2</v>
      </c>
      <c r="D12">
        <v>-1.1075780118050993E-2</v>
      </c>
    </row>
    <row r="13" spans="1:9" x14ac:dyDescent="0.25">
      <c r="A13">
        <v>29</v>
      </c>
      <c r="B13" t="s">
        <v>112</v>
      </c>
      <c r="C13">
        <v>1.1117974058060476E-2</v>
      </c>
      <c r="D13">
        <v>4.3531611546103743E-3</v>
      </c>
    </row>
    <row r="14" spans="1:9" x14ac:dyDescent="0.25">
      <c r="A14">
        <v>24</v>
      </c>
      <c r="B14" t="s">
        <v>97</v>
      </c>
      <c r="C14">
        <v>1.3304612265585325E-2</v>
      </c>
      <c r="D14">
        <v>-3.0208293375273421E-3</v>
      </c>
    </row>
    <row r="15" spans="1:9" x14ac:dyDescent="0.25">
      <c r="A15">
        <v>18</v>
      </c>
      <c r="B15" t="s">
        <v>106</v>
      </c>
      <c r="C15">
        <v>1.3554649929103268E-2</v>
      </c>
      <c r="D15">
        <v>1.2741251535687503E-2</v>
      </c>
    </row>
    <row r="16" spans="1:9" x14ac:dyDescent="0.25">
      <c r="A16">
        <v>21</v>
      </c>
      <c r="B16" t="s">
        <v>105</v>
      </c>
      <c r="C16">
        <v>2.0991470381094057E-2</v>
      </c>
      <c r="D16">
        <v>-1.7597215049444115E-3</v>
      </c>
    </row>
    <row r="17" spans="1:4" x14ac:dyDescent="0.25">
      <c r="A17">
        <v>19</v>
      </c>
      <c r="B17" t="s">
        <v>117</v>
      </c>
      <c r="C17">
        <v>2.1351698735780023E-2</v>
      </c>
      <c r="D17">
        <v>-6.466180847788161E-3</v>
      </c>
    </row>
    <row r="18" spans="1:4" x14ac:dyDescent="0.25">
      <c r="A18">
        <v>32</v>
      </c>
      <c r="B18" t="s">
        <v>90</v>
      </c>
      <c r="C18">
        <v>2.2721980751319482E-2</v>
      </c>
      <c r="D18">
        <v>7.4738129826439348E-3</v>
      </c>
    </row>
    <row r="19" spans="1:4" x14ac:dyDescent="0.25">
      <c r="A19">
        <v>17</v>
      </c>
      <c r="B19" t="s">
        <v>103</v>
      </c>
      <c r="C19">
        <v>2.3125561063190414E-2</v>
      </c>
      <c r="D19">
        <v>1.2602729142724645E-2</v>
      </c>
    </row>
    <row r="20" spans="1:4" x14ac:dyDescent="0.25">
      <c r="A20">
        <v>14</v>
      </c>
      <c r="B20" t="s">
        <v>99</v>
      </c>
      <c r="C20">
        <v>2.368489401234708E-2</v>
      </c>
      <c r="D20">
        <v>1.5387816574848445E-2</v>
      </c>
    </row>
    <row r="21" spans="1:4" x14ac:dyDescent="0.25">
      <c r="A21">
        <v>8</v>
      </c>
      <c r="B21" t="s">
        <v>1043</v>
      </c>
      <c r="C21">
        <v>2.5095737802755425E-2</v>
      </c>
      <c r="D21">
        <v>1.2526649833469294E-2</v>
      </c>
    </row>
    <row r="22" spans="1:4" x14ac:dyDescent="0.25">
      <c r="A22">
        <v>3</v>
      </c>
      <c r="B22" t="s">
        <v>111</v>
      </c>
      <c r="C22">
        <v>2.5468970485203135E-2</v>
      </c>
      <c r="D22">
        <v>2.7588252743993014E-2</v>
      </c>
    </row>
    <row r="23" spans="1:4" x14ac:dyDescent="0.25">
      <c r="A23">
        <v>1</v>
      </c>
      <c r="B23" t="s">
        <v>95</v>
      </c>
      <c r="C23">
        <v>2.6800371842797599E-2</v>
      </c>
      <c r="D23">
        <v>6.2315259000824685E-3</v>
      </c>
    </row>
    <row r="24" spans="1:4" x14ac:dyDescent="0.25">
      <c r="A24">
        <v>4</v>
      </c>
      <c r="B24" t="s">
        <v>92</v>
      </c>
      <c r="C24">
        <v>2.7638584403382405E-2</v>
      </c>
      <c r="D24">
        <v>-1.9996000799837876E-4</v>
      </c>
    </row>
    <row r="25" spans="1:4" x14ac:dyDescent="0.25">
      <c r="A25">
        <v>12</v>
      </c>
      <c r="B25" t="s">
        <v>104</v>
      </c>
      <c r="C25">
        <v>2.8182343448028391E-2</v>
      </c>
      <c r="D25">
        <v>5.230145898669436E-3</v>
      </c>
    </row>
    <row r="26" spans="1:4" x14ac:dyDescent="0.25">
      <c r="A26">
        <v>13</v>
      </c>
      <c r="B26" t="s">
        <v>100</v>
      </c>
      <c r="C26">
        <v>3.1271244051665592E-2</v>
      </c>
      <c r="D26">
        <v>-6.7209736745815762E-3</v>
      </c>
    </row>
    <row r="27" spans="1:4" x14ac:dyDescent="0.25">
      <c r="A27">
        <v>20</v>
      </c>
      <c r="B27" t="s">
        <v>94</v>
      </c>
      <c r="C27">
        <v>3.1760754525394841E-2</v>
      </c>
      <c r="D27">
        <v>1.2127298738950909E-3</v>
      </c>
    </row>
    <row r="28" spans="1:4" x14ac:dyDescent="0.25">
      <c r="A28">
        <v>9</v>
      </c>
      <c r="B28" t="s">
        <v>436</v>
      </c>
      <c r="C28">
        <v>3.1801947257693586E-2</v>
      </c>
      <c r="D28">
        <v>2.466348570939747E-4</v>
      </c>
    </row>
    <row r="29" spans="1:4" x14ac:dyDescent="0.25">
      <c r="A29">
        <v>31</v>
      </c>
      <c r="B29" t="s">
        <v>116</v>
      </c>
      <c r="C29">
        <v>3.4147305981215847E-2</v>
      </c>
      <c r="D29">
        <v>-4.5488285339068124E-3</v>
      </c>
    </row>
    <row r="30" spans="1:4" x14ac:dyDescent="0.25">
      <c r="A30">
        <v>23</v>
      </c>
      <c r="B30" t="s">
        <v>109</v>
      </c>
      <c r="C30">
        <v>3.5378401485892885E-2</v>
      </c>
      <c r="D30">
        <v>5.2669242879632705E-3</v>
      </c>
    </row>
    <row r="31" spans="1:4" x14ac:dyDescent="0.25">
      <c r="A31">
        <v>5</v>
      </c>
      <c r="B31" t="s">
        <v>123</v>
      </c>
      <c r="C31">
        <v>3.5548854878544756E-2</v>
      </c>
      <c r="D31">
        <v>-2.9223848952811826E-3</v>
      </c>
    </row>
    <row r="32" spans="1:4" x14ac:dyDescent="0.25">
      <c r="A32">
        <v>28</v>
      </c>
      <c r="B32" t="s">
        <v>107</v>
      </c>
      <c r="C32">
        <v>3.8753814351806248E-2</v>
      </c>
      <c r="D32">
        <v>2.1747801477711715E-3</v>
      </c>
    </row>
    <row r="33" spans="1:4" x14ac:dyDescent="0.25">
      <c r="A33">
        <v>7</v>
      </c>
      <c r="B33" t="s">
        <v>91</v>
      </c>
      <c r="C33">
        <v>3.9056263489341658E-2</v>
      </c>
      <c r="D33">
        <v>-2.7053103539605994E-3</v>
      </c>
    </row>
    <row r="34" spans="1:4" x14ac:dyDescent="0.25">
      <c r="A34">
        <v>30</v>
      </c>
      <c r="B34" t="s">
        <v>124</v>
      </c>
      <c r="C34">
        <v>3.9772895581337897E-2</v>
      </c>
      <c r="D34">
        <v>9.5293790564572323E-3</v>
      </c>
    </row>
    <row r="35" spans="1:4" x14ac:dyDescent="0.25">
      <c r="A35">
        <v>27</v>
      </c>
      <c r="B35" t="s">
        <v>89</v>
      </c>
      <c r="C35">
        <v>4.3961676457832333E-2</v>
      </c>
      <c r="D35">
        <v>4.9053560415579511E-3</v>
      </c>
    </row>
    <row r="36" spans="1:4" x14ac:dyDescent="0.25">
      <c r="A36">
        <v>10</v>
      </c>
      <c r="B36" t="s">
        <v>108</v>
      </c>
      <c r="C36">
        <v>5.9453987912709616E-2</v>
      </c>
      <c r="D36">
        <v>4.1479725725894756E-3</v>
      </c>
    </row>
    <row r="37" spans="1:4" x14ac:dyDescent="0.25">
      <c r="A37">
        <v>11</v>
      </c>
      <c r="B37" t="s">
        <v>96</v>
      </c>
      <c r="C37">
        <v>6.8473609129814594E-2</v>
      </c>
      <c r="D37">
        <v>4.059902715538577E-3</v>
      </c>
    </row>
    <row r="38" spans="1:4" x14ac:dyDescent="0.25">
      <c r="A38">
        <v>22</v>
      </c>
      <c r="B38" t="s">
        <v>122</v>
      </c>
      <c r="C38">
        <v>0.10530065271386491</v>
      </c>
      <c r="D38">
        <v>1.9590430350070243E-2</v>
      </c>
    </row>
    <row r="40" spans="1:4" x14ac:dyDescent="0.25">
      <c r="B40" t="s">
        <v>121</v>
      </c>
      <c r="C40">
        <v>1</v>
      </c>
      <c r="D40">
        <f>AVERAGE(C7:C38)</f>
        <v>2.6888903026677301E-2</v>
      </c>
    </row>
    <row r="41" spans="1:4" x14ac:dyDescent="0.25">
      <c r="C41">
        <v>0</v>
      </c>
      <c r="D41">
        <f>D40</f>
        <v>2.6888903026677301E-2</v>
      </c>
    </row>
  </sheetData>
  <autoFilter ref="A6:D38" xr:uid="{00000000-0009-0000-0000-000004000000}">
    <sortState ref="A7:D38">
      <sortCondition ref="C6:C38"/>
    </sortState>
  </autoFilter>
  <mergeCells count="1">
    <mergeCell ref="H1:I1"/>
  </mergeCells>
  <hyperlinks>
    <hyperlink ref="H1:I1" location="Index!A1" display="Regresar al Índice" xr:uid="{AA49067C-D6F8-496C-B8FF-C06F24DC122B}"/>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F17DB-0ABA-4CB8-87E4-B80FDEA9F0BA}">
  <sheetPr codeName="Hoja44"/>
  <dimension ref="A1:I41"/>
  <sheetViews>
    <sheetView workbookViewId="0">
      <selection activeCell="F22" sqref="F22"/>
    </sheetView>
  </sheetViews>
  <sheetFormatPr baseColWidth="10" defaultRowHeight="13.2" x14ac:dyDescent="0.25"/>
  <cols>
    <col min="1" max="1" width="11.6640625" bestFit="1" customWidth="1"/>
    <col min="3" max="3" width="11.6640625" bestFit="1" customWidth="1"/>
    <col min="4" max="4" width="12" bestFit="1" customWidth="1"/>
  </cols>
  <sheetData>
    <row r="1" spans="1:9" ht="14.4" x14ac:dyDescent="0.3">
      <c r="A1" t="s">
        <v>1057</v>
      </c>
      <c r="H1" s="12" t="s">
        <v>131</v>
      </c>
      <c r="I1" s="12"/>
    </row>
    <row r="2" spans="1:9" x14ac:dyDescent="0.25">
      <c r="A2" t="s">
        <v>375</v>
      </c>
    </row>
    <row r="6" spans="1:9" x14ac:dyDescent="0.25">
      <c r="A6" t="s">
        <v>777</v>
      </c>
      <c r="B6" t="s">
        <v>119</v>
      </c>
      <c r="C6" t="s">
        <v>1046</v>
      </c>
      <c r="D6" t="s">
        <v>1047</v>
      </c>
    </row>
    <row r="7" spans="1:9" x14ac:dyDescent="0.25">
      <c r="A7">
        <v>20</v>
      </c>
      <c r="B7" t="s">
        <v>94</v>
      </c>
      <c r="C7">
        <v>1.3108339447298611E-3</v>
      </c>
      <c r="D7">
        <v>3.1163943904901625E-3</v>
      </c>
    </row>
    <row r="8" spans="1:9" x14ac:dyDescent="0.25">
      <c r="A8">
        <v>7</v>
      </c>
      <c r="B8" t="s">
        <v>91</v>
      </c>
      <c r="C8">
        <v>3.2761629891087107E-3</v>
      </c>
      <c r="D8">
        <v>4.8339843749998224E-3</v>
      </c>
    </row>
    <row r="9" spans="1:9" x14ac:dyDescent="0.25">
      <c r="A9">
        <v>17</v>
      </c>
      <c r="B9" t="s">
        <v>103</v>
      </c>
      <c r="C9">
        <v>3.9489128056178213E-3</v>
      </c>
      <c r="D9">
        <v>-5.9443018912808121E-5</v>
      </c>
    </row>
    <row r="10" spans="1:9" x14ac:dyDescent="0.25">
      <c r="A10">
        <v>2</v>
      </c>
      <c r="B10" t="s">
        <v>113</v>
      </c>
      <c r="C10">
        <v>4.3798349549999394E-3</v>
      </c>
      <c r="D10">
        <v>2.9691264190023769E-3</v>
      </c>
    </row>
    <row r="11" spans="1:9" x14ac:dyDescent="0.25">
      <c r="A11">
        <v>14</v>
      </c>
      <c r="B11" t="s">
        <v>99</v>
      </c>
      <c r="C11">
        <v>8.4985835694051381E-3</v>
      </c>
      <c r="D11">
        <v>2.7090199606849552E-3</v>
      </c>
    </row>
    <row r="12" spans="1:9" x14ac:dyDescent="0.25">
      <c r="A12">
        <v>11</v>
      </c>
      <c r="B12" t="s">
        <v>96</v>
      </c>
      <c r="C12">
        <v>8.7360576301205306E-3</v>
      </c>
      <c r="D12">
        <v>2.3134645614797389E-3</v>
      </c>
    </row>
    <row r="13" spans="1:9" x14ac:dyDescent="0.25">
      <c r="A13">
        <v>27</v>
      </c>
      <c r="B13" t="s">
        <v>89</v>
      </c>
      <c r="C13">
        <v>8.9869586338329199E-3</v>
      </c>
      <c r="D13">
        <v>2.1898487519718124E-3</v>
      </c>
    </row>
    <row r="14" spans="1:9" x14ac:dyDescent="0.25">
      <c r="A14">
        <v>18</v>
      </c>
      <c r="B14" t="s">
        <v>106</v>
      </c>
      <c r="C14">
        <v>1.0316599270145055E-2</v>
      </c>
      <c r="D14">
        <v>1.3098473148129841E-3</v>
      </c>
    </row>
    <row r="15" spans="1:9" x14ac:dyDescent="0.25">
      <c r="A15">
        <v>29</v>
      </c>
      <c r="B15" t="s">
        <v>112</v>
      </c>
      <c r="C15">
        <v>1.1030350653177479E-2</v>
      </c>
      <c r="D15">
        <v>4.567413263065534E-3</v>
      </c>
    </row>
    <row r="16" spans="1:9" x14ac:dyDescent="0.25">
      <c r="A16">
        <v>15</v>
      </c>
      <c r="B16" t="s">
        <v>93</v>
      </c>
      <c r="C16">
        <v>1.1094116244884988E-2</v>
      </c>
      <c r="D16">
        <v>3.5686471672631281E-3</v>
      </c>
    </row>
    <row r="17" spans="1:4" x14ac:dyDescent="0.25">
      <c r="A17">
        <v>8</v>
      </c>
      <c r="B17" t="s">
        <v>1043</v>
      </c>
      <c r="C17">
        <v>1.2800461747565661E-2</v>
      </c>
      <c r="D17">
        <v>1.3161527841694109E-3</v>
      </c>
    </row>
    <row r="18" spans="1:4" x14ac:dyDescent="0.25">
      <c r="A18">
        <v>26</v>
      </c>
      <c r="B18" t="s">
        <v>98</v>
      </c>
      <c r="C18">
        <v>1.3778930701074721E-2</v>
      </c>
      <c r="D18">
        <v>1.8894465669503369E-3</v>
      </c>
    </row>
    <row r="19" spans="1:4" x14ac:dyDescent="0.25">
      <c r="A19">
        <v>16</v>
      </c>
      <c r="B19" t="s">
        <v>120</v>
      </c>
      <c r="C19">
        <v>1.3810177175923144E-2</v>
      </c>
      <c r="D19">
        <v>2.0637400866769795E-3</v>
      </c>
    </row>
    <row r="20" spans="1:4" x14ac:dyDescent="0.25">
      <c r="A20">
        <v>32</v>
      </c>
      <c r="B20" t="s">
        <v>90</v>
      </c>
      <c r="C20">
        <v>1.4227848101265872E-2</v>
      </c>
      <c r="D20">
        <v>8.4782455469072371E-3</v>
      </c>
    </row>
    <row r="21" spans="1:4" x14ac:dyDescent="0.25">
      <c r="A21">
        <v>21</v>
      </c>
      <c r="B21" t="s">
        <v>105</v>
      </c>
      <c r="C21">
        <v>1.441798422849061E-2</v>
      </c>
      <c r="D21">
        <v>2.5396456128106148E-3</v>
      </c>
    </row>
    <row r="22" spans="1:4" x14ac:dyDescent="0.25">
      <c r="A22">
        <v>30</v>
      </c>
      <c r="B22" t="s">
        <v>124</v>
      </c>
      <c r="C22">
        <v>1.4633861940298587E-2</v>
      </c>
      <c r="D22">
        <v>3.7393419142739415E-3</v>
      </c>
    </row>
    <row r="23" spans="1:4" x14ac:dyDescent="0.25">
      <c r="A23">
        <v>3</v>
      </c>
      <c r="B23" t="s">
        <v>111</v>
      </c>
      <c r="C23">
        <v>1.5371367850206985E-2</v>
      </c>
      <c r="D23">
        <v>1.8166864001589733E-3</v>
      </c>
    </row>
    <row r="24" spans="1:4" x14ac:dyDescent="0.25">
      <c r="A24">
        <v>12</v>
      </c>
      <c r="B24" t="s">
        <v>104</v>
      </c>
      <c r="C24">
        <v>1.5405263465017249E-2</v>
      </c>
      <c r="D24">
        <v>2.2943926579435114E-3</v>
      </c>
    </row>
    <row r="25" spans="1:4" x14ac:dyDescent="0.25">
      <c r="A25">
        <v>10</v>
      </c>
      <c r="B25" t="s">
        <v>108</v>
      </c>
      <c r="C25">
        <v>1.6207760319204789E-2</v>
      </c>
      <c r="D25">
        <v>9.7494269383258114E-3</v>
      </c>
    </row>
    <row r="26" spans="1:4" x14ac:dyDescent="0.25">
      <c r="A26">
        <v>5</v>
      </c>
      <c r="B26" t="s">
        <v>123</v>
      </c>
      <c r="C26">
        <v>1.7043659275505219E-2</v>
      </c>
      <c r="D26">
        <v>4.239387766338254E-3</v>
      </c>
    </row>
    <row r="27" spans="1:4" x14ac:dyDescent="0.25">
      <c r="A27">
        <v>24</v>
      </c>
      <c r="B27" t="s">
        <v>97</v>
      </c>
      <c r="C27">
        <v>1.8599791013584221E-2</v>
      </c>
      <c r="D27">
        <v>3.4115640256455748E-3</v>
      </c>
    </row>
    <row r="28" spans="1:4" x14ac:dyDescent="0.25">
      <c r="A28">
        <v>13</v>
      </c>
      <c r="B28" t="s">
        <v>100</v>
      </c>
      <c r="C28">
        <v>1.8636752391749667E-2</v>
      </c>
      <c r="D28">
        <v>3.379602872172649E-3</v>
      </c>
    </row>
    <row r="29" spans="1:4" x14ac:dyDescent="0.25">
      <c r="A29">
        <v>28</v>
      </c>
      <c r="B29" t="s">
        <v>107</v>
      </c>
      <c r="C29">
        <v>1.8970790711427821E-2</v>
      </c>
      <c r="D29">
        <v>2.6094467427377754E-3</v>
      </c>
    </row>
    <row r="30" spans="1:4" x14ac:dyDescent="0.25">
      <c r="A30">
        <v>19</v>
      </c>
      <c r="B30" t="s">
        <v>117</v>
      </c>
      <c r="C30">
        <v>1.9406628485588051E-2</v>
      </c>
      <c r="D30">
        <v>3.1227191677676291E-3</v>
      </c>
    </row>
    <row r="31" spans="1:4" x14ac:dyDescent="0.25">
      <c r="A31">
        <v>1</v>
      </c>
      <c r="B31" t="s">
        <v>95</v>
      </c>
      <c r="C31">
        <v>2.326993926117682E-2</v>
      </c>
      <c r="D31">
        <v>3.9565463746311647E-3</v>
      </c>
    </row>
    <row r="32" spans="1:4" x14ac:dyDescent="0.25">
      <c r="A32">
        <v>4</v>
      </c>
      <c r="B32" t="s">
        <v>92</v>
      </c>
      <c r="C32">
        <v>2.4041876986352628E-2</v>
      </c>
      <c r="D32">
        <v>2.4981926994207537E-3</v>
      </c>
    </row>
    <row r="33" spans="1:4" x14ac:dyDescent="0.25">
      <c r="A33">
        <v>22</v>
      </c>
      <c r="B33" t="s">
        <v>122</v>
      </c>
      <c r="C33">
        <v>2.5669996828417307E-2</v>
      </c>
      <c r="D33">
        <v>2.101308233835919E-3</v>
      </c>
    </row>
    <row r="34" spans="1:4" x14ac:dyDescent="0.25">
      <c r="A34">
        <v>31</v>
      </c>
      <c r="B34" t="s">
        <v>116</v>
      </c>
      <c r="C34">
        <v>2.5884367033253364E-2</v>
      </c>
      <c r="D34">
        <v>4.4638790197686351E-3</v>
      </c>
    </row>
    <row r="35" spans="1:4" x14ac:dyDescent="0.25">
      <c r="A35">
        <v>23</v>
      </c>
      <c r="B35" t="s">
        <v>109</v>
      </c>
      <c r="C35">
        <v>2.694186820709521E-2</v>
      </c>
      <c r="D35">
        <v>3.3625610437681974E-3</v>
      </c>
    </row>
    <row r="36" spans="1:4" x14ac:dyDescent="0.25">
      <c r="A36">
        <v>25</v>
      </c>
      <c r="B36" t="s">
        <v>118</v>
      </c>
      <c r="C36">
        <v>2.936945476921049E-2</v>
      </c>
      <c r="D36">
        <v>4.1531136184813633E-3</v>
      </c>
    </row>
    <row r="37" spans="1:4" x14ac:dyDescent="0.25">
      <c r="A37">
        <v>6</v>
      </c>
      <c r="B37" t="s">
        <v>115</v>
      </c>
      <c r="C37">
        <v>3.0008679793635418E-2</v>
      </c>
      <c r="D37">
        <v>4.0308014069778686E-3</v>
      </c>
    </row>
    <row r="38" spans="1:4" x14ac:dyDescent="0.25">
      <c r="A38">
        <v>9</v>
      </c>
      <c r="B38" t="s">
        <v>436</v>
      </c>
      <c r="C38">
        <v>3.1507513330101711E-2</v>
      </c>
      <c r="D38">
        <v>4.4020613591486679E-3</v>
      </c>
    </row>
    <row r="40" spans="1:4" x14ac:dyDescent="0.25">
      <c r="B40" t="s">
        <v>121</v>
      </c>
      <c r="C40">
        <v>1</v>
      </c>
      <c r="D40">
        <f>AVERAGE(C7:C38)</f>
        <v>1.598698075975525E-2</v>
      </c>
    </row>
    <row r="41" spans="1:4" x14ac:dyDescent="0.25">
      <c r="C41">
        <v>0</v>
      </c>
      <c r="D41">
        <f>D40</f>
        <v>1.598698075975525E-2</v>
      </c>
    </row>
  </sheetData>
  <autoFilter ref="A6:D38" xr:uid="{00000000-0009-0000-0000-000005000000}">
    <sortState ref="A7:D38">
      <sortCondition ref="C6:C38"/>
    </sortState>
  </autoFilter>
  <mergeCells count="1">
    <mergeCell ref="H1:I1"/>
  </mergeCells>
  <hyperlinks>
    <hyperlink ref="H1:I1" location="Index!A1" display="Regresar al Índice" xr:uid="{9BAD3A8B-CBBC-4D21-814C-6A1B82C828F3}"/>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C9334-5282-4134-90F8-530B6D717A50}">
  <sheetPr codeName="Hoja45"/>
  <dimension ref="A1:I41"/>
  <sheetViews>
    <sheetView workbookViewId="0">
      <selection activeCell="F22" sqref="F22"/>
    </sheetView>
  </sheetViews>
  <sheetFormatPr baseColWidth="10" defaultRowHeight="13.2" x14ac:dyDescent="0.25"/>
  <sheetData>
    <row r="1" spans="1:9" ht="14.4" x14ac:dyDescent="0.3">
      <c r="A1" t="s">
        <v>1058</v>
      </c>
      <c r="H1" s="12" t="s">
        <v>131</v>
      </c>
      <c r="I1" s="12"/>
    </row>
    <row r="2" spans="1:9" x14ac:dyDescent="0.25">
      <c r="A2" t="s">
        <v>375</v>
      </c>
    </row>
    <row r="6" spans="1:9" x14ac:dyDescent="0.25">
      <c r="A6" t="s">
        <v>777</v>
      </c>
      <c r="B6" t="s">
        <v>119</v>
      </c>
      <c r="C6" t="s">
        <v>1048</v>
      </c>
      <c r="D6" t="s">
        <v>1048</v>
      </c>
    </row>
    <row r="7" spans="1:9" x14ac:dyDescent="0.25">
      <c r="A7">
        <v>11</v>
      </c>
      <c r="B7" t="s">
        <v>96</v>
      </c>
      <c r="C7">
        <v>-4.0700766155240098E-2</v>
      </c>
      <c r="D7">
        <v>-4.0588896840814126E-3</v>
      </c>
    </row>
    <row r="8" spans="1:9" x14ac:dyDescent="0.25">
      <c r="A8">
        <v>31</v>
      </c>
      <c r="B8" t="s">
        <v>116</v>
      </c>
      <c r="C8">
        <v>-3.2615224442397728E-2</v>
      </c>
      <c r="D8">
        <v>-1.2196130312550624E-3</v>
      </c>
    </row>
    <row r="9" spans="1:9" x14ac:dyDescent="0.25">
      <c r="A9">
        <v>2</v>
      </c>
      <c r="B9" t="s">
        <v>113</v>
      </c>
      <c r="C9">
        <v>-2.2213395849882689E-2</v>
      </c>
      <c r="D9">
        <v>-1.4859135396427803E-4</v>
      </c>
    </row>
    <row r="10" spans="1:9" x14ac:dyDescent="0.25">
      <c r="A10">
        <v>24</v>
      </c>
      <c r="B10" t="s">
        <v>97</v>
      </c>
      <c r="C10">
        <v>-1.3005780346820761E-2</v>
      </c>
      <c r="D10">
        <v>2.6141687948681991E-3</v>
      </c>
    </row>
    <row r="11" spans="1:9" x14ac:dyDescent="0.25">
      <c r="A11">
        <v>18</v>
      </c>
      <c r="B11" t="s">
        <v>106</v>
      </c>
      <c r="C11">
        <v>-1.0402266733335219E-2</v>
      </c>
      <c r="D11">
        <v>9.8245192788684044E-3</v>
      </c>
    </row>
    <row r="12" spans="1:9" x14ac:dyDescent="0.25">
      <c r="A12">
        <v>14</v>
      </c>
      <c r="B12" t="s">
        <v>99</v>
      </c>
      <c r="C12">
        <v>-6.4879495293251876E-3</v>
      </c>
      <c r="D12">
        <v>2.2988967303463337E-3</v>
      </c>
    </row>
    <row r="13" spans="1:9" x14ac:dyDescent="0.25">
      <c r="A13">
        <v>21</v>
      </c>
      <c r="B13" t="s">
        <v>105</v>
      </c>
      <c r="C13">
        <v>-6.4225011694994949E-3</v>
      </c>
      <c r="D13">
        <v>-2.0165434878370858E-3</v>
      </c>
    </row>
    <row r="14" spans="1:9" x14ac:dyDescent="0.25">
      <c r="A14">
        <v>26</v>
      </c>
      <c r="B14" t="s">
        <v>98</v>
      </c>
      <c r="C14">
        <v>-5.3389907196074171E-3</v>
      </c>
      <c r="D14">
        <v>5.233154830252662E-3</v>
      </c>
    </row>
    <row r="15" spans="1:9" x14ac:dyDescent="0.25">
      <c r="A15">
        <v>8</v>
      </c>
      <c r="B15" t="s">
        <v>1043</v>
      </c>
      <c r="C15">
        <v>-4.7666157028509737E-3</v>
      </c>
      <c r="D15">
        <v>-2.4639423076924238E-3</v>
      </c>
    </row>
    <row r="16" spans="1:9" x14ac:dyDescent="0.25">
      <c r="A16">
        <v>28</v>
      </c>
      <c r="B16" t="s">
        <v>107</v>
      </c>
      <c r="C16">
        <v>-3.6284119166722917E-3</v>
      </c>
      <c r="D16">
        <v>-4.3028011719090653E-3</v>
      </c>
    </row>
    <row r="17" spans="1:4" x14ac:dyDescent="0.25">
      <c r="A17">
        <v>6</v>
      </c>
      <c r="B17" t="s">
        <v>115</v>
      </c>
      <c r="C17">
        <v>-3.3192787297030568E-3</v>
      </c>
      <c r="D17">
        <v>2.4361634936389542E-3</v>
      </c>
    </row>
    <row r="18" spans="1:4" x14ac:dyDescent="0.25">
      <c r="A18">
        <v>23</v>
      </c>
      <c r="B18" t="s">
        <v>109</v>
      </c>
      <c r="C18">
        <v>-2.550449248980291E-3</v>
      </c>
      <c r="D18">
        <v>-2.0647272514779935E-3</v>
      </c>
    </row>
    <row r="19" spans="1:4" x14ac:dyDescent="0.25">
      <c r="A19">
        <v>13</v>
      </c>
      <c r="B19" t="s">
        <v>100</v>
      </c>
      <c r="C19">
        <v>-2.5457944668748622E-3</v>
      </c>
      <c r="D19">
        <v>3.5920474670563252E-3</v>
      </c>
    </row>
    <row r="20" spans="1:4" x14ac:dyDescent="0.25">
      <c r="A20">
        <v>4</v>
      </c>
      <c r="B20" t="s">
        <v>92</v>
      </c>
      <c r="C20">
        <v>-2.5013540794721623E-3</v>
      </c>
      <c r="D20">
        <v>-3.5317265125430763E-3</v>
      </c>
    </row>
    <row r="21" spans="1:4" x14ac:dyDescent="0.25">
      <c r="A21">
        <v>30</v>
      </c>
      <c r="B21" t="s">
        <v>124</v>
      </c>
      <c r="C21">
        <v>-1.9553591505919732E-3</v>
      </c>
      <c r="D21">
        <v>-1.525836520310353E-3</v>
      </c>
    </row>
    <row r="22" spans="1:4" x14ac:dyDescent="0.25">
      <c r="A22">
        <v>9</v>
      </c>
      <c r="B22" t="s">
        <v>436</v>
      </c>
      <c r="C22">
        <v>-1.3804360968925344E-3</v>
      </c>
      <c r="D22">
        <v>-8.3677790099812022E-4</v>
      </c>
    </row>
    <row r="23" spans="1:4" x14ac:dyDescent="0.25">
      <c r="A23">
        <v>19</v>
      </c>
      <c r="B23" t="s">
        <v>117</v>
      </c>
      <c r="C23">
        <v>-7.9869054192638345E-4</v>
      </c>
      <c r="D23">
        <v>7.2360770125339258E-3</v>
      </c>
    </row>
    <row r="24" spans="1:4" x14ac:dyDescent="0.25">
      <c r="A24">
        <v>5</v>
      </c>
      <c r="B24" t="s">
        <v>123</v>
      </c>
      <c r="C24">
        <v>1.341401615643667E-3</v>
      </c>
      <c r="D24">
        <v>4.8960462681357786E-3</v>
      </c>
    </row>
    <row r="25" spans="1:4" x14ac:dyDescent="0.25">
      <c r="A25">
        <v>16</v>
      </c>
      <c r="B25" t="s">
        <v>120</v>
      </c>
      <c r="C25">
        <v>1.9196125335931846E-3</v>
      </c>
      <c r="D25">
        <v>-4.026753356446422E-4</v>
      </c>
    </row>
    <row r="26" spans="1:4" x14ac:dyDescent="0.25">
      <c r="A26">
        <v>17</v>
      </c>
      <c r="B26" t="s">
        <v>103</v>
      </c>
      <c r="C26">
        <v>3.5759036144578094E-3</v>
      </c>
      <c r="D26">
        <v>-2.8156874012356115E-3</v>
      </c>
    </row>
    <row r="27" spans="1:4" x14ac:dyDescent="0.25">
      <c r="A27">
        <v>1</v>
      </c>
      <c r="B27" t="s">
        <v>95</v>
      </c>
      <c r="C27">
        <v>4.0931615460852999E-3</v>
      </c>
      <c r="D27">
        <v>-4.6958964937960923E-3</v>
      </c>
    </row>
    <row r="28" spans="1:4" x14ac:dyDescent="0.25">
      <c r="A28">
        <v>32</v>
      </c>
      <c r="B28" t="s">
        <v>90</v>
      </c>
      <c r="C28">
        <v>6.6129544601345458E-3</v>
      </c>
      <c r="D28">
        <v>1.0338291884441908E-3</v>
      </c>
    </row>
    <row r="29" spans="1:4" x14ac:dyDescent="0.25">
      <c r="A29">
        <v>15</v>
      </c>
      <c r="B29" t="s">
        <v>93</v>
      </c>
      <c r="C29">
        <v>1.0364702375037282E-2</v>
      </c>
      <c r="D29">
        <v>-7.0765148164531055E-4</v>
      </c>
    </row>
    <row r="30" spans="1:4" x14ac:dyDescent="0.25">
      <c r="A30">
        <v>27</v>
      </c>
      <c r="B30" t="s">
        <v>89</v>
      </c>
      <c r="C30">
        <v>1.3872553454567393E-2</v>
      </c>
      <c r="D30">
        <v>8.0861186630416526E-3</v>
      </c>
    </row>
    <row r="31" spans="1:4" x14ac:dyDescent="0.25">
      <c r="A31">
        <v>25</v>
      </c>
      <c r="B31" t="s">
        <v>118</v>
      </c>
      <c r="C31">
        <v>1.4153235804611919E-2</v>
      </c>
      <c r="D31">
        <v>-1.8449644185434266E-3</v>
      </c>
    </row>
    <row r="32" spans="1:4" x14ac:dyDescent="0.25">
      <c r="A32">
        <v>12</v>
      </c>
      <c r="B32" t="s">
        <v>104</v>
      </c>
      <c r="C32">
        <v>2.0730825966003064E-2</v>
      </c>
      <c r="D32">
        <v>4.3054324426996526E-3</v>
      </c>
    </row>
    <row r="33" spans="1:4" x14ac:dyDescent="0.25">
      <c r="A33">
        <v>20</v>
      </c>
      <c r="B33" t="s">
        <v>94</v>
      </c>
      <c r="C33">
        <v>2.271795372449481E-2</v>
      </c>
      <c r="D33">
        <v>1.1181192660549844E-3</v>
      </c>
    </row>
    <row r="34" spans="1:4" x14ac:dyDescent="0.25">
      <c r="A34">
        <v>3</v>
      </c>
      <c r="B34" t="s">
        <v>111</v>
      </c>
      <c r="C34">
        <v>2.3790120668833348E-2</v>
      </c>
      <c r="D34">
        <v>-4.3636433079662362E-3</v>
      </c>
    </row>
    <row r="35" spans="1:4" x14ac:dyDescent="0.25">
      <c r="A35">
        <v>7</v>
      </c>
      <c r="B35" t="s">
        <v>91</v>
      </c>
      <c r="C35">
        <v>2.8200456493012505E-2</v>
      </c>
      <c r="D35">
        <v>3.5369869170567281E-3</v>
      </c>
    </row>
    <row r="36" spans="1:4" x14ac:dyDescent="0.25">
      <c r="A36">
        <v>29</v>
      </c>
      <c r="B36" t="s">
        <v>112</v>
      </c>
      <c r="C36">
        <v>3.2022639261245267E-2</v>
      </c>
      <c r="D36">
        <v>5.3004729801620076E-3</v>
      </c>
    </row>
    <row r="37" spans="1:4" x14ac:dyDescent="0.25">
      <c r="A37">
        <v>22</v>
      </c>
      <c r="B37" t="s">
        <v>122</v>
      </c>
      <c r="C37">
        <v>3.8231280319557026E-2</v>
      </c>
      <c r="D37">
        <v>-3.8363048711476111E-4</v>
      </c>
    </row>
    <row r="38" spans="1:4" x14ac:dyDescent="0.25">
      <c r="A38">
        <v>10</v>
      </c>
      <c r="B38" t="s">
        <v>108</v>
      </c>
      <c r="C38">
        <v>4.8442209029240679E-2</v>
      </c>
      <c r="D38">
        <v>-5.725701613519929E-3</v>
      </c>
    </row>
    <row r="40" spans="1:4" x14ac:dyDescent="0.25">
      <c r="B40" t="s">
        <v>121</v>
      </c>
      <c r="C40">
        <v>1</v>
      </c>
      <c r="D40">
        <f>AVERAGE(C7:C38)</f>
        <v>3.4198670620763962E-3</v>
      </c>
    </row>
    <row r="41" spans="1:4" x14ac:dyDescent="0.25">
      <c r="C41">
        <v>0</v>
      </c>
      <c r="D41">
        <f>D40</f>
        <v>3.4198670620763962E-3</v>
      </c>
    </row>
  </sheetData>
  <autoFilter ref="A6:D38" xr:uid="{00000000-0009-0000-0000-000006000000}">
    <sortState ref="A7:D38">
      <sortCondition ref="C6:C38"/>
    </sortState>
  </autoFilter>
  <mergeCells count="1">
    <mergeCell ref="H1:I1"/>
  </mergeCells>
  <hyperlinks>
    <hyperlink ref="H1:I1" location="Index!A1" display="Regresar al Índice" xr:uid="{20DF40D4-220D-43CA-B19D-83231D058500}"/>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5AC51-5AB0-4B47-8B46-FD796B4E67C0}">
  <sheetPr codeName="Hoja46"/>
  <dimension ref="A1:I41"/>
  <sheetViews>
    <sheetView workbookViewId="0">
      <selection activeCell="F22" sqref="F22"/>
    </sheetView>
  </sheetViews>
  <sheetFormatPr baseColWidth="10" defaultRowHeight="13.2" x14ac:dyDescent="0.25"/>
  <sheetData>
    <row r="1" spans="1:9" ht="14.4" x14ac:dyDescent="0.3">
      <c r="A1" t="s">
        <v>1059</v>
      </c>
      <c r="H1" s="12" t="s">
        <v>131</v>
      </c>
      <c r="I1" s="12"/>
    </row>
    <row r="2" spans="1:9" x14ac:dyDescent="0.25">
      <c r="A2" t="s">
        <v>375</v>
      </c>
    </row>
    <row r="6" spans="1:9" x14ac:dyDescent="0.25">
      <c r="A6" t="s">
        <v>777</v>
      </c>
      <c r="B6" t="s">
        <v>119</v>
      </c>
      <c r="C6" t="s">
        <v>1049</v>
      </c>
      <c r="D6" t="s">
        <v>1049</v>
      </c>
    </row>
    <row r="7" spans="1:9" x14ac:dyDescent="0.25">
      <c r="A7">
        <v>2</v>
      </c>
      <c r="B7" t="s">
        <v>113</v>
      </c>
      <c r="C7">
        <v>1.1490385091200706E-2</v>
      </c>
      <c r="D7">
        <v>3.8305897143755541E-3</v>
      </c>
    </row>
    <row r="8" spans="1:9" x14ac:dyDescent="0.25">
      <c r="A8">
        <v>8</v>
      </c>
      <c r="B8" t="s">
        <v>1043</v>
      </c>
      <c r="C8">
        <v>2.7790698825229443E-2</v>
      </c>
      <c r="D8">
        <v>2.064939450957759E-3</v>
      </c>
    </row>
    <row r="9" spans="1:9" x14ac:dyDescent="0.25">
      <c r="A9">
        <v>24</v>
      </c>
      <c r="B9" t="s">
        <v>97</v>
      </c>
      <c r="C9">
        <v>2.8379080227738163E-2</v>
      </c>
      <c r="D9">
        <v>-2.5721634752784439E-4</v>
      </c>
    </row>
    <row r="10" spans="1:9" x14ac:dyDescent="0.25">
      <c r="A10">
        <v>32</v>
      </c>
      <c r="B10" t="s">
        <v>90</v>
      </c>
      <c r="C10">
        <v>2.8452152199994085E-2</v>
      </c>
      <c r="D10">
        <v>-1.9121182862876784E-3</v>
      </c>
    </row>
    <row r="11" spans="1:9" x14ac:dyDescent="0.25">
      <c r="A11">
        <v>22</v>
      </c>
      <c r="B11" t="s">
        <v>122</v>
      </c>
      <c r="C11">
        <v>3.0085836499172069E-2</v>
      </c>
      <c r="D11">
        <v>-7.9828461631281655E-4</v>
      </c>
    </row>
    <row r="12" spans="1:9" x14ac:dyDescent="0.25">
      <c r="A12">
        <v>26</v>
      </c>
      <c r="B12" t="s">
        <v>98</v>
      </c>
      <c r="C12">
        <v>3.1040202195719235E-2</v>
      </c>
      <c r="D12">
        <v>1.0448319162601472E-3</v>
      </c>
    </row>
    <row r="13" spans="1:9" x14ac:dyDescent="0.25">
      <c r="A13">
        <v>12</v>
      </c>
      <c r="B13" t="s">
        <v>104</v>
      </c>
      <c r="C13">
        <v>3.1744465927475041E-2</v>
      </c>
      <c r="D13">
        <v>1.8775025384600852E-3</v>
      </c>
    </row>
    <row r="14" spans="1:9" x14ac:dyDescent="0.25">
      <c r="A14">
        <v>14</v>
      </c>
      <c r="B14" t="s">
        <v>99</v>
      </c>
      <c r="C14">
        <v>3.4125793536465387E-2</v>
      </c>
      <c r="D14">
        <v>5.7674561673337621E-4</v>
      </c>
    </row>
    <row r="15" spans="1:9" x14ac:dyDescent="0.25">
      <c r="A15">
        <v>18</v>
      </c>
      <c r="B15" t="s">
        <v>106</v>
      </c>
      <c r="C15">
        <v>3.4306460436663855E-2</v>
      </c>
      <c r="D15">
        <v>1.1071638313644439E-3</v>
      </c>
    </row>
    <row r="16" spans="1:9" x14ac:dyDescent="0.25">
      <c r="A16">
        <v>13</v>
      </c>
      <c r="B16" t="s">
        <v>100</v>
      </c>
      <c r="C16">
        <v>3.446920953625221E-2</v>
      </c>
      <c r="D16">
        <v>-3.1049432969196822E-3</v>
      </c>
    </row>
    <row r="17" spans="1:4" x14ac:dyDescent="0.25">
      <c r="A17">
        <v>28</v>
      </c>
      <c r="B17" t="s">
        <v>107</v>
      </c>
      <c r="C17">
        <v>3.4665901807967581E-2</v>
      </c>
      <c r="D17">
        <v>-7.4504971774080886E-4</v>
      </c>
    </row>
    <row r="18" spans="1:4" x14ac:dyDescent="0.25">
      <c r="A18">
        <v>17</v>
      </c>
      <c r="B18" t="s">
        <v>103</v>
      </c>
      <c r="C18">
        <v>3.6089251722040139E-2</v>
      </c>
      <c r="D18">
        <v>-6.1519823580069577E-4</v>
      </c>
    </row>
    <row r="19" spans="1:4" x14ac:dyDescent="0.25">
      <c r="A19">
        <v>29</v>
      </c>
      <c r="B19" t="s">
        <v>112</v>
      </c>
      <c r="C19">
        <v>3.6953497615262343E-2</v>
      </c>
      <c r="D19">
        <v>9.4308597074981293E-3</v>
      </c>
    </row>
    <row r="20" spans="1:4" x14ac:dyDescent="0.25">
      <c r="A20">
        <v>5</v>
      </c>
      <c r="B20" t="s">
        <v>123</v>
      </c>
      <c r="C20">
        <v>3.810605312530857E-2</v>
      </c>
      <c r="D20">
        <v>-3.450465907690492E-3</v>
      </c>
    </row>
    <row r="21" spans="1:4" x14ac:dyDescent="0.25">
      <c r="A21">
        <v>10</v>
      </c>
      <c r="B21" t="s">
        <v>108</v>
      </c>
      <c r="C21">
        <v>3.8538747441019261E-2</v>
      </c>
      <c r="D21">
        <v>-2.8815144171134843E-3</v>
      </c>
    </row>
    <row r="22" spans="1:4" x14ac:dyDescent="0.25">
      <c r="A22">
        <v>23</v>
      </c>
      <c r="B22" t="s">
        <v>109</v>
      </c>
      <c r="C22">
        <v>4.1322640540433886E-2</v>
      </c>
      <c r="D22">
        <v>3.8942367200816008E-3</v>
      </c>
    </row>
    <row r="23" spans="1:4" x14ac:dyDescent="0.25">
      <c r="A23">
        <v>21</v>
      </c>
      <c r="B23" t="s">
        <v>105</v>
      </c>
      <c r="C23">
        <v>4.2179037283870402E-2</v>
      </c>
      <c r="D23">
        <v>4.9096733835043427E-3</v>
      </c>
    </row>
    <row r="24" spans="1:4" x14ac:dyDescent="0.25">
      <c r="A24">
        <v>25</v>
      </c>
      <c r="B24" t="s">
        <v>118</v>
      </c>
      <c r="C24">
        <v>4.2736066604773582E-2</v>
      </c>
      <c r="D24">
        <v>-8.1189641910948129E-3</v>
      </c>
    </row>
    <row r="25" spans="1:4" x14ac:dyDescent="0.25">
      <c r="A25">
        <v>3</v>
      </c>
      <c r="B25" t="s">
        <v>111</v>
      </c>
      <c r="C25">
        <v>4.2891542088893342E-2</v>
      </c>
      <c r="D25">
        <v>-1.7095166293711328E-3</v>
      </c>
    </row>
    <row r="26" spans="1:4" x14ac:dyDescent="0.25">
      <c r="A26">
        <v>4</v>
      </c>
      <c r="B26" t="s">
        <v>92</v>
      </c>
      <c r="C26">
        <v>4.3620393279081071E-2</v>
      </c>
      <c r="D26">
        <v>-4.7602726684137231E-5</v>
      </c>
    </row>
    <row r="27" spans="1:4" x14ac:dyDescent="0.25">
      <c r="A27">
        <v>9</v>
      </c>
      <c r="B27" t="s">
        <v>436</v>
      </c>
      <c r="C27">
        <v>4.6314004613655646E-2</v>
      </c>
      <c r="D27">
        <v>4.5810774997159243E-3</v>
      </c>
    </row>
    <row r="28" spans="1:4" x14ac:dyDescent="0.25">
      <c r="A28">
        <v>27</v>
      </c>
      <c r="B28" t="s">
        <v>89</v>
      </c>
      <c r="C28">
        <v>4.6889999505171032E-2</v>
      </c>
      <c r="D28">
        <v>6.0199714693294215E-3</v>
      </c>
    </row>
    <row r="29" spans="1:4" x14ac:dyDescent="0.25">
      <c r="A29">
        <v>6</v>
      </c>
      <c r="B29" t="s">
        <v>115</v>
      </c>
      <c r="C29">
        <v>4.7331417981428148E-2</v>
      </c>
      <c r="D29">
        <v>2.8166369354989396E-3</v>
      </c>
    </row>
    <row r="30" spans="1:4" x14ac:dyDescent="0.25">
      <c r="A30">
        <v>31</v>
      </c>
      <c r="B30" t="s">
        <v>116</v>
      </c>
      <c r="C30">
        <v>4.7429309715660839E-2</v>
      </c>
      <c r="D30">
        <v>3.7901343087494155E-3</v>
      </c>
    </row>
    <row r="31" spans="1:4" x14ac:dyDescent="0.25">
      <c r="A31">
        <v>19</v>
      </c>
      <c r="B31" t="s">
        <v>117</v>
      </c>
      <c r="C31">
        <v>4.7871151996736083E-2</v>
      </c>
      <c r="D31">
        <v>3.4418284481074757E-3</v>
      </c>
    </row>
    <row r="32" spans="1:4" x14ac:dyDescent="0.25">
      <c r="A32">
        <v>30</v>
      </c>
      <c r="B32" t="s">
        <v>124</v>
      </c>
      <c r="C32">
        <v>4.8029142167052674E-2</v>
      </c>
      <c r="D32">
        <v>3.3738319528420213E-3</v>
      </c>
    </row>
    <row r="33" spans="1:4" x14ac:dyDescent="0.25">
      <c r="A33">
        <v>11</v>
      </c>
      <c r="B33" t="s">
        <v>96</v>
      </c>
      <c r="C33">
        <v>4.8664635239290099E-2</v>
      </c>
      <c r="D33">
        <v>2.1845259578667786E-4</v>
      </c>
    </row>
    <row r="34" spans="1:4" x14ac:dyDescent="0.25">
      <c r="A34">
        <v>1</v>
      </c>
      <c r="B34" t="s">
        <v>95</v>
      </c>
      <c r="C34">
        <v>4.8935404487933987E-2</v>
      </c>
      <c r="D34">
        <v>3.461495514943902E-3</v>
      </c>
    </row>
    <row r="35" spans="1:4" x14ac:dyDescent="0.25">
      <c r="A35">
        <v>20</v>
      </c>
      <c r="B35" t="s">
        <v>94</v>
      </c>
      <c r="C35">
        <v>5.0063409027860217E-2</v>
      </c>
      <c r="D35">
        <v>6.7442412728566659E-3</v>
      </c>
    </row>
    <row r="36" spans="1:4" x14ac:dyDescent="0.25">
      <c r="A36">
        <v>15</v>
      </c>
      <c r="B36" t="s">
        <v>93</v>
      </c>
      <c r="C36">
        <v>5.0464662859631249E-2</v>
      </c>
      <c r="D36">
        <v>4.2102275415110135E-3</v>
      </c>
    </row>
    <row r="37" spans="1:4" x14ac:dyDescent="0.25">
      <c r="A37">
        <v>16</v>
      </c>
      <c r="B37" t="s">
        <v>120</v>
      </c>
      <c r="C37">
        <v>5.6450972608177663E-2</v>
      </c>
      <c r="D37">
        <v>2.3729707333608463E-3</v>
      </c>
    </row>
    <row r="38" spans="1:4" x14ac:dyDescent="0.25">
      <c r="A38">
        <v>7</v>
      </c>
      <c r="B38" t="s">
        <v>91</v>
      </c>
      <c r="C38">
        <v>6.2663487804171858E-2</v>
      </c>
      <c r="D38">
        <v>7.670129513523527E-3</v>
      </c>
    </row>
    <row r="40" spans="1:4" x14ac:dyDescent="0.25">
      <c r="B40" t="s">
        <v>121</v>
      </c>
      <c r="C40">
        <v>1</v>
      </c>
      <c r="D40">
        <f>AVERAGE(C7:C38)</f>
        <v>4.0315469187229058E-2</v>
      </c>
    </row>
    <row r="41" spans="1:4" x14ac:dyDescent="0.25">
      <c r="C41">
        <v>0</v>
      </c>
      <c r="D41">
        <f>D40</f>
        <v>4.0315469187229058E-2</v>
      </c>
    </row>
  </sheetData>
  <autoFilter ref="A6:D38" xr:uid="{00000000-0009-0000-0000-000007000000}">
    <sortState ref="A7:D38">
      <sortCondition ref="C6:C38"/>
    </sortState>
  </autoFilter>
  <mergeCells count="1">
    <mergeCell ref="H1:I1"/>
  </mergeCells>
  <hyperlinks>
    <hyperlink ref="H1:I1" location="Index!A1" display="Regresar al Índice" xr:uid="{7F628A7E-600E-4A93-8652-E6C486153967}"/>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1636-41F6-46A6-BCB9-1EE47F22F3E5}">
  <sheetPr codeName="Hoja47"/>
  <dimension ref="A1:I41"/>
  <sheetViews>
    <sheetView workbookViewId="0">
      <selection activeCell="F22" sqref="F22"/>
    </sheetView>
  </sheetViews>
  <sheetFormatPr baseColWidth="10" defaultRowHeight="13.2" x14ac:dyDescent="0.25"/>
  <sheetData>
    <row r="1" spans="1:9" ht="14.4" x14ac:dyDescent="0.3">
      <c r="A1" t="s">
        <v>1060</v>
      </c>
      <c r="H1" s="12" t="s">
        <v>131</v>
      </c>
      <c r="I1" s="12"/>
    </row>
    <row r="2" spans="1:9" x14ac:dyDescent="0.25">
      <c r="A2" t="s">
        <v>375</v>
      </c>
    </row>
    <row r="6" spans="1:9" x14ac:dyDescent="0.25">
      <c r="A6" t="s">
        <v>777</v>
      </c>
      <c r="B6" t="s">
        <v>119</v>
      </c>
      <c r="C6" t="s">
        <v>1050</v>
      </c>
      <c r="D6" t="s">
        <v>1050</v>
      </c>
    </row>
    <row r="7" spans="1:9" x14ac:dyDescent="0.25">
      <c r="A7">
        <v>2</v>
      </c>
      <c r="B7" t="s">
        <v>113</v>
      </c>
      <c r="C7">
        <v>-3.8276776449790662E-2</v>
      </c>
      <c r="D7">
        <v>1.0355895593192832E-2</v>
      </c>
    </row>
    <row r="8" spans="1:9" x14ac:dyDescent="0.25">
      <c r="A8">
        <v>28</v>
      </c>
      <c r="B8" t="s">
        <v>107</v>
      </c>
      <c r="C8">
        <v>-2.1332919603977984E-4</v>
      </c>
      <c r="D8">
        <v>8.5887290050574716E-3</v>
      </c>
    </row>
    <row r="9" spans="1:9" x14ac:dyDescent="0.25">
      <c r="A9">
        <v>32</v>
      </c>
      <c r="B9" t="s">
        <v>90</v>
      </c>
      <c r="C9">
        <v>9.6827854113983314E-3</v>
      </c>
      <c r="D9">
        <v>3.8238724356156606E-3</v>
      </c>
    </row>
    <row r="10" spans="1:9" x14ac:dyDescent="0.25">
      <c r="A10">
        <v>13</v>
      </c>
      <c r="B10" t="s">
        <v>100</v>
      </c>
      <c r="C10">
        <v>1.3133613412383616E-2</v>
      </c>
      <c r="D10">
        <v>4.3594184847128847E-3</v>
      </c>
    </row>
    <row r="11" spans="1:9" x14ac:dyDescent="0.25">
      <c r="A11">
        <v>8</v>
      </c>
      <c r="B11" t="s">
        <v>1043</v>
      </c>
      <c r="C11">
        <v>1.5904061956693472E-2</v>
      </c>
      <c r="D11">
        <v>9.5613931754821024E-3</v>
      </c>
    </row>
    <row r="12" spans="1:9" x14ac:dyDescent="0.25">
      <c r="A12">
        <v>7</v>
      </c>
      <c r="B12" t="s">
        <v>91</v>
      </c>
      <c r="C12">
        <v>1.6569878467971755E-2</v>
      </c>
      <c r="D12">
        <v>6.8673191266479527E-3</v>
      </c>
    </row>
    <row r="13" spans="1:9" x14ac:dyDescent="0.25">
      <c r="A13">
        <v>29</v>
      </c>
      <c r="B13" t="s">
        <v>112</v>
      </c>
      <c r="C13">
        <v>2.0126775097046856E-2</v>
      </c>
      <c r="D13">
        <v>4.0917005223448655E-3</v>
      </c>
    </row>
    <row r="14" spans="1:9" x14ac:dyDescent="0.25">
      <c r="A14">
        <v>18</v>
      </c>
      <c r="B14" t="s">
        <v>106</v>
      </c>
      <c r="C14">
        <v>2.0552030270735377E-2</v>
      </c>
      <c r="D14">
        <v>5.6167867740568589E-3</v>
      </c>
    </row>
    <row r="15" spans="1:9" x14ac:dyDescent="0.25">
      <c r="A15">
        <v>5</v>
      </c>
      <c r="B15" t="s">
        <v>123</v>
      </c>
      <c r="C15">
        <v>2.0621268057003261E-2</v>
      </c>
      <c r="D15">
        <v>3.1018438738583676E-3</v>
      </c>
    </row>
    <row r="16" spans="1:9" x14ac:dyDescent="0.25">
      <c r="A16">
        <v>16</v>
      </c>
      <c r="B16" t="s">
        <v>120</v>
      </c>
      <c r="C16">
        <v>2.1670231382461491E-2</v>
      </c>
      <c r="D16">
        <v>3.0160442098632334E-3</v>
      </c>
    </row>
    <row r="17" spans="1:4" x14ac:dyDescent="0.25">
      <c r="A17">
        <v>6</v>
      </c>
      <c r="B17" t="s">
        <v>115</v>
      </c>
      <c r="C17">
        <v>2.2282900190160326E-2</v>
      </c>
      <c r="D17">
        <v>5.515323006090922E-3</v>
      </c>
    </row>
    <row r="18" spans="1:4" x14ac:dyDescent="0.25">
      <c r="A18">
        <v>17</v>
      </c>
      <c r="B18" t="s">
        <v>103</v>
      </c>
      <c r="C18">
        <v>2.4415342348726776E-2</v>
      </c>
      <c r="D18">
        <v>6.2938663411655771E-3</v>
      </c>
    </row>
    <row r="19" spans="1:4" x14ac:dyDescent="0.25">
      <c r="A19">
        <v>31</v>
      </c>
      <c r="B19" t="s">
        <v>116</v>
      </c>
      <c r="C19">
        <v>2.5750448571844275E-2</v>
      </c>
      <c r="D19">
        <v>1.317239066915743E-2</v>
      </c>
    </row>
    <row r="20" spans="1:4" x14ac:dyDescent="0.25">
      <c r="A20">
        <v>19</v>
      </c>
      <c r="B20" t="s">
        <v>117</v>
      </c>
      <c r="C20">
        <v>2.6453051481783341E-2</v>
      </c>
      <c r="D20">
        <v>2.83106688035617E-3</v>
      </c>
    </row>
    <row r="21" spans="1:4" x14ac:dyDescent="0.25">
      <c r="A21">
        <v>24</v>
      </c>
      <c r="B21" t="s">
        <v>97</v>
      </c>
      <c r="C21">
        <v>2.6549715643999994E-2</v>
      </c>
      <c r="D21">
        <v>5.6095988607607339E-3</v>
      </c>
    </row>
    <row r="22" spans="1:4" x14ac:dyDescent="0.25">
      <c r="A22">
        <v>11</v>
      </c>
      <c r="B22" t="s">
        <v>96</v>
      </c>
      <c r="C22">
        <v>2.6847271452498767E-2</v>
      </c>
      <c r="D22">
        <v>-1.6946264248116627E-3</v>
      </c>
    </row>
    <row r="23" spans="1:4" x14ac:dyDescent="0.25">
      <c r="A23">
        <v>30</v>
      </c>
      <c r="B23" t="s">
        <v>124</v>
      </c>
      <c r="C23">
        <v>2.7252557381555631E-2</v>
      </c>
      <c r="D23">
        <v>9.6392284757669255E-3</v>
      </c>
    </row>
    <row r="24" spans="1:4" x14ac:dyDescent="0.25">
      <c r="A24">
        <v>9</v>
      </c>
      <c r="B24" t="s">
        <v>436</v>
      </c>
      <c r="C24">
        <v>2.7451018579830899E-2</v>
      </c>
      <c r="D24">
        <v>7.5342334943946376E-3</v>
      </c>
    </row>
    <row r="25" spans="1:4" x14ac:dyDescent="0.25">
      <c r="A25">
        <v>26</v>
      </c>
      <c r="B25" t="s">
        <v>98</v>
      </c>
      <c r="C25">
        <v>2.8487144633716266E-2</v>
      </c>
      <c r="D25">
        <v>5.8359338908426928E-3</v>
      </c>
    </row>
    <row r="26" spans="1:4" x14ac:dyDescent="0.25">
      <c r="A26">
        <v>1</v>
      </c>
      <c r="B26" t="s">
        <v>95</v>
      </c>
      <c r="C26">
        <v>2.925311405690656E-2</v>
      </c>
      <c r="D26">
        <v>2.0878482972136236E-2</v>
      </c>
    </row>
    <row r="27" spans="1:4" x14ac:dyDescent="0.25">
      <c r="A27">
        <v>15</v>
      </c>
      <c r="B27" t="s">
        <v>93</v>
      </c>
      <c r="C27">
        <v>3.0627856344271676E-2</v>
      </c>
      <c r="D27">
        <v>3.3991196661986578E-3</v>
      </c>
    </row>
    <row r="28" spans="1:4" x14ac:dyDescent="0.25">
      <c r="A28">
        <v>20</v>
      </c>
      <c r="B28" t="s">
        <v>94</v>
      </c>
      <c r="C28">
        <v>3.1548848596128831E-2</v>
      </c>
      <c r="D28">
        <v>6.766720800433168E-3</v>
      </c>
    </row>
    <row r="29" spans="1:4" x14ac:dyDescent="0.25">
      <c r="A29">
        <v>10</v>
      </c>
      <c r="B29" t="s">
        <v>108</v>
      </c>
      <c r="C29">
        <v>3.2379350673200635E-2</v>
      </c>
      <c r="D29">
        <v>4.1553460124661434E-3</v>
      </c>
    </row>
    <row r="30" spans="1:4" x14ac:dyDescent="0.25">
      <c r="A30">
        <v>4</v>
      </c>
      <c r="B30" t="s">
        <v>92</v>
      </c>
      <c r="C30">
        <v>3.5151269270893737E-2</v>
      </c>
      <c r="D30">
        <v>1.8746850966337325E-2</v>
      </c>
    </row>
    <row r="31" spans="1:4" x14ac:dyDescent="0.25">
      <c r="A31">
        <v>25</v>
      </c>
      <c r="B31" t="s">
        <v>118</v>
      </c>
      <c r="C31">
        <v>3.62137106611371E-2</v>
      </c>
      <c r="D31">
        <v>9.823780586383668E-3</v>
      </c>
    </row>
    <row r="32" spans="1:4" x14ac:dyDescent="0.25">
      <c r="A32">
        <v>14</v>
      </c>
      <c r="B32" t="s">
        <v>99</v>
      </c>
      <c r="C32">
        <v>4.278022801842063E-2</v>
      </c>
      <c r="D32">
        <v>8.4267018171548802E-3</v>
      </c>
    </row>
    <row r="33" spans="1:4" x14ac:dyDescent="0.25">
      <c r="A33">
        <v>12</v>
      </c>
      <c r="B33" t="s">
        <v>104</v>
      </c>
      <c r="C33">
        <v>4.7187400825134951E-2</v>
      </c>
      <c r="D33">
        <v>4.4041968285979394E-3</v>
      </c>
    </row>
    <row r="34" spans="1:4" x14ac:dyDescent="0.25">
      <c r="A34">
        <v>27</v>
      </c>
      <c r="B34" t="s">
        <v>89</v>
      </c>
      <c r="C34">
        <v>5.3880161048393438E-2</v>
      </c>
      <c r="D34">
        <v>5.6499303175261417E-3</v>
      </c>
    </row>
    <row r="35" spans="1:4" x14ac:dyDescent="0.25">
      <c r="A35">
        <v>22</v>
      </c>
      <c r="B35" t="s">
        <v>122</v>
      </c>
      <c r="C35">
        <v>5.675805214723928E-2</v>
      </c>
      <c r="D35">
        <v>7.4939910986007163E-3</v>
      </c>
    </row>
    <row r="36" spans="1:4" x14ac:dyDescent="0.25">
      <c r="A36">
        <v>3</v>
      </c>
      <c r="B36" t="s">
        <v>111</v>
      </c>
      <c r="C36">
        <v>5.8959559850842558E-2</v>
      </c>
      <c r="D36">
        <v>1.7620533523458715E-2</v>
      </c>
    </row>
    <row r="37" spans="1:4" x14ac:dyDescent="0.25">
      <c r="A37">
        <v>23</v>
      </c>
      <c r="B37" t="s">
        <v>109</v>
      </c>
      <c r="C37">
        <v>7.2887704664813091E-2</v>
      </c>
      <c r="D37">
        <v>2.212861452431758E-2</v>
      </c>
    </row>
    <row r="38" spans="1:4" x14ac:dyDescent="0.25">
      <c r="A38">
        <v>21</v>
      </c>
      <c r="B38" t="s">
        <v>105</v>
      </c>
      <c r="C38">
        <v>8.2613590047163399E-2</v>
      </c>
      <c r="D38">
        <v>4.4659337493133666E-3</v>
      </c>
    </row>
    <row r="40" spans="1:4" x14ac:dyDescent="0.25">
      <c r="B40" t="s">
        <v>121</v>
      </c>
      <c r="C40">
        <v>1</v>
      </c>
      <c r="D40">
        <f>AVERAGE(C7:C38)</f>
        <v>2.9546901090578934E-2</v>
      </c>
    </row>
    <row r="41" spans="1:4" x14ac:dyDescent="0.25">
      <c r="C41">
        <v>0</v>
      </c>
      <c r="D41">
        <f>D40</f>
        <v>2.9546901090578934E-2</v>
      </c>
    </row>
  </sheetData>
  <autoFilter ref="A6:D38" xr:uid="{00000000-0009-0000-0000-000008000000}">
    <sortState ref="A7:D38">
      <sortCondition ref="C6:C38"/>
    </sortState>
  </autoFilter>
  <mergeCells count="1">
    <mergeCell ref="H1:I1"/>
  </mergeCells>
  <hyperlinks>
    <hyperlink ref="H1:I1" location="Index!A1" display="Regresar al Índice" xr:uid="{7DED7FB0-8E10-4F93-9624-AB5F4D54B2DD}"/>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68822-8F1B-442C-B664-6D3682D5D2F4}">
  <sheetPr codeName="Hoja48"/>
  <dimension ref="A1:I41"/>
  <sheetViews>
    <sheetView workbookViewId="0">
      <selection activeCell="F22" sqref="F22"/>
    </sheetView>
  </sheetViews>
  <sheetFormatPr baseColWidth="10" defaultRowHeight="13.2" x14ac:dyDescent="0.25"/>
  <sheetData>
    <row r="1" spans="1:9" ht="14.4" x14ac:dyDescent="0.3">
      <c r="A1" t="s">
        <v>1061</v>
      </c>
      <c r="H1" s="12" t="s">
        <v>131</v>
      </c>
      <c r="I1" s="12"/>
    </row>
    <row r="2" spans="1:9" x14ac:dyDescent="0.25">
      <c r="A2" t="s">
        <v>375</v>
      </c>
    </row>
    <row r="6" spans="1:9" x14ac:dyDescent="0.25">
      <c r="A6" t="s">
        <v>777</v>
      </c>
      <c r="B6" t="s">
        <v>119</v>
      </c>
      <c r="C6" t="s">
        <v>1051</v>
      </c>
      <c r="D6" t="s">
        <v>1051</v>
      </c>
    </row>
    <row r="7" spans="1:9" x14ac:dyDescent="0.25">
      <c r="A7">
        <v>26</v>
      </c>
      <c r="B7" t="s">
        <v>98</v>
      </c>
      <c r="C7">
        <v>1.5921159829991094E-2</v>
      </c>
      <c r="D7">
        <v>4.5910740978005737E-3</v>
      </c>
    </row>
    <row r="8" spans="1:9" x14ac:dyDescent="0.25">
      <c r="A8">
        <v>16</v>
      </c>
      <c r="B8" t="s">
        <v>120</v>
      </c>
      <c r="C8">
        <v>1.875840936545492E-2</v>
      </c>
      <c r="D8">
        <v>1.2354854589153863E-3</v>
      </c>
    </row>
    <row r="9" spans="1:9" x14ac:dyDescent="0.25">
      <c r="A9">
        <v>2</v>
      </c>
      <c r="B9" t="s">
        <v>113</v>
      </c>
      <c r="C9">
        <v>1.885343546021101E-2</v>
      </c>
      <c r="D9">
        <v>2.4895622438996234E-3</v>
      </c>
    </row>
    <row r="10" spans="1:9" x14ac:dyDescent="0.25">
      <c r="A10">
        <v>28</v>
      </c>
      <c r="B10" t="s">
        <v>107</v>
      </c>
      <c r="C10">
        <v>1.940116701703376E-2</v>
      </c>
      <c r="D10">
        <v>8.8733712059108072E-4</v>
      </c>
    </row>
    <row r="11" spans="1:9" x14ac:dyDescent="0.25">
      <c r="A11">
        <v>4</v>
      </c>
      <c r="B11" t="s">
        <v>92</v>
      </c>
      <c r="C11">
        <v>1.984948536554243E-2</v>
      </c>
      <c r="D11">
        <v>3.5240164132270824E-3</v>
      </c>
    </row>
    <row r="12" spans="1:9" x14ac:dyDescent="0.25">
      <c r="A12">
        <v>25</v>
      </c>
      <c r="B12" t="s">
        <v>118</v>
      </c>
      <c r="C12">
        <v>2.1390842501532115E-2</v>
      </c>
      <c r="D12">
        <v>3.3344448149374983E-4</v>
      </c>
    </row>
    <row r="13" spans="1:9" x14ac:dyDescent="0.25">
      <c r="A13">
        <v>6</v>
      </c>
      <c r="B13" t="s">
        <v>115</v>
      </c>
      <c r="C13">
        <v>2.2469581692767804E-2</v>
      </c>
      <c r="D13">
        <v>2.3895440517767152E-3</v>
      </c>
    </row>
    <row r="14" spans="1:9" x14ac:dyDescent="0.25">
      <c r="A14">
        <v>8</v>
      </c>
      <c r="B14" t="s">
        <v>1043</v>
      </c>
      <c r="C14">
        <v>2.4339010463407584E-2</v>
      </c>
      <c r="D14">
        <v>9.8297146491654885E-4</v>
      </c>
    </row>
    <row r="15" spans="1:9" x14ac:dyDescent="0.25">
      <c r="A15">
        <v>7</v>
      </c>
      <c r="B15" t="s">
        <v>91</v>
      </c>
      <c r="C15">
        <v>2.4365284342868332E-2</v>
      </c>
      <c r="D15">
        <v>8.1530861829168799E-3</v>
      </c>
    </row>
    <row r="16" spans="1:9" x14ac:dyDescent="0.25">
      <c r="A16">
        <v>3</v>
      </c>
      <c r="B16" t="s">
        <v>111</v>
      </c>
      <c r="C16">
        <v>2.4839547302924814E-2</v>
      </c>
      <c r="D16">
        <v>3.5405532474261925E-3</v>
      </c>
    </row>
    <row r="17" spans="1:4" x14ac:dyDescent="0.25">
      <c r="A17">
        <v>29</v>
      </c>
      <c r="B17" t="s">
        <v>112</v>
      </c>
      <c r="C17">
        <v>2.5852510358511438E-2</v>
      </c>
      <c r="D17">
        <v>7.8643847528403477E-3</v>
      </c>
    </row>
    <row r="18" spans="1:4" x14ac:dyDescent="0.25">
      <c r="A18">
        <v>5</v>
      </c>
      <c r="B18" t="s">
        <v>123</v>
      </c>
      <c r="C18">
        <v>2.7085387497534974E-2</v>
      </c>
      <c r="D18">
        <v>1.7984227736103087E-3</v>
      </c>
    </row>
    <row r="19" spans="1:4" x14ac:dyDescent="0.25">
      <c r="A19">
        <v>17</v>
      </c>
      <c r="B19" t="s">
        <v>103</v>
      </c>
      <c r="C19">
        <v>2.9707477721813369E-2</v>
      </c>
      <c r="D19">
        <v>5.9139683200544191E-3</v>
      </c>
    </row>
    <row r="20" spans="1:4" x14ac:dyDescent="0.25">
      <c r="A20">
        <v>12</v>
      </c>
      <c r="B20" t="s">
        <v>104</v>
      </c>
      <c r="C20">
        <v>3.0968351999054455E-2</v>
      </c>
      <c r="D20">
        <v>2.3750466869056908E-3</v>
      </c>
    </row>
    <row r="21" spans="1:4" x14ac:dyDescent="0.25">
      <c r="A21">
        <v>30</v>
      </c>
      <c r="B21" t="s">
        <v>124</v>
      </c>
      <c r="C21">
        <v>3.1690485034505667E-2</v>
      </c>
      <c r="D21">
        <v>2.6504536170617321E-3</v>
      </c>
    </row>
    <row r="22" spans="1:4" x14ac:dyDescent="0.25">
      <c r="A22">
        <v>20</v>
      </c>
      <c r="B22" t="s">
        <v>94</v>
      </c>
      <c r="C22">
        <v>3.2286898611083803E-2</v>
      </c>
      <c r="D22">
        <v>4.9053356282271476E-3</v>
      </c>
    </row>
    <row r="23" spans="1:4" x14ac:dyDescent="0.25">
      <c r="A23">
        <v>11</v>
      </c>
      <c r="B23" t="s">
        <v>96</v>
      </c>
      <c r="C23">
        <v>3.2461703298294342E-2</v>
      </c>
      <c r="D23">
        <v>7.744488411531858E-3</v>
      </c>
    </row>
    <row r="24" spans="1:4" x14ac:dyDescent="0.25">
      <c r="A24">
        <v>14</v>
      </c>
      <c r="B24" t="s">
        <v>99</v>
      </c>
      <c r="C24">
        <v>3.3354833665611094E-2</v>
      </c>
      <c r="D24">
        <v>1.3777564717162072E-2</v>
      </c>
    </row>
    <row r="25" spans="1:4" x14ac:dyDescent="0.25">
      <c r="A25">
        <v>18</v>
      </c>
      <c r="B25" t="s">
        <v>106</v>
      </c>
      <c r="C25">
        <v>3.3975217846280215E-2</v>
      </c>
      <c r="D25">
        <v>9.240432620254424E-3</v>
      </c>
    </row>
    <row r="26" spans="1:4" x14ac:dyDescent="0.25">
      <c r="A26">
        <v>23</v>
      </c>
      <c r="B26" t="s">
        <v>109</v>
      </c>
      <c r="C26">
        <v>3.4086021505376429E-2</v>
      </c>
      <c r="D26">
        <v>6.9102711757931257E-3</v>
      </c>
    </row>
    <row r="27" spans="1:4" x14ac:dyDescent="0.25">
      <c r="A27">
        <v>21</v>
      </c>
      <c r="B27" t="s">
        <v>105</v>
      </c>
      <c r="C27">
        <v>3.4196148331848031E-2</v>
      </c>
      <c r="D27">
        <v>7.2364634733137478E-3</v>
      </c>
    </row>
    <row r="28" spans="1:4" x14ac:dyDescent="0.25">
      <c r="A28">
        <v>9</v>
      </c>
      <c r="B28" t="s">
        <v>436</v>
      </c>
      <c r="C28">
        <v>3.5654099388618965E-2</v>
      </c>
      <c r="D28">
        <v>4.6858663625131136E-3</v>
      </c>
    </row>
    <row r="29" spans="1:4" x14ac:dyDescent="0.25">
      <c r="A29">
        <v>13</v>
      </c>
      <c r="B29" t="s">
        <v>100</v>
      </c>
      <c r="C29">
        <v>3.6733892732715212E-2</v>
      </c>
      <c r="D29">
        <v>3.2860996087071825E-3</v>
      </c>
    </row>
    <row r="30" spans="1:4" x14ac:dyDescent="0.25">
      <c r="A30">
        <v>15</v>
      </c>
      <c r="B30" t="s">
        <v>93</v>
      </c>
      <c r="C30">
        <v>3.9388791232532361E-2</v>
      </c>
      <c r="D30">
        <v>1.0214311385174923E-3</v>
      </c>
    </row>
    <row r="31" spans="1:4" x14ac:dyDescent="0.25">
      <c r="A31">
        <v>31</v>
      </c>
      <c r="B31" t="s">
        <v>116</v>
      </c>
      <c r="C31">
        <v>4.0064390890582668E-2</v>
      </c>
      <c r="D31">
        <v>2.6351199820587423E-2</v>
      </c>
    </row>
    <row r="32" spans="1:4" x14ac:dyDescent="0.25">
      <c r="A32">
        <v>32</v>
      </c>
      <c r="B32" t="s">
        <v>90</v>
      </c>
      <c r="C32">
        <v>4.0951470702972559E-2</v>
      </c>
      <c r="D32">
        <v>6.2314987650131659E-3</v>
      </c>
    </row>
    <row r="33" spans="1:4" x14ac:dyDescent="0.25">
      <c r="A33">
        <v>19</v>
      </c>
      <c r="B33" t="s">
        <v>117</v>
      </c>
      <c r="C33">
        <v>4.3022684866935057E-2</v>
      </c>
      <c r="D33">
        <v>9.5526871091002885E-3</v>
      </c>
    </row>
    <row r="34" spans="1:4" x14ac:dyDescent="0.25">
      <c r="A34">
        <v>27</v>
      </c>
      <c r="B34" t="s">
        <v>89</v>
      </c>
      <c r="C34">
        <v>4.5314444905458995E-2</v>
      </c>
      <c r="D34">
        <v>2.0455126566096826E-3</v>
      </c>
    </row>
    <row r="35" spans="1:4" x14ac:dyDescent="0.25">
      <c r="A35">
        <v>10</v>
      </c>
      <c r="B35" t="s">
        <v>108</v>
      </c>
      <c r="C35">
        <v>4.7734109176981177E-2</v>
      </c>
      <c r="D35">
        <v>2.3871978260459059E-3</v>
      </c>
    </row>
    <row r="36" spans="1:4" x14ac:dyDescent="0.25">
      <c r="A36">
        <v>22</v>
      </c>
      <c r="B36" t="s">
        <v>122</v>
      </c>
      <c r="C36">
        <v>4.9460146078119882E-2</v>
      </c>
      <c r="D36">
        <v>7.4785408747510829E-3</v>
      </c>
    </row>
    <row r="37" spans="1:4" x14ac:dyDescent="0.25">
      <c r="A37">
        <v>24</v>
      </c>
      <c r="B37" t="s">
        <v>97</v>
      </c>
      <c r="C37">
        <v>5.3546419809493484E-2</v>
      </c>
      <c r="D37">
        <v>1.1114924121101266E-2</v>
      </c>
    </row>
    <row r="38" spans="1:4" x14ac:dyDescent="0.25">
      <c r="A38">
        <v>1</v>
      </c>
      <c r="B38" t="s">
        <v>95</v>
      </c>
      <c r="C38">
        <v>5.9709738843888527E-2</v>
      </c>
      <c r="D38">
        <v>7.5891181988743117E-3</v>
      </c>
    </row>
    <row r="40" spans="1:4" x14ac:dyDescent="0.25">
      <c r="B40" t="s">
        <v>121</v>
      </c>
      <c r="C40">
        <v>1</v>
      </c>
      <c r="D40">
        <f>AVERAGE(C7:C38)</f>
        <v>3.273228586999833E-2</v>
      </c>
    </row>
    <row r="41" spans="1:4" x14ac:dyDescent="0.25">
      <c r="C41">
        <v>0</v>
      </c>
      <c r="D41">
        <f>D40</f>
        <v>3.273228586999833E-2</v>
      </c>
    </row>
  </sheetData>
  <autoFilter ref="A6:D38" xr:uid="{00000000-0009-0000-0000-000009000000}">
    <sortState ref="A7:D38">
      <sortCondition ref="C6:C38"/>
    </sortState>
  </autoFilter>
  <mergeCells count="1">
    <mergeCell ref="H1:I1"/>
  </mergeCells>
  <hyperlinks>
    <hyperlink ref="H1:I1" location="Index!A1" display="Regresar al Índice" xr:uid="{07C147AD-7AB2-474E-87E3-5F62374C5EA9}"/>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1D6D1-1396-47AB-81C4-72CFFABD9C0D}">
  <sheetPr codeName="Hoja49"/>
  <dimension ref="A1:I41"/>
  <sheetViews>
    <sheetView workbookViewId="0">
      <selection activeCell="F22" sqref="F22"/>
    </sheetView>
  </sheetViews>
  <sheetFormatPr baseColWidth="10" defaultRowHeight="13.2" x14ac:dyDescent="0.25"/>
  <sheetData>
    <row r="1" spans="1:9" ht="14.4" x14ac:dyDescent="0.3">
      <c r="A1" t="s">
        <v>1062</v>
      </c>
      <c r="H1" s="12" t="s">
        <v>131</v>
      </c>
      <c r="I1" s="12"/>
    </row>
    <row r="2" spans="1:9" x14ac:dyDescent="0.25">
      <c r="A2" t="s">
        <v>375</v>
      </c>
    </row>
    <row r="6" spans="1:9" x14ac:dyDescent="0.25">
      <c r="A6" t="s">
        <v>777</v>
      </c>
      <c r="B6" t="s">
        <v>119</v>
      </c>
      <c r="C6" t="s">
        <v>1052</v>
      </c>
      <c r="D6" t="s">
        <v>1052</v>
      </c>
    </row>
    <row r="7" spans="1:9" x14ac:dyDescent="0.25">
      <c r="A7">
        <v>18</v>
      </c>
      <c r="B7" t="s">
        <v>106</v>
      </c>
      <c r="C7">
        <v>3.106971094982014E-2</v>
      </c>
      <c r="D7">
        <v>2.4474325765655447E-3</v>
      </c>
    </row>
    <row r="8" spans="1:9" x14ac:dyDescent="0.25">
      <c r="A8">
        <v>15</v>
      </c>
      <c r="B8" t="s">
        <v>93</v>
      </c>
      <c r="C8">
        <v>3.2586538084597549E-2</v>
      </c>
      <c r="D8">
        <v>2.0066571564432145E-3</v>
      </c>
    </row>
    <row r="9" spans="1:9" x14ac:dyDescent="0.25">
      <c r="A9">
        <v>25</v>
      </c>
      <c r="B9" t="s">
        <v>118</v>
      </c>
      <c r="C9">
        <v>3.3860663516382505E-2</v>
      </c>
      <c r="D9">
        <v>2.5615726158401131E-3</v>
      </c>
    </row>
    <row r="10" spans="1:9" x14ac:dyDescent="0.25">
      <c r="A10">
        <v>7</v>
      </c>
      <c r="B10" t="s">
        <v>91</v>
      </c>
      <c r="C10">
        <v>3.4436463059690503E-2</v>
      </c>
      <c r="D10">
        <v>2.9740412755121515E-3</v>
      </c>
    </row>
    <row r="11" spans="1:9" x14ac:dyDescent="0.25">
      <c r="A11">
        <v>20</v>
      </c>
      <c r="B11" t="s">
        <v>94</v>
      </c>
      <c r="C11">
        <v>3.819884866816281E-2</v>
      </c>
      <c r="D11">
        <v>6.2065657943000119E-4</v>
      </c>
    </row>
    <row r="12" spans="1:9" x14ac:dyDescent="0.25">
      <c r="A12">
        <v>9</v>
      </c>
      <c r="B12" t="s">
        <v>436</v>
      </c>
      <c r="C12">
        <v>4.7853782830262537E-2</v>
      </c>
      <c r="D12">
        <v>9.7267996940306745E-3</v>
      </c>
    </row>
    <row r="13" spans="1:9" x14ac:dyDescent="0.25">
      <c r="A13">
        <v>23</v>
      </c>
      <c r="B13" t="s">
        <v>109</v>
      </c>
      <c r="C13">
        <v>5.1928091937610832E-2</v>
      </c>
      <c r="D13">
        <v>8.9628560376620037E-4</v>
      </c>
    </row>
    <row r="14" spans="1:9" x14ac:dyDescent="0.25">
      <c r="A14">
        <v>2</v>
      </c>
      <c r="B14" t="s">
        <v>113</v>
      </c>
      <c r="C14">
        <v>5.2002379257554576E-2</v>
      </c>
      <c r="D14">
        <v>4.5251396648042785E-3</v>
      </c>
    </row>
    <row r="15" spans="1:9" x14ac:dyDescent="0.25">
      <c r="A15">
        <v>16</v>
      </c>
      <c r="B15" t="s">
        <v>120</v>
      </c>
      <c r="C15">
        <v>5.4196998380140249E-2</v>
      </c>
      <c r="D15">
        <v>6.7750803783606095E-3</v>
      </c>
    </row>
    <row r="16" spans="1:9" x14ac:dyDescent="0.25">
      <c r="A16">
        <v>12</v>
      </c>
      <c r="B16" t="s">
        <v>104</v>
      </c>
      <c r="C16">
        <v>5.4237488778620779E-2</v>
      </c>
      <c r="D16">
        <v>4.9463518304324605E-3</v>
      </c>
    </row>
    <row r="17" spans="1:4" x14ac:dyDescent="0.25">
      <c r="A17">
        <v>10</v>
      </c>
      <c r="B17" t="s">
        <v>108</v>
      </c>
      <c r="C17">
        <v>5.4274164784211099E-2</v>
      </c>
      <c r="D17">
        <v>1.0065567293491284E-3</v>
      </c>
    </row>
    <row r="18" spans="1:4" x14ac:dyDescent="0.25">
      <c r="A18">
        <v>17</v>
      </c>
      <c r="B18" t="s">
        <v>103</v>
      </c>
      <c r="C18">
        <v>5.5362327457217253E-2</v>
      </c>
      <c r="D18">
        <v>6.264113150858508E-3</v>
      </c>
    </row>
    <row r="19" spans="1:4" x14ac:dyDescent="0.25">
      <c r="A19">
        <v>4</v>
      </c>
      <c r="B19" t="s">
        <v>92</v>
      </c>
      <c r="C19">
        <v>5.567097606364646E-2</v>
      </c>
      <c r="D19">
        <v>6.1467717717718084E-3</v>
      </c>
    </row>
    <row r="20" spans="1:4" x14ac:dyDescent="0.25">
      <c r="A20">
        <v>21</v>
      </c>
      <c r="B20" t="s">
        <v>105</v>
      </c>
      <c r="C20">
        <v>5.6202566043595636E-2</v>
      </c>
      <c r="D20">
        <v>1.2560593232166184E-2</v>
      </c>
    </row>
    <row r="21" spans="1:4" x14ac:dyDescent="0.25">
      <c r="A21">
        <v>13</v>
      </c>
      <c r="B21" t="s">
        <v>100</v>
      </c>
      <c r="C21">
        <v>5.6910649197123409E-2</v>
      </c>
      <c r="D21">
        <v>9.9832058219817554E-4</v>
      </c>
    </row>
    <row r="22" spans="1:4" x14ac:dyDescent="0.25">
      <c r="A22">
        <v>8</v>
      </c>
      <c r="B22" t="s">
        <v>1043</v>
      </c>
      <c r="C22">
        <v>5.850577986426897E-2</v>
      </c>
      <c r="D22">
        <v>4.4548826632369032E-3</v>
      </c>
    </row>
    <row r="23" spans="1:4" x14ac:dyDescent="0.25">
      <c r="A23">
        <v>1</v>
      </c>
      <c r="B23" t="s">
        <v>95</v>
      </c>
      <c r="C23">
        <v>5.8579376527037708E-2</v>
      </c>
      <c r="D23">
        <v>2.1737312933700625E-3</v>
      </c>
    </row>
    <row r="24" spans="1:4" x14ac:dyDescent="0.25">
      <c r="A24">
        <v>30</v>
      </c>
      <c r="B24" t="s">
        <v>124</v>
      </c>
      <c r="C24">
        <v>5.9596836229511396E-2</v>
      </c>
      <c r="D24">
        <v>3.1277426101246064E-3</v>
      </c>
    </row>
    <row r="25" spans="1:4" x14ac:dyDescent="0.25">
      <c r="A25">
        <v>19</v>
      </c>
      <c r="B25" t="s">
        <v>117</v>
      </c>
      <c r="C25">
        <v>6.1422955277703917E-2</v>
      </c>
      <c r="D25">
        <v>9.1053526465922907E-4</v>
      </c>
    </row>
    <row r="26" spans="1:4" x14ac:dyDescent="0.25">
      <c r="A26">
        <v>22</v>
      </c>
      <c r="B26" t="s">
        <v>122</v>
      </c>
      <c r="C26">
        <v>6.1463414634146174E-2</v>
      </c>
      <c r="D26">
        <v>5.7634441059113417E-3</v>
      </c>
    </row>
    <row r="27" spans="1:4" x14ac:dyDescent="0.25">
      <c r="A27">
        <v>6</v>
      </c>
      <c r="B27" t="s">
        <v>115</v>
      </c>
      <c r="C27">
        <v>6.1734043278075745E-2</v>
      </c>
      <c r="D27">
        <v>3.0439020801529271E-3</v>
      </c>
    </row>
    <row r="28" spans="1:4" x14ac:dyDescent="0.25">
      <c r="A28">
        <v>26</v>
      </c>
      <c r="B28" t="s">
        <v>98</v>
      </c>
      <c r="C28">
        <v>6.7061221676234961E-2</v>
      </c>
      <c r="D28">
        <v>5.3554445480652468E-4</v>
      </c>
    </row>
    <row r="29" spans="1:4" x14ac:dyDescent="0.25">
      <c r="A29">
        <v>28</v>
      </c>
      <c r="B29" t="s">
        <v>107</v>
      </c>
      <c r="C29">
        <v>6.810124332171319E-2</v>
      </c>
      <c r="D29">
        <v>2.5676677790136271E-3</v>
      </c>
    </row>
    <row r="30" spans="1:4" x14ac:dyDescent="0.25">
      <c r="A30">
        <v>11</v>
      </c>
      <c r="B30" t="s">
        <v>96</v>
      </c>
      <c r="C30">
        <v>6.9363129378609445E-2</v>
      </c>
      <c r="D30">
        <v>4.0810241693531868E-3</v>
      </c>
    </row>
    <row r="31" spans="1:4" x14ac:dyDescent="0.25">
      <c r="A31">
        <v>27</v>
      </c>
      <c r="B31" t="s">
        <v>89</v>
      </c>
      <c r="C31">
        <v>7.1244914244057211E-2</v>
      </c>
      <c r="D31">
        <v>1.3127492266984842E-2</v>
      </c>
    </row>
    <row r="32" spans="1:4" x14ac:dyDescent="0.25">
      <c r="A32">
        <v>24</v>
      </c>
      <c r="B32" t="s">
        <v>97</v>
      </c>
      <c r="C32">
        <v>7.2333561442956107E-2</v>
      </c>
      <c r="D32">
        <v>1.3686603578293655E-2</v>
      </c>
    </row>
    <row r="33" spans="1:4" x14ac:dyDescent="0.25">
      <c r="A33">
        <v>14</v>
      </c>
      <c r="B33" t="s">
        <v>99</v>
      </c>
      <c r="C33">
        <v>7.2423672577262677E-2</v>
      </c>
      <c r="D33">
        <v>9.536961518499254E-3</v>
      </c>
    </row>
    <row r="34" spans="1:4" x14ac:dyDescent="0.25">
      <c r="A34">
        <v>3</v>
      </c>
      <c r="B34" t="s">
        <v>111</v>
      </c>
      <c r="C34">
        <v>7.2531906906906807E-2</v>
      </c>
      <c r="D34">
        <v>1.4342389037302672E-2</v>
      </c>
    </row>
    <row r="35" spans="1:4" x14ac:dyDescent="0.25">
      <c r="A35">
        <v>5</v>
      </c>
      <c r="B35" t="s">
        <v>123</v>
      </c>
      <c r="C35">
        <v>7.4701942854914716E-2</v>
      </c>
      <c r="D35">
        <v>1.0282069610161093E-2</v>
      </c>
    </row>
    <row r="36" spans="1:4" x14ac:dyDescent="0.25">
      <c r="A36">
        <v>32</v>
      </c>
      <c r="B36" t="s">
        <v>90</v>
      </c>
      <c r="C36">
        <v>8.0829721965233414E-2</v>
      </c>
      <c r="D36">
        <v>2.162922107766807E-4</v>
      </c>
    </row>
    <row r="37" spans="1:4" x14ac:dyDescent="0.25">
      <c r="A37">
        <v>29</v>
      </c>
      <c r="B37" t="s">
        <v>112</v>
      </c>
      <c r="C37">
        <v>8.2661832524876244E-2</v>
      </c>
      <c r="D37">
        <v>1.1236575975832608E-3</v>
      </c>
    </row>
    <row r="38" spans="1:4" x14ac:dyDescent="0.25">
      <c r="A38">
        <v>31</v>
      </c>
      <c r="B38" t="s">
        <v>116</v>
      </c>
      <c r="C38">
        <v>8.9315820427367187E-2</v>
      </c>
      <c r="D38">
        <v>9.5842001508035235E-3</v>
      </c>
    </row>
    <row r="40" spans="1:4" x14ac:dyDescent="0.25">
      <c r="B40" t="s">
        <v>121</v>
      </c>
      <c r="C40">
        <v>1</v>
      </c>
      <c r="D40">
        <f>AVERAGE(C7:C38)</f>
        <v>5.9083219441859756E-2</v>
      </c>
    </row>
    <row r="41" spans="1:4" x14ac:dyDescent="0.25">
      <c r="C41">
        <v>0</v>
      </c>
      <c r="D41">
        <f>D40</f>
        <v>5.9083219441859756E-2</v>
      </c>
    </row>
  </sheetData>
  <autoFilter ref="A6:D38" xr:uid="{00000000-0009-0000-0000-00000A000000}">
    <sortState ref="A7:D38">
      <sortCondition ref="C6:C38"/>
    </sortState>
  </autoFilter>
  <mergeCells count="1">
    <mergeCell ref="H1:I1"/>
  </mergeCells>
  <hyperlinks>
    <hyperlink ref="H1:I1" location="Index!A1" display="Regresar al Índice" xr:uid="{D385496B-06BC-489B-915E-52566ECA91F0}"/>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50"/>
  <dimension ref="A1:I10"/>
  <sheetViews>
    <sheetView workbookViewId="0">
      <selection activeCell="F22" sqref="F22"/>
    </sheetView>
  </sheetViews>
  <sheetFormatPr baseColWidth="10" defaultColWidth="11.44140625" defaultRowHeight="13.2" x14ac:dyDescent="0.25"/>
  <sheetData>
    <row r="1" spans="1:9" ht="14.4" x14ac:dyDescent="0.3">
      <c r="A1" t="s">
        <v>1063</v>
      </c>
      <c r="H1" s="12" t="s">
        <v>131</v>
      </c>
      <c r="I1" s="12"/>
    </row>
    <row r="2" spans="1:9" x14ac:dyDescent="0.25">
      <c r="A2" t="s">
        <v>189</v>
      </c>
    </row>
    <row r="6" spans="1:9" x14ac:dyDescent="0.25">
      <c r="C6" t="s">
        <v>190</v>
      </c>
      <c r="D6" t="s">
        <v>191</v>
      </c>
      <c r="E6" t="s">
        <v>192</v>
      </c>
    </row>
    <row r="7" spans="1:9" x14ac:dyDescent="0.25">
      <c r="A7" s="11">
        <v>2019</v>
      </c>
      <c r="B7" t="s">
        <v>699</v>
      </c>
      <c r="C7">
        <f>'F36'!I42</f>
        <v>20.451318035945061</v>
      </c>
      <c r="D7">
        <f>'F37'!I42</f>
        <v>21.830965955823732</v>
      </c>
      <c r="E7">
        <f>'F38'!I42</f>
        <v>21.434996078379001</v>
      </c>
    </row>
    <row r="8" spans="1:9" x14ac:dyDescent="0.25">
      <c r="A8" s="11"/>
      <c r="B8" t="s">
        <v>783</v>
      </c>
      <c r="C8">
        <f>'F36'!I43</f>
        <v>20.47344981360699</v>
      </c>
      <c r="D8">
        <f>'F37'!I43</f>
        <v>21.761232892709739</v>
      </c>
      <c r="E8">
        <f>'F38'!I43</f>
        <v>21.43809503480027</v>
      </c>
    </row>
    <row r="9" spans="1:9" x14ac:dyDescent="0.25">
      <c r="B9" t="s">
        <v>130</v>
      </c>
      <c r="C9">
        <f>C8/C7-1</f>
        <v>1.0821687689288595E-3</v>
      </c>
      <c r="D9">
        <f>D8/D7-1</f>
        <v>-3.19422710177375E-3</v>
      </c>
      <c r="E9">
        <f>E8/E7-1</f>
        <v>1.4457462039829672E-4</v>
      </c>
    </row>
    <row r="10" spans="1:9" x14ac:dyDescent="0.25">
      <c r="B10" t="s">
        <v>193</v>
      </c>
      <c r="C10">
        <f>C8-C7</f>
        <v>2.2131777661929419E-2</v>
      </c>
      <c r="D10">
        <f>D8-D7</f>
        <v>-6.973306311399341E-2</v>
      </c>
      <c r="E10">
        <f>E8-E7</f>
        <v>3.0989564212688947E-3</v>
      </c>
    </row>
  </sheetData>
  <mergeCells count="2">
    <mergeCell ref="A7:A8"/>
    <mergeCell ref="H1:I1"/>
  </mergeCells>
  <hyperlinks>
    <hyperlink ref="H1:I1" location="Index!A1" display="Regresar al Índice" xr:uid="{0D50F3D4-9977-47DC-B3CA-988FA0A140E1}"/>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51"/>
  <dimension ref="A1:J48"/>
  <sheetViews>
    <sheetView workbookViewId="0">
      <selection activeCell="F22" sqref="F22"/>
    </sheetView>
  </sheetViews>
  <sheetFormatPr baseColWidth="10" defaultColWidth="11.44140625" defaultRowHeight="13.2" x14ac:dyDescent="0.25"/>
  <sheetData>
    <row r="1" spans="1:10" ht="14.4" x14ac:dyDescent="0.3">
      <c r="A1" t="s">
        <v>1064</v>
      </c>
      <c r="H1" s="12" t="s">
        <v>131</v>
      </c>
      <c r="I1" s="12"/>
    </row>
    <row r="2" spans="1:10" x14ac:dyDescent="0.25">
      <c r="A2" t="s">
        <v>189</v>
      </c>
    </row>
    <row r="6" spans="1:10" x14ac:dyDescent="0.25">
      <c r="F6" s="11" t="s">
        <v>190</v>
      </c>
      <c r="G6" s="11"/>
      <c r="I6" t="s">
        <v>194</v>
      </c>
    </row>
    <row r="7" spans="1:10" x14ac:dyDescent="0.25">
      <c r="C7" t="s">
        <v>195</v>
      </c>
      <c r="D7" t="s">
        <v>196</v>
      </c>
      <c r="F7" t="s">
        <v>99</v>
      </c>
      <c r="G7" t="s">
        <v>121</v>
      </c>
      <c r="I7" t="s">
        <v>99</v>
      </c>
      <c r="J7" t="s">
        <v>121</v>
      </c>
    </row>
    <row r="8" spans="1:10" x14ac:dyDescent="0.25">
      <c r="A8" s="11">
        <v>2017</v>
      </c>
      <c r="B8" t="s">
        <v>133</v>
      </c>
      <c r="C8">
        <v>93.6</v>
      </c>
      <c r="D8">
        <f t="shared" ref="D8:D42" si="0">C8/$C$43</f>
        <v>0.88360237892948157</v>
      </c>
      <c r="F8">
        <f>'[2]serie de tiempo'!C8</f>
        <v>16.45715030579569</v>
      </c>
      <c r="G8">
        <f>'[2]serie de tiempo'!D8</f>
        <v>16.008215252259149</v>
      </c>
      <c r="I8">
        <f>F8/D8</f>
        <v>18.625063374924547</v>
      </c>
      <c r="J8">
        <f>G8/D8</f>
        <v>18.116989761450981</v>
      </c>
    </row>
    <row r="9" spans="1:10" x14ac:dyDescent="0.25">
      <c r="A9" s="11"/>
      <c r="B9" t="s">
        <v>134</v>
      </c>
      <c r="C9">
        <v>94.14</v>
      </c>
      <c r="D9">
        <f t="shared" si="0"/>
        <v>0.88870008496176711</v>
      </c>
      <c r="F9">
        <f>'[2]serie de tiempo'!C9</f>
        <v>16.446951374512938</v>
      </c>
      <c r="G9">
        <f>'[2]serie de tiempo'!D9</f>
        <v>15.93535324941981</v>
      </c>
      <c r="I9">
        <f t="shared" ref="I9:I38" si="1">F9/D9</f>
        <v>18.506751212047543</v>
      </c>
      <c r="J9">
        <f t="shared" ref="J9:J36" si="2">G9/D9</f>
        <v>17.931081046431281</v>
      </c>
    </row>
    <row r="10" spans="1:10" x14ac:dyDescent="0.25">
      <c r="A10" s="11"/>
      <c r="B10" t="s">
        <v>135</v>
      </c>
      <c r="C10">
        <v>94.72</v>
      </c>
      <c r="D10">
        <f t="shared" si="0"/>
        <v>0.894175398848296</v>
      </c>
      <c r="F10">
        <f>'[2]serie de tiempo'!C10</f>
        <v>16.355813066308428</v>
      </c>
      <c r="G10">
        <f>'[2]serie de tiempo'!D10</f>
        <v>15.79049058382871</v>
      </c>
      <c r="I10">
        <f t="shared" si="1"/>
        <v>18.291504203062203</v>
      </c>
      <c r="J10">
        <f t="shared" si="2"/>
        <v>17.659276473236648</v>
      </c>
    </row>
    <row r="11" spans="1:10" x14ac:dyDescent="0.25">
      <c r="A11" s="11"/>
      <c r="B11" t="s">
        <v>136</v>
      </c>
      <c r="C11">
        <v>94.84</v>
      </c>
      <c r="D11">
        <f t="shared" si="0"/>
        <v>0.89530822241102614</v>
      </c>
      <c r="F11">
        <f>'[2]serie de tiempo'!C11</f>
        <v>16.357008001072579</v>
      </c>
      <c r="G11">
        <f>'[2]serie de tiempo'!D11</f>
        <v>15.785376172884069</v>
      </c>
      <c r="I11">
        <f t="shared" si="1"/>
        <v>18.269694828696945</v>
      </c>
      <c r="J11">
        <f t="shared" si="2"/>
        <v>17.631219928232913</v>
      </c>
    </row>
    <row r="12" spans="1:10" x14ac:dyDescent="0.25">
      <c r="A12" s="11"/>
      <c r="B12" t="s">
        <v>137</v>
      </c>
      <c r="C12">
        <v>94.73</v>
      </c>
      <c r="D12">
        <f t="shared" si="0"/>
        <v>0.89426980081185692</v>
      </c>
      <c r="F12">
        <f>'[2]serie de tiempo'!C12</f>
        <v>16.24080758702333</v>
      </c>
      <c r="G12">
        <f>'[2]serie de tiempo'!D12</f>
        <v>15.687099062837209</v>
      </c>
      <c r="I12">
        <f t="shared" si="1"/>
        <v>18.16097062908668</v>
      </c>
      <c r="J12">
        <f t="shared" si="2"/>
        <v>17.541796724652649</v>
      </c>
    </row>
    <row r="13" spans="1:10" x14ac:dyDescent="0.25">
      <c r="A13" s="11"/>
      <c r="B13" t="s">
        <v>138</v>
      </c>
      <c r="C13">
        <v>94.96</v>
      </c>
      <c r="D13">
        <f t="shared" si="0"/>
        <v>0.89644104597375618</v>
      </c>
      <c r="F13">
        <f>'[2]serie de tiempo'!C13</f>
        <v>16.120024705872432</v>
      </c>
      <c r="G13">
        <f>'[2]serie de tiempo'!D13</f>
        <v>15.58418368120987</v>
      </c>
      <c r="I13">
        <f t="shared" si="1"/>
        <v>17.982247442007864</v>
      </c>
      <c r="J13">
        <f t="shared" si="2"/>
        <v>17.384504816244331</v>
      </c>
    </row>
    <row r="14" spans="1:10" x14ac:dyDescent="0.25">
      <c r="A14" s="11"/>
      <c r="B14" t="s">
        <v>139</v>
      </c>
      <c r="C14">
        <v>95.32</v>
      </c>
      <c r="D14">
        <f t="shared" si="0"/>
        <v>0.89983951666194639</v>
      </c>
      <c r="F14">
        <f>'[2]serie de tiempo'!C14</f>
        <v>16.030158232105581</v>
      </c>
      <c r="G14">
        <f>'[2]serie de tiempo'!D14</f>
        <v>15.500057851454351</v>
      </c>
      <c r="I14">
        <f t="shared" si="1"/>
        <v>17.814463507416541</v>
      </c>
      <c r="J14">
        <f t="shared" si="2"/>
        <v>17.225358038234994</v>
      </c>
    </row>
    <row r="15" spans="1:10" x14ac:dyDescent="0.25">
      <c r="A15" s="11"/>
      <c r="B15" t="s">
        <v>140</v>
      </c>
      <c r="C15">
        <v>95.79</v>
      </c>
      <c r="D15">
        <f t="shared" si="0"/>
        <v>0.90427640894930617</v>
      </c>
      <c r="F15">
        <f>'[2]serie de tiempo'!C15</f>
        <v>16.092096789213219</v>
      </c>
      <c r="G15">
        <f>'[2]serie de tiempo'!D15</f>
        <v>15.56656301695371</v>
      </c>
      <c r="I15">
        <f t="shared" si="1"/>
        <v>17.795550818262409</v>
      </c>
      <c r="J15">
        <f t="shared" si="2"/>
        <v>17.214385848062495</v>
      </c>
    </row>
    <row r="16" spans="1:10" x14ac:dyDescent="0.25">
      <c r="A16" s="11"/>
      <c r="B16" t="s">
        <v>141</v>
      </c>
      <c r="C16">
        <v>96.09</v>
      </c>
      <c r="D16">
        <f t="shared" si="0"/>
        <v>0.90710846785613142</v>
      </c>
      <c r="F16">
        <f>'[2]serie de tiempo'!C16</f>
        <v>16.314470781120761</v>
      </c>
      <c r="G16">
        <f>'[2]serie de tiempo'!D16</f>
        <v>15.78703744050472</v>
      </c>
      <c r="I16">
        <f t="shared" si="1"/>
        <v>17.985137785868687</v>
      </c>
      <c r="J16">
        <f t="shared" si="2"/>
        <v>17.403693163416225</v>
      </c>
    </row>
    <row r="17" spans="1:10" x14ac:dyDescent="0.25">
      <c r="A17" s="11"/>
      <c r="B17" t="s">
        <v>142</v>
      </c>
      <c r="C17">
        <v>96.7</v>
      </c>
      <c r="D17">
        <f t="shared" si="0"/>
        <v>0.91286698763334273</v>
      </c>
      <c r="F17">
        <f>'[2]serie de tiempo'!C17</f>
        <v>16.442668535004071</v>
      </c>
      <c r="G17">
        <f>'[2]serie de tiempo'!D17</f>
        <v>15.921052854979671</v>
      </c>
      <c r="I17">
        <f t="shared" si="1"/>
        <v>18.012118696101151</v>
      </c>
      <c r="J17">
        <f t="shared" si="2"/>
        <v>17.440714880330884</v>
      </c>
    </row>
    <row r="18" spans="1:10" x14ac:dyDescent="0.25">
      <c r="A18" s="11"/>
      <c r="B18" t="s">
        <v>143</v>
      </c>
      <c r="C18">
        <v>97.7</v>
      </c>
      <c r="D18">
        <f t="shared" si="0"/>
        <v>0.9223071839894269</v>
      </c>
      <c r="F18">
        <f>'[2]serie de tiempo'!C18</f>
        <v>16.52242320652207</v>
      </c>
      <c r="G18">
        <f>'[2]serie de tiempo'!D18</f>
        <v>16.020247595072899</v>
      </c>
      <c r="I18">
        <f t="shared" si="1"/>
        <v>17.914230197204535</v>
      </c>
      <c r="J18">
        <f t="shared" si="2"/>
        <v>17.369752586960821</v>
      </c>
    </row>
    <row r="19" spans="1:10" x14ac:dyDescent="0.25">
      <c r="A19" s="11"/>
      <c r="B19" t="s">
        <v>144</v>
      </c>
      <c r="C19">
        <v>98.27</v>
      </c>
      <c r="D19">
        <f t="shared" si="0"/>
        <v>0.92768809591239487</v>
      </c>
      <c r="F19">
        <f>'[2]serie de tiempo'!C19</f>
        <v>16.667992235493141</v>
      </c>
      <c r="G19">
        <f>'[2]serie de tiempo'!D19</f>
        <v>16.162385422807169</v>
      </c>
      <c r="I19">
        <f t="shared" si="1"/>
        <v>17.967237381762377</v>
      </c>
      <c r="J19">
        <f t="shared" si="2"/>
        <v>17.422219271781454</v>
      </c>
    </row>
    <row r="20" spans="1:10" x14ac:dyDescent="0.25">
      <c r="A20" s="11">
        <v>2018</v>
      </c>
      <c r="B20" t="s">
        <v>133</v>
      </c>
      <c r="C20">
        <v>98.79</v>
      </c>
      <c r="D20">
        <f t="shared" si="0"/>
        <v>0.9325969980175588</v>
      </c>
      <c r="F20">
        <f>'[2]serie de tiempo'!C20</f>
        <v>17.273263893561172</v>
      </c>
      <c r="G20">
        <f>'[2]serie de tiempo'!D20</f>
        <v>16.69942026318212</v>
      </c>
      <c r="I20">
        <f t="shared" si="1"/>
        <v>18.521680779885969</v>
      </c>
      <c r="J20">
        <f t="shared" si="2"/>
        <v>17.906362875583376</v>
      </c>
    </row>
    <row r="21" spans="1:10" x14ac:dyDescent="0.25">
      <c r="A21" s="11"/>
      <c r="B21" t="s">
        <v>134</v>
      </c>
      <c r="C21">
        <v>99.17</v>
      </c>
      <c r="D21">
        <f t="shared" si="0"/>
        <v>0.93618427263287074</v>
      </c>
      <c r="F21">
        <f>'[2]serie de tiempo'!C21</f>
        <v>18.066223187695499</v>
      </c>
      <c r="G21">
        <f>'[2]serie de tiempo'!D21</f>
        <v>17.343367899060691</v>
      </c>
      <c r="I21">
        <f t="shared" si="1"/>
        <v>19.297721309595484</v>
      </c>
      <c r="J21">
        <f t="shared" si="2"/>
        <v>18.525592029318332</v>
      </c>
    </row>
    <row r="22" spans="1:10" x14ac:dyDescent="0.25">
      <c r="A22" s="11"/>
      <c r="B22" t="s">
        <v>135</v>
      </c>
      <c r="C22">
        <v>99.49</v>
      </c>
      <c r="D22">
        <f t="shared" si="0"/>
        <v>0.93920513546681761</v>
      </c>
      <c r="F22">
        <f>'[2]serie de tiempo'!C22</f>
        <v>18.32491618863148</v>
      </c>
      <c r="G22">
        <f>'[2]serie de tiempo'!D22</f>
        <v>17.58040862833948</v>
      </c>
      <c r="I22">
        <f t="shared" si="1"/>
        <v>19.511090279040435</v>
      </c>
      <c r="J22">
        <f t="shared" si="2"/>
        <v>18.718390652326882</v>
      </c>
    </row>
    <row r="23" spans="1:10" x14ac:dyDescent="0.25">
      <c r="A23" s="11"/>
      <c r="B23" t="s">
        <v>136</v>
      </c>
      <c r="C23">
        <v>99.15</v>
      </c>
      <c r="D23">
        <f t="shared" si="0"/>
        <v>0.93599546870574912</v>
      </c>
      <c r="F23">
        <f>'[2]serie de tiempo'!C23</f>
        <v>18.411042898729971</v>
      </c>
      <c r="G23">
        <f>'[2]serie de tiempo'!D23</f>
        <v>17.67719537564297</v>
      </c>
      <c r="I23">
        <f t="shared" si="1"/>
        <v>19.670012851865515</v>
      </c>
      <c r="J23">
        <f t="shared" si="2"/>
        <v>18.885983924779222</v>
      </c>
    </row>
    <row r="24" spans="1:10" x14ac:dyDescent="0.25">
      <c r="A24" s="11"/>
      <c r="B24" t="s">
        <v>137</v>
      </c>
      <c r="C24">
        <v>98.99</v>
      </c>
      <c r="D24">
        <f t="shared" si="0"/>
        <v>0.93448503728877552</v>
      </c>
      <c r="F24">
        <f>'[2]serie de tiempo'!C24</f>
        <v>18.638797392262781</v>
      </c>
      <c r="G24">
        <f>'[2]serie de tiempo'!D24</f>
        <v>17.83530692248366</v>
      </c>
      <c r="I24">
        <f t="shared" si="1"/>
        <v>19.945527909510016</v>
      </c>
      <c r="J24">
        <f t="shared" si="2"/>
        <v>19.085706256174305</v>
      </c>
    </row>
    <row r="25" spans="1:10" x14ac:dyDescent="0.25">
      <c r="A25" s="11"/>
      <c r="B25" t="s">
        <v>138</v>
      </c>
      <c r="C25">
        <v>99.38</v>
      </c>
      <c r="D25">
        <f t="shared" si="0"/>
        <v>0.93816671386764838</v>
      </c>
      <c r="F25">
        <f>'[2]serie de tiempo'!C25</f>
        <v>18.936702882444571</v>
      </c>
      <c r="G25">
        <f>'[2]serie de tiempo'!D25</f>
        <v>18.09170727825127</v>
      </c>
      <c r="I25">
        <f t="shared" si="1"/>
        <v>20.184795092949823</v>
      </c>
      <c r="J25">
        <f t="shared" si="2"/>
        <v>19.284106983147083</v>
      </c>
    </row>
    <row r="26" spans="1:10" x14ac:dyDescent="0.25">
      <c r="A26" s="11"/>
      <c r="B26" t="s">
        <v>139</v>
      </c>
      <c r="C26">
        <v>99.91</v>
      </c>
      <c r="D26">
        <f t="shared" si="0"/>
        <v>0.94317001793637301</v>
      </c>
      <c r="F26">
        <f>'[2]serie de tiempo'!C26</f>
        <v>19.21562325183405</v>
      </c>
      <c r="G26">
        <f>'[2]serie de tiempo'!D26</f>
        <v>18.455215534054279</v>
      </c>
      <c r="I26">
        <f t="shared" si="1"/>
        <v>20.37344581189852</v>
      </c>
      <c r="J26">
        <f t="shared" si="2"/>
        <v>19.567220313505853</v>
      </c>
    </row>
    <row r="27" spans="1:10" x14ac:dyDescent="0.25">
      <c r="A27" s="11"/>
      <c r="B27" t="s">
        <v>140</v>
      </c>
      <c r="C27">
        <v>100.49</v>
      </c>
      <c r="D27">
        <f t="shared" si="0"/>
        <v>0.94864533182290178</v>
      </c>
      <c r="F27">
        <f>'[2]serie de tiempo'!C27</f>
        <v>19.629370691889971</v>
      </c>
      <c r="G27">
        <f>'[2]serie de tiempo'!D27</f>
        <v>18.97184779145589</v>
      </c>
      <c r="I27">
        <f t="shared" si="1"/>
        <v>20.69200156624445</v>
      </c>
      <c r="J27">
        <f t="shared" si="2"/>
        <v>19.9988838346992</v>
      </c>
    </row>
    <row r="28" spans="1:10" x14ac:dyDescent="0.25">
      <c r="A28" s="11"/>
      <c r="B28" t="s">
        <v>141</v>
      </c>
      <c r="C28">
        <v>100.92</v>
      </c>
      <c r="D28">
        <f t="shared" si="0"/>
        <v>0.9527046162560181</v>
      </c>
      <c r="F28">
        <f>'[2]serie de tiempo'!C28</f>
        <v>19.89087048150806</v>
      </c>
      <c r="G28">
        <f>'[2]serie de tiempo'!D28</f>
        <v>19.22763573900874</v>
      </c>
      <c r="I28">
        <f t="shared" si="1"/>
        <v>20.878318570215505</v>
      </c>
      <c r="J28">
        <f t="shared" si="2"/>
        <v>20.182158678489852</v>
      </c>
    </row>
    <row r="29" spans="1:10" x14ac:dyDescent="0.25">
      <c r="A29" s="11"/>
      <c r="B29" t="s">
        <v>142</v>
      </c>
      <c r="C29">
        <v>101.44</v>
      </c>
      <c r="D29">
        <f t="shared" si="0"/>
        <v>0.9576135183611818</v>
      </c>
      <c r="F29">
        <f>'[2]serie de tiempo'!C29</f>
        <v>20.131480817943778</v>
      </c>
      <c r="G29">
        <f>'[2]serie de tiempo'!D29</f>
        <v>19.429639852748309</v>
      </c>
      <c r="I29">
        <f t="shared" si="1"/>
        <v>21.02255286913234</v>
      </c>
      <c r="J29">
        <f t="shared" si="2"/>
        <v>20.289646585189555</v>
      </c>
    </row>
    <row r="30" spans="1:10" x14ac:dyDescent="0.25">
      <c r="A30" s="11"/>
      <c r="B30" t="s">
        <v>143</v>
      </c>
      <c r="C30">
        <v>102.3</v>
      </c>
      <c r="D30">
        <f t="shared" si="0"/>
        <v>0.96573208722741422</v>
      </c>
      <c r="F30">
        <f>'[2]serie de tiempo'!C30</f>
        <v>20.18085934992143</v>
      </c>
      <c r="G30">
        <f>'[2]serie de tiempo'!D30</f>
        <v>19.421190258883321</v>
      </c>
      <c r="I30">
        <f t="shared" si="1"/>
        <v>20.896954359112193</v>
      </c>
      <c r="J30">
        <f t="shared" si="2"/>
        <v>20.110329268069506</v>
      </c>
    </row>
    <row r="31" spans="1:10" x14ac:dyDescent="0.25">
      <c r="A31" s="11"/>
      <c r="B31" t="s">
        <v>144</v>
      </c>
      <c r="C31">
        <v>103.02</v>
      </c>
      <c r="D31">
        <f t="shared" si="0"/>
        <v>0.97252902860379487</v>
      </c>
      <c r="F31">
        <f>'[2]serie de tiempo'!C31</f>
        <v>19.967345195496581</v>
      </c>
      <c r="G31">
        <f>'[2]serie de tiempo'!D31</f>
        <v>19.19683131478196</v>
      </c>
      <c r="I31">
        <f t="shared" si="1"/>
        <v>20.531361643942468</v>
      </c>
      <c r="J31">
        <f t="shared" si="2"/>
        <v>19.739083102066136</v>
      </c>
    </row>
    <row r="32" spans="1:10" x14ac:dyDescent="0.25">
      <c r="A32">
        <v>2019</v>
      </c>
      <c r="B32" t="s">
        <v>133</v>
      </c>
      <c r="C32">
        <v>103.11</v>
      </c>
      <c r="D32">
        <f t="shared" si="0"/>
        <v>0.97337864627584247</v>
      </c>
      <c r="F32">
        <f>'[2]serie de tiempo'!C32</f>
        <v>19.899412159915851</v>
      </c>
      <c r="G32">
        <f>'[2]serie de tiempo'!D32</f>
        <v>18.901984817879221</v>
      </c>
      <c r="I32">
        <f t="shared" si="1"/>
        <v>20.443649792453556</v>
      </c>
      <c r="J32">
        <f t="shared" si="2"/>
        <v>19.418943378507866</v>
      </c>
    </row>
    <row r="33" spans="2:10" x14ac:dyDescent="0.25">
      <c r="B33" t="s">
        <v>134</v>
      </c>
      <c r="C33">
        <v>103.08</v>
      </c>
      <c r="D33">
        <f t="shared" si="0"/>
        <v>0.97309544038515994</v>
      </c>
      <c r="F33">
        <f>'[2]serie de tiempo'!C33</f>
        <v>20.29032876105736</v>
      </c>
      <c r="G33">
        <f>'[2]serie de tiempo'!D33</f>
        <v>19.252986463826751</v>
      </c>
      <c r="I33">
        <f t="shared" si="1"/>
        <v>20.851324463123849</v>
      </c>
      <c r="J33">
        <f t="shared" si="2"/>
        <v>19.785301281656654</v>
      </c>
    </row>
    <row r="34" spans="2:10" x14ac:dyDescent="0.25">
      <c r="B34" t="s">
        <v>135</v>
      </c>
      <c r="C34">
        <v>103.48</v>
      </c>
      <c r="D34">
        <f t="shared" si="0"/>
        <v>0.97687151892759372</v>
      </c>
      <c r="F34">
        <f>'[2]serie de tiempo'!C34</f>
        <v>20.762419289758601</v>
      </c>
      <c r="G34">
        <f>'[2]serie de tiempo'!D34</f>
        <v>19.742628409013982</v>
      </c>
      <c r="I34">
        <f t="shared" si="1"/>
        <v>21.253991837689686</v>
      </c>
      <c r="J34">
        <f t="shared" si="2"/>
        <v>20.210056313943284</v>
      </c>
    </row>
    <row r="35" spans="2:10" x14ac:dyDescent="0.25">
      <c r="B35" t="s">
        <v>136</v>
      </c>
      <c r="C35">
        <v>103.53</v>
      </c>
      <c r="D35">
        <f t="shared" si="0"/>
        <v>0.97734352874539787</v>
      </c>
      <c r="F35">
        <f>'[2]serie de tiempo'!C35</f>
        <v>20.661136745913868</v>
      </c>
      <c r="G35">
        <f>'[2]serie de tiempo'!D35</f>
        <v>19.55836850620852</v>
      </c>
      <c r="I35">
        <f t="shared" si="1"/>
        <v>21.140096740023726</v>
      </c>
      <c r="J35">
        <f t="shared" si="2"/>
        <v>20.011764472738999</v>
      </c>
    </row>
    <row r="36" spans="2:10" x14ac:dyDescent="0.25">
      <c r="B36" t="s">
        <v>137</v>
      </c>
      <c r="C36">
        <v>103.23</v>
      </c>
      <c r="D36">
        <f t="shared" si="0"/>
        <v>0.97451146983857262</v>
      </c>
      <c r="F36">
        <f>'[2]serie de tiempo'!C36</f>
        <v>20.664980707662039</v>
      </c>
      <c r="G36">
        <f>'[2]serie de tiempo'!D36</f>
        <v>19.44202751523585</v>
      </c>
      <c r="I36">
        <f t="shared" si="1"/>
        <v>21.205477151628788</v>
      </c>
      <c r="J36">
        <f t="shared" si="2"/>
        <v>19.950537389217608</v>
      </c>
    </row>
    <row r="37" spans="2:10" x14ac:dyDescent="0.25">
      <c r="B37" t="s">
        <v>138</v>
      </c>
      <c r="C37">
        <v>103.3</v>
      </c>
      <c r="D37">
        <f t="shared" si="0"/>
        <v>0.9751722835834985</v>
      </c>
      <c r="F37">
        <f>'[2]serie de tiempo'!C37</f>
        <v>20.52</v>
      </c>
      <c r="G37">
        <f>'[2]serie de tiempo'!D37</f>
        <v>19.329999999999998</v>
      </c>
      <c r="I37">
        <f t="shared" si="1"/>
        <v>21.042435624394965</v>
      </c>
      <c r="J37">
        <f>G37/D37</f>
        <v>19.822138431752176</v>
      </c>
    </row>
    <row r="38" spans="2:10" x14ac:dyDescent="0.25">
      <c r="B38" t="s">
        <v>139</v>
      </c>
      <c r="C38">
        <v>103.69</v>
      </c>
      <c r="D38">
        <f t="shared" si="0"/>
        <v>0.97885396016237125</v>
      </c>
      <c r="F38">
        <f>'[2]serie de tiempo'!C38</f>
        <v>20.529594427860381</v>
      </c>
      <c r="G38">
        <f>'[2]serie de tiempo'!D38</f>
        <v>19.398964016952071</v>
      </c>
      <c r="I38">
        <f t="shared" si="1"/>
        <v>20.973092272574505</v>
      </c>
      <c r="J38">
        <f>G38/D38</f>
        <v>19.818037017221844</v>
      </c>
    </row>
    <row r="39" spans="2:10" x14ac:dyDescent="0.25">
      <c r="B39" t="s">
        <v>140</v>
      </c>
      <c r="C39">
        <v>103.67</v>
      </c>
      <c r="D39">
        <f t="shared" si="0"/>
        <v>0.97866515623524963</v>
      </c>
      <c r="F39">
        <f>'[2]serie de tiempo'!C39</f>
        <v>20.389455669223999</v>
      </c>
      <c r="G39">
        <f>'[2]serie de tiempo'!D39</f>
        <v>19.284820126811201</v>
      </c>
      <c r="I39">
        <f>F39/D39</f>
        <v>20.833944622753915</v>
      </c>
      <c r="J39">
        <f>G39/D39</f>
        <v>19.705228089448351</v>
      </c>
    </row>
    <row r="40" spans="2:10" x14ac:dyDescent="0.25">
      <c r="B40" t="s">
        <v>141</v>
      </c>
      <c r="C40">
        <v>103.94199999999999</v>
      </c>
      <c r="D40">
        <f t="shared" si="0"/>
        <v>0.98123288964410449</v>
      </c>
      <c r="F40">
        <f>'[2]serie de tiempo'!C40</f>
        <v>20.36998043782004</v>
      </c>
      <c r="G40">
        <f>'[2]serie de tiempo'!D40</f>
        <v>19.368649323395129</v>
      </c>
      <c r="I40">
        <f>F40/D40</f>
        <v>20.759577723906382</v>
      </c>
      <c r="J40">
        <f t="shared" ref="J40" si="3">G40/D40</f>
        <v>19.739095099452062</v>
      </c>
    </row>
    <row r="41" spans="2:10" x14ac:dyDescent="0.25">
      <c r="B41" t="s">
        <v>142</v>
      </c>
      <c r="C41">
        <v>104.503</v>
      </c>
      <c r="D41">
        <f t="shared" si="0"/>
        <v>0.98652883979986783</v>
      </c>
      <c r="F41">
        <f>'[2]serie de tiempo'!C41</f>
        <v>20.34841060255847</v>
      </c>
      <c r="G41">
        <f>'[2]serie de tiempo'!D41</f>
        <v>19.327784184716791</v>
      </c>
      <c r="I41">
        <f t="shared" ref="I41" si="4">F41/D41</f>
        <v>20.626270395385959</v>
      </c>
      <c r="J41">
        <f>G41/D41</f>
        <v>19.591707211152308</v>
      </c>
    </row>
    <row r="42" spans="2:10" x14ac:dyDescent="0.25">
      <c r="B42" t="s">
        <v>143</v>
      </c>
      <c r="C42">
        <v>105.35</v>
      </c>
      <c r="D42">
        <f t="shared" si="0"/>
        <v>0.994524686113471</v>
      </c>
      <c r="F42">
        <f>'[2]serie de tiempo'!C42</f>
        <v>20.339340650305029</v>
      </c>
      <c r="G42">
        <f>'[2]serie de tiempo'!D42</f>
        <v>19.319981613210182</v>
      </c>
      <c r="I42">
        <f>F42/D42</f>
        <v>20.451318035945061</v>
      </c>
      <c r="J42">
        <f>G42/D42</f>
        <v>19.426346960487468</v>
      </c>
    </row>
    <row r="43" spans="2:10" x14ac:dyDescent="0.25">
      <c r="B43" t="s">
        <v>144</v>
      </c>
      <c r="C43">
        <v>105.93</v>
      </c>
      <c r="D43">
        <f>C43/$C$43</f>
        <v>1</v>
      </c>
      <c r="F43">
        <f>'[2]serie de tiempo'!C43</f>
        <v>20.47344981360699</v>
      </c>
      <c r="G43">
        <f>'[2]serie de tiempo'!D43</f>
        <v>19.4418210937631</v>
      </c>
      <c r="I43">
        <f>F43/D43</f>
        <v>20.47344981360699</v>
      </c>
      <c r="J43">
        <f>G43/D43</f>
        <v>19.4418210937631</v>
      </c>
    </row>
    <row r="46" spans="2:10" x14ac:dyDescent="0.25">
      <c r="H46" t="s">
        <v>197</v>
      </c>
      <c r="I46">
        <f>I43/I31-1</f>
        <v>-2.8206521973452858E-3</v>
      </c>
      <c r="J46">
        <f>J43/J31-1</f>
        <v>-1.5059565166525957E-2</v>
      </c>
    </row>
    <row r="47" spans="2:10" x14ac:dyDescent="0.25">
      <c r="H47" t="s">
        <v>198</v>
      </c>
      <c r="I47">
        <f>I43-I31</f>
        <v>-5.7911830335477532E-2</v>
      </c>
      <c r="J47">
        <f>J43-J31</f>
        <v>-0.2972620083030364</v>
      </c>
    </row>
    <row r="48" spans="2:10" x14ac:dyDescent="0.25">
      <c r="H48" t="s">
        <v>199</v>
      </c>
      <c r="I48">
        <f>I43-J43</f>
        <v>1.0316287198438907</v>
      </c>
    </row>
  </sheetData>
  <mergeCells count="4">
    <mergeCell ref="F6:G6"/>
    <mergeCell ref="A8:A19"/>
    <mergeCell ref="A20:A31"/>
    <mergeCell ref="H1:I1"/>
  </mergeCells>
  <hyperlinks>
    <hyperlink ref="H1:I1" location="Index!A1" display="Regresar al Índice" xr:uid="{5AAB2D4C-99FA-4D5E-AFDC-9402FB4B697C}"/>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52"/>
  <dimension ref="A1:J48"/>
  <sheetViews>
    <sheetView workbookViewId="0">
      <selection activeCell="F22" sqref="F22"/>
    </sheetView>
  </sheetViews>
  <sheetFormatPr baseColWidth="10" defaultColWidth="11.44140625" defaultRowHeight="13.2" x14ac:dyDescent="0.25"/>
  <sheetData>
    <row r="1" spans="1:10" ht="14.4" x14ac:dyDescent="0.3">
      <c r="A1" t="s">
        <v>1065</v>
      </c>
      <c r="H1" s="12" t="s">
        <v>131</v>
      </c>
      <c r="I1" s="12"/>
    </row>
    <row r="2" spans="1:10" x14ac:dyDescent="0.25">
      <c r="A2" t="s">
        <v>189</v>
      </c>
    </row>
    <row r="6" spans="1:10" x14ac:dyDescent="0.25">
      <c r="F6" t="s">
        <v>191</v>
      </c>
      <c r="I6" t="s">
        <v>200</v>
      </c>
    </row>
    <row r="7" spans="1:10" x14ac:dyDescent="0.25">
      <c r="C7" t="s">
        <v>195</v>
      </c>
      <c r="D7" t="s">
        <v>196</v>
      </c>
      <c r="F7" t="s">
        <v>99</v>
      </c>
      <c r="G7" t="s">
        <v>121</v>
      </c>
      <c r="I7" t="s">
        <v>99</v>
      </c>
      <c r="J7" t="s">
        <v>121</v>
      </c>
    </row>
    <row r="8" spans="1:10" x14ac:dyDescent="0.25">
      <c r="A8">
        <v>2017</v>
      </c>
      <c r="B8" t="s">
        <v>133</v>
      </c>
      <c r="C8">
        <f>'F36'!C8</f>
        <v>93.6</v>
      </c>
      <c r="D8">
        <f t="shared" ref="D8:D42" si="0">C8/$C$43</f>
        <v>0.88360237892948157</v>
      </c>
      <c r="F8">
        <f>'[2]serie de tiempo'!F8</f>
        <v>18.306102138199691</v>
      </c>
      <c r="G8">
        <f>'[2]serie de tiempo'!G8</f>
        <v>17.816575165940701</v>
      </c>
      <c r="I8">
        <f>F8/D8</f>
        <v>20.717579054481771</v>
      </c>
      <c r="J8">
        <f>G8/D8</f>
        <v>20.163566317607895</v>
      </c>
    </row>
    <row r="9" spans="1:10" x14ac:dyDescent="0.25">
      <c r="B9" t="s">
        <v>134</v>
      </c>
      <c r="C9">
        <f>'F36'!C9</f>
        <v>94.14</v>
      </c>
      <c r="D9">
        <f t="shared" si="0"/>
        <v>0.88870008496176711</v>
      </c>
      <c r="F9">
        <f>'[2]serie de tiempo'!F9</f>
        <v>18.299669124343431</v>
      </c>
      <c r="G9">
        <f>'[2]serie de tiempo'!G9</f>
        <v>17.766765937138711</v>
      </c>
      <c r="I9">
        <f t="shared" ref="I9:I43" si="1">F9/D9</f>
        <v>20.591501490776501</v>
      </c>
      <c r="J9">
        <f t="shared" ref="J9:J41" si="2">G9/D9</f>
        <v>19.991858038252644</v>
      </c>
    </row>
    <row r="10" spans="1:10" x14ac:dyDescent="0.25">
      <c r="B10" t="s">
        <v>135</v>
      </c>
      <c r="C10">
        <f>'F36'!C10</f>
        <v>94.72</v>
      </c>
      <c r="D10">
        <f t="shared" si="0"/>
        <v>0.894175398848296</v>
      </c>
      <c r="F10">
        <f>'[2]serie de tiempo'!F10</f>
        <v>18.206164308412308</v>
      </c>
      <c r="G10">
        <f>'[2]serie de tiempo'!G10</f>
        <v>17.63900771497514</v>
      </c>
      <c r="I10">
        <f t="shared" si="1"/>
        <v>20.360842326753758</v>
      </c>
      <c r="J10">
        <f t="shared" si="2"/>
        <v>19.726563421107649</v>
      </c>
    </row>
    <row r="11" spans="1:10" x14ac:dyDescent="0.25">
      <c r="B11" t="s">
        <v>136</v>
      </c>
      <c r="C11">
        <f>'F36'!C11</f>
        <v>94.84</v>
      </c>
      <c r="D11">
        <f t="shared" si="0"/>
        <v>0.89530822241102614</v>
      </c>
      <c r="F11">
        <f>'[2]serie de tiempo'!F11</f>
        <v>18.182238581505541</v>
      </c>
      <c r="G11">
        <f>'[2]serie de tiempo'!G11</f>
        <v>17.602752968950661</v>
      </c>
      <c r="I11">
        <f t="shared" si="1"/>
        <v>20.308356526137516</v>
      </c>
      <c r="J11">
        <f t="shared" si="2"/>
        <v>19.661109468588606</v>
      </c>
    </row>
    <row r="12" spans="1:10" x14ac:dyDescent="0.25">
      <c r="B12" t="s">
        <v>137</v>
      </c>
      <c r="C12">
        <f>'F36'!C12</f>
        <v>94.73</v>
      </c>
      <c r="D12">
        <f t="shared" si="0"/>
        <v>0.89426980081185692</v>
      </c>
      <c r="F12">
        <f>'[2]serie de tiempo'!F12</f>
        <v>18.110046940986429</v>
      </c>
      <c r="G12">
        <f>'[2]serie de tiempo'!G12</f>
        <v>17.533792843557311</v>
      </c>
      <c r="I12">
        <f t="shared" si="1"/>
        <v>20.251211574566582</v>
      </c>
      <c r="J12">
        <f t="shared" si="2"/>
        <v>19.606826516605363</v>
      </c>
    </row>
    <row r="13" spans="1:10" x14ac:dyDescent="0.25">
      <c r="B13" t="s">
        <v>138</v>
      </c>
      <c r="C13">
        <f>'F36'!C13</f>
        <v>94.96</v>
      </c>
      <c r="D13">
        <f t="shared" si="0"/>
        <v>0.89644104597375618</v>
      </c>
      <c r="F13">
        <f>'[2]serie de tiempo'!F13</f>
        <v>17.981130481699161</v>
      </c>
      <c r="G13">
        <f>'[2]serie de tiempo'!G13</f>
        <v>17.40812512323572</v>
      </c>
      <c r="I13">
        <f t="shared" si="1"/>
        <v>20.058352484481805</v>
      </c>
      <c r="J13">
        <f t="shared" si="2"/>
        <v>19.419152214662596</v>
      </c>
    </row>
    <row r="14" spans="1:10" x14ac:dyDescent="0.25">
      <c r="B14" t="s">
        <v>139</v>
      </c>
      <c r="C14">
        <f>'F36'!C14</f>
        <v>95.32</v>
      </c>
      <c r="D14">
        <f t="shared" si="0"/>
        <v>0.89983951666194639</v>
      </c>
      <c r="F14">
        <f>'[2]serie de tiempo'!F14</f>
        <v>17.880862914360609</v>
      </c>
      <c r="G14">
        <f>'[2]serie de tiempo'!G14</f>
        <v>17.314124660332791</v>
      </c>
      <c r="I14">
        <f t="shared" si="1"/>
        <v>19.871168784286819</v>
      </c>
      <c r="J14">
        <f t="shared" si="2"/>
        <v>19.241347306641345</v>
      </c>
    </row>
    <row r="15" spans="1:10" x14ac:dyDescent="0.25">
      <c r="B15" t="s">
        <v>140</v>
      </c>
      <c r="C15">
        <f>'F36'!C15</f>
        <v>95.79</v>
      </c>
      <c r="D15">
        <f t="shared" si="0"/>
        <v>0.90427640894930617</v>
      </c>
      <c r="F15">
        <f>'[2]serie de tiempo'!F15</f>
        <v>17.956493885412069</v>
      </c>
      <c r="G15">
        <f>'[2]serie de tiempo'!G15</f>
        <v>17.390421177440579</v>
      </c>
      <c r="I15">
        <f t="shared" si="1"/>
        <v>19.857306579827753</v>
      </c>
      <c r="J15">
        <f t="shared" si="2"/>
        <v>19.231311361585558</v>
      </c>
    </row>
    <row r="16" spans="1:10" x14ac:dyDescent="0.25">
      <c r="B16" t="s">
        <v>141</v>
      </c>
      <c r="C16">
        <f>'F36'!C16</f>
        <v>96.09</v>
      </c>
      <c r="D16">
        <f t="shared" si="0"/>
        <v>0.90710846785613142</v>
      </c>
      <c r="F16">
        <f>'[2]serie de tiempo'!F16</f>
        <v>18.205151681634089</v>
      </c>
      <c r="G16">
        <f>'[2]serie de tiempo'!G16</f>
        <v>17.635991301654428</v>
      </c>
      <c r="I16">
        <f t="shared" si="1"/>
        <v>20.06943196623477</v>
      </c>
      <c r="J16">
        <f t="shared" si="2"/>
        <v>19.441987288836025</v>
      </c>
    </row>
    <row r="17" spans="1:10" x14ac:dyDescent="0.25">
      <c r="B17" t="s">
        <v>142</v>
      </c>
      <c r="C17">
        <f>'F36'!C17</f>
        <v>96.7</v>
      </c>
      <c r="D17">
        <f t="shared" si="0"/>
        <v>0.91286698763334273</v>
      </c>
      <c r="F17">
        <f>'[2]serie de tiempo'!F17</f>
        <v>18.29621887868835</v>
      </c>
      <c r="G17">
        <f>'[2]serie de tiempo'!G17</f>
        <v>17.73922445849993</v>
      </c>
      <c r="I17">
        <f t="shared" si="1"/>
        <v>20.042590132569359</v>
      </c>
      <c r="J17">
        <f t="shared" si="2"/>
        <v>19.432430681374328</v>
      </c>
    </row>
    <row r="18" spans="1:10" x14ac:dyDescent="0.25">
      <c r="B18" t="s">
        <v>143</v>
      </c>
      <c r="C18">
        <f>'F36'!C18</f>
        <v>97.7</v>
      </c>
      <c r="D18">
        <f t="shared" si="0"/>
        <v>0.9223071839894269</v>
      </c>
      <c r="F18">
        <f>'[2]serie de tiempo'!F18</f>
        <v>18.397297485296761</v>
      </c>
      <c r="G18">
        <f>'[2]serie de tiempo'!G18</f>
        <v>17.85194569884645</v>
      </c>
      <c r="I18">
        <f t="shared" si="1"/>
        <v>19.947039126074575</v>
      </c>
      <c r="J18">
        <f t="shared" si="2"/>
        <v>19.355748289445287</v>
      </c>
    </row>
    <row r="19" spans="1:10" x14ac:dyDescent="0.25">
      <c r="B19" t="s">
        <v>144</v>
      </c>
      <c r="C19">
        <f>'F36'!C19</f>
        <v>98.27</v>
      </c>
      <c r="D19">
        <f t="shared" si="0"/>
        <v>0.92768809591239487</v>
      </c>
      <c r="F19">
        <f>'[2]serie de tiempo'!F19</f>
        <v>18.52217091201053</v>
      </c>
      <c r="G19">
        <f>'[2]serie de tiempo'!G19</f>
        <v>17.975086547157549</v>
      </c>
      <c r="I19">
        <f t="shared" si="1"/>
        <v>19.965946521922007</v>
      </c>
      <c r="J19">
        <f t="shared" si="2"/>
        <v>19.376217746417009</v>
      </c>
    </row>
    <row r="20" spans="1:10" x14ac:dyDescent="0.25">
      <c r="A20">
        <v>2018</v>
      </c>
      <c r="B20" t="s">
        <v>133</v>
      </c>
      <c r="C20">
        <f>'F36'!C20</f>
        <v>98.79</v>
      </c>
      <c r="D20">
        <f t="shared" si="0"/>
        <v>0.9325969980175588</v>
      </c>
      <c r="F20">
        <f>'[2]serie de tiempo'!F20</f>
        <v>19.01420576953285</v>
      </c>
      <c r="G20">
        <f>'[2]serie de tiempo'!G20</f>
        <v>18.445137838992469</v>
      </c>
      <c r="I20">
        <f t="shared" si="1"/>
        <v>20.388448397273152</v>
      </c>
      <c r="J20">
        <f t="shared" si="2"/>
        <v>19.778251354230918</v>
      </c>
    </row>
    <row r="21" spans="1:10" x14ac:dyDescent="0.25">
      <c r="B21" t="s">
        <v>134</v>
      </c>
      <c r="C21">
        <f>'F36'!C21</f>
        <v>99.17</v>
      </c>
      <c r="D21">
        <f t="shared" si="0"/>
        <v>0.93618427263287074</v>
      </c>
      <c r="F21">
        <f>'[2]serie de tiempo'!F21</f>
        <v>19.656221417465229</v>
      </c>
      <c r="G21">
        <f>'[2]serie de tiempo'!G21</f>
        <v>18.98486838162108</v>
      </c>
      <c r="I21">
        <f t="shared" si="1"/>
        <v>20.996103002441178</v>
      </c>
      <c r="J21">
        <f t="shared" si="2"/>
        <v>20.278986665978834</v>
      </c>
    </row>
    <row r="22" spans="1:10" x14ac:dyDescent="0.25">
      <c r="B22" t="s">
        <v>135</v>
      </c>
      <c r="C22">
        <f>'F36'!C22</f>
        <v>99.49</v>
      </c>
      <c r="D22">
        <f t="shared" si="0"/>
        <v>0.93920513546681761</v>
      </c>
      <c r="F22">
        <f>'[2]serie de tiempo'!F22</f>
        <v>19.829739709443071</v>
      </c>
      <c r="G22">
        <f>'[2]serie de tiempo'!G22</f>
        <v>19.150913654052339</v>
      </c>
      <c r="I22">
        <f t="shared" si="1"/>
        <v>21.113321212396269</v>
      </c>
      <c r="J22">
        <f t="shared" si="2"/>
        <v>20.390554662516479</v>
      </c>
    </row>
    <row r="23" spans="1:10" x14ac:dyDescent="0.25">
      <c r="B23" t="s">
        <v>136</v>
      </c>
      <c r="C23">
        <f>'F36'!C23</f>
        <v>99.15</v>
      </c>
      <c r="D23">
        <f t="shared" si="0"/>
        <v>0.93599546870574912</v>
      </c>
      <c r="F23">
        <f>'[2]serie de tiempo'!F23</f>
        <v>19.887238776161102</v>
      </c>
      <c r="G23">
        <f>'[2]serie de tiempo'!G23</f>
        <v>19.225725352202591</v>
      </c>
      <c r="I23">
        <f t="shared" si="1"/>
        <v>21.247152834682254</v>
      </c>
      <c r="J23">
        <f t="shared" si="2"/>
        <v>20.540404302156535</v>
      </c>
    </row>
    <row r="24" spans="1:10" x14ac:dyDescent="0.25">
      <c r="B24" t="s">
        <v>137</v>
      </c>
      <c r="C24">
        <f>'F36'!C24</f>
        <v>98.99</v>
      </c>
      <c r="D24">
        <f t="shared" si="0"/>
        <v>0.93448503728877552</v>
      </c>
      <c r="F24">
        <f>'[2]serie de tiempo'!F24</f>
        <v>20.087501760136021</v>
      </c>
      <c r="G24">
        <f>'[2]serie de tiempo'!G24</f>
        <v>19.358831957896651</v>
      </c>
      <c r="I24">
        <f t="shared" si="1"/>
        <v>21.495798176090606</v>
      </c>
      <c r="J24">
        <f t="shared" si="2"/>
        <v>20.716042724517553</v>
      </c>
    </row>
    <row r="25" spans="1:10" x14ac:dyDescent="0.25">
      <c r="B25" t="s">
        <v>138</v>
      </c>
      <c r="C25">
        <f>'F36'!C25</f>
        <v>99.38</v>
      </c>
      <c r="D25">
        <f t="shared" si="0"/>
        <v>0.93816671386764838</v>
      </c>
      <c r="F25">
        <f>'[2]serie de tiempo'!F25</f>
        <v>20.38399423418506</v>
      </c>
      <c r="G25">
        <f>'[2]serie de tiempo'!G25</f>
        <v>19.601901359080799</v>
      </c>
      <c r="I25">
        <f t="shared" si="1"/>
        <v>21.727475440000237</v>
      </c>
      <c r="J25">
        <f t="shared" si="2"/>
        <v>20.893835892205967</v>
      </c>
    </row>
    <row r="26" spans="1:10" x14ac:dyDescent="0.25">
      <c r="B26" t="s">
        <v>139</v>
      </c>
      <c r="C26">
        <f>'F36'!C26</f>
        <v>99.91</v>
      </c>
      <c r="D26">
        <f t="shared" si="0"/>
        <v>0.94317001793637301</v>
      </c>
      <c r="F26">
        <f>'[2]serie de tiempo'!F26</f>
        <v>20.649160115754459</v>
      </c>
      <c r="G26">
        <f>'[2]serie de tiempo'!G26</f>
        <v>19.962905049928491</v>
      </c>
      <c r="I26">
        <f t="shared" si="1"/>
        <v>21.893359334019316</v>
      </c>
      <c r="J26">
        <f t="shared" si="2"/>
        <v>21.165754498437845</v>
      </c>
    </row>
    <row r="27" spans="1:10" x14ac:dyDescent="0.25">
      <c r="B27" t="s">
        <v>140</v>
      </c>
      <c r="C27">
        <f>'F36'!C27</f>
        <v>100.49</v>
      </c>
      <c r="D27">
        <f t="shared" si="0"/>
        <v>0.94864533182290178</v>
      </c>
      <c r="F27">
        <f>'[2]serie de tiempo'!F27</f>
        <v>20.998179613396481</v>
      </c>
      <c r="G27">
        <f>'[2]serie de tiempo'!G27</f>
        <v>20.46484597976476</v>
      </c>
      <c r="I27">
        <f t="shared" si="1"/>
        <v>22.134910602518556</v>
      </c>
      <c r="J27">
        <f t="shared" si="2"/>
        <v>21.572705091416871</v>
      </c>
    </row>
    <row r="28" spans="1:10" x14ac:dyDescent="0.25">
      <c r="B28" t="s">
        <v>141</v>
      </c>
      <c r="C28">
        <f>'F36'!C28</f>
        <v>100.92</v>
      </c>
      <c r="D28">
        <f t="shared" si="0"/>
        <v>0.9527046162560181</v>
      </c>
      <c r="F28">
        <f>'[2]serie de tiempo'!F28</f>
        <v>21.23282245441191</v>
      </c>
      <c r="G28">
        <f>'[2]serie de tiempo'!G28</f>
        <v>20.694277311170922</v>
      </c>
      <c r="I28">
        <f t="shared" si="1"/>
        <v>22.286889443082181</v>
      </c>
      <c r="J28">
        <f t="shared" si="2"/>
        <v>21.72160915152929</v>
      </c>
    </row>
    <row r="29" spans="1:10" x14ac:dyDescent="0.25">
      <c r="B29" t="s">
        <v>142</v>
      </c>
      <c r="C29">
        <f>'F36'!C29</f>
        <v>101.44</v>
      </c>
      <c r="D29">
        <f t="shared" si="0"/>
        <v>0.9576135183611818</v>
      </c>
      <c r="F29">
        <f>'[2]serie de tiempo'!F29</f>
        <v>21.473507675281549</v>
      </c>
      <c r="G29">
        <f>'[2]serie de tiempo'!G29</f>
        <v>20.930959649775311</v>
      </c>
      <c r="I29">
        <f t="shared" si="1"/>
        <v>22.423981349000147</v>
      </c>
      <c r="J29">
        <f t="shared" si="2"/>
        <v>21.857418727333389</v>
      </c>
    </row>
    <row r="30" spans="1:10" x14ac:dyDescent="0.25">
      <c r="B30" t="s">
        <v>143</v>
      </c>
      <c r="C30">
        <f>'F36'!C30</f>
        <v>102.3</v>
      </c>
      <c r="D30">
        <f t="shared" si="0"/>
        <v>0.96573208722741422</v>
      </c>
      <c r="F30">
        <f>'[2]serie de tiempo'!F30</f>
        <v>21.51506732728485</v>
      </c>
      <c r="G30">
        <f>'[2]serie de tiempo'!G30</f>
        <v>20.942957233095811</v>
      </c>
      <c r="I30">
        <f t="shared" si="1"/>
        <v>22.278505200188508</v>
      </c>
      <c r="J30">
        <f t="shared" si="2"/>
        <v>21.686094425237922</v>
      </c>
    </row>
    <row r="31" spans="1:10" x14ac:dyDescent="0.25">
      <c r="B31" t="s">
        <v>144</v>
      </c>
      <c r="C31">
        <f>'F36'!C31</f>
        <v>103.02</v>
      </c>
      <c r="D31">
        <f t="shared" si="0"/>
        <v>0.97252902860379487</v>
      </c>
      <c r="F31">
        <f>'[2]serie de tiempo'!F31</f>
        <v>21.307454602514021</v>
      </c>
      <c r="G31">
        <f>'[2]serie de tiempo'!G31</f>
        <v>20.71749488614924</v>
      </c>
      <c r="I31">
        <f t="shared" si="1"/>
        <v>21.909325044110954</v>
      </c>
      <c r="J31">
        <f t="shared" si="2"/>
        <v>21.302700769654329</v>
      </c>
    </row>
    <row r="32" spans="1:10" x14ac:dyDescent="0.25">
      <c r="A32">
        <v>2019</v>
      </c>
      <c r="B32" t="s">
        <v>133</v>
      </c>
      <c r="C32">
        <f>'F36'!C32</f>
        <v>103.11</v>
      </c>
      <c r="D32">
        <f t="shared" si="0"/>
        <v>0.97337864627584247</v>
      </c>
      <c r="F32">
        <f>'[2]serie de tiempo'!F32</f>
        <v>21.129186216227762</v>
      </c>
      <c r="G32">
        <f>'[2]serie de tiempo'!G32</f>
        <v>20.283992537858069</v>
      </c>
      <c r="I32">
        <f t="shared" si="1"/>
        <v>21.707057471486831</v>
      </c>
      <c r="J32">
        <f t="shared" si="2"/>
        <v>20.838748225538797</v>
      </c>
    </row>
    <row r="33" spans="2:10" x14ac:dyDescent="0.25">
      <c r="B33" t="s">
        <v>134</v>
      </c>
      <c r="C33">
        <f>'F36'!C33</f>
        <v>103.08</v>
      </c>
      <c r="D33">
        <f t="shared" si="0"/>
        <v>0.97309544038515994</v>
      </c>
      <c r="F33">
        <f>'[2]serie de tiempo'!F33</f>
        <v>21.225339048142821</v>
      </c>
      <c r="G33">
        <f>'[2]serie de tiempo'!G33</f>
        <v>20.20820580915867</v>
      </c>
      <c r="I33">
        <f t="shared" si="1"/>
        <v>21.812186315189845</v>
      </c>
      <c r="J33">
        <f t="shared" si="2"/>
        <v>20.76693094066917</v>
      </c>
    </row>
    <row r="34" spans="2:10" x14ac:dyDescent="0.25">
      <c r="B34" t="s">
        <v>135</v>
      </c>
      <c r="C34">
        <f>'F36'!C34</f>
        <v>103.48</v>
      </c>
      <c r="D34">
        <f t="shared" si="0"/>
        <v>0.97687151892759372</v>
      </c>
      <c r="F34">
        <f>'[2]serie de tiempo'!F34</f>
        <v>21.633048055608992</v>
      </c>
      <c r="G34">
        <f>'[2]serie de tiempo'!G34</f>
        <v>20.820956556015741</v>
      </c>
      <c r="I34">
        <f t="shared" si="1"/>
        <v>22.145233673469853</v>
      </c>
      <c r="J34">
        <f t="shared" si="2"/>
        <v>21.313915036516693</v>
      </c>
    </row>
    <row r="35" spans="2:10" x14ac:dyDescent="0.25">
      <c r="B35" t="s">
        <v>136</v>
      </c>
      <c r="C35">
        <f>'F36'!C35</f>
        <v>103.53</v>
      </c>
      <c r="D35">
        <f t="shared" si="0"/>
        <v>0.97734352874539787</v>
      </c>
      <c r="F35">
        <f>'[2]serie de tiempo'!F35</f>
        <v>21.732349494394331</v>
      </c>
      <c r="G35">
        <f>'[2]serie de tiempo'!G35</f>
        <v>20.929236444574862</v>
      </c>
      <c r="I35">
        <f t="shared" si="1"/>
        <v>22.236142006579655</v>
      </c>
      <c r="J35">
        <f t="shared" si="2"/>
        <v>21.41441144184116</v>
      </c>
    </row>
    <row r="36" spans="2:10" x14ac:dyDescent="0.25">
      <c r="B36" t="s">
        <v>137</v>
      </c>
      <c r="C36">
        <f>'F36'!C36</f>
        <v>103.23</v>
      </c>
      <c r="D36">
        <f t="shared" si="0"/>
        <v>0.97451146983857262</v>
      </c>
      <c r="F36">
        <f>'[2]serie de tiempo'!F36</f>
        <v>21.76895972613605</v>
      </c>
      <c r="G36">
        <f>'[2]serie de tiempo'!G36</f>
        <v>20.94668453906317</v>
      </c>
      <c r="I36">
        <f t="shared" si="1"/>
        <v>22.338330948266897</v>
      </c>
      <c r="J36">
        <f t="shared" si="2"/>
        <v>21.494548999544335</v>
      </c>
    </row>
    <row r="37" spans="2:10" x14ac:dyDescent="0.25">
      <c r="B37" t="s">
        <v>138</v>
      </c>
      <c r="C37">
        <f>'F36'!C37</f>
        <v>103.3</v>
      </c>
      <c r="D37">
        <f t="shared" si="0"/>
        <v>0.9751722835834985</v>
      </c>
      <c r="F37">
        <f>'[2]serie de tiempo'!F37</f>
        <v>21.753220543310839</v>
      </c>
      <c r="G37">
        <f>'[2]serie de tiempo'!G37</f>
        <v>20.953046321973741</v>
      </c>
      <c r="I37">
        <f t="shared" si="1"/>
        <v>22.307053747850119</v>
      </c>
      <c r="J37">
        <f t="shared" si="2"/>
        <v>21.486507230267943</v>
      </c>
    </row>
    <row r="38" spans="2:10" x14ac:dyDescent="0.25">
      <c r="B38" t="s">
        <v>139</v>
      </c>
      <c r="C38">
        <f>'F36'!C38</f>
        <v>103.69</v>
      </c>
      <c r="D38">
        <f t="shared" si="0"/>
        <v>0.97885396016237125</v>
      </c>
      <c r="F38">
        <f>'[2]serie de tiempo'!F38</f>
        <v>21.764225174277819</v>
      </c>
      <c r="G38">
        <f>'[2]serie de tiempo'!G38</f>
        <v>20.966359350314509</v>
      </c>
      <c r="I38">
        <f t="shared" si="1"/>
        <v>22.234394567569193</v>
      </c>
      <c r="J38">
        <f>G38/D38</f>
        <v>21.419292564170277</v>
      </c>
    </row>
    <row r="39" spans="2:10" x14ac:dyDescent="0.25">
      <c r="B39" t="s">
        <v>140</v>
      </c>
      <c r="C39">
        <f>'F36'!C39</f>
        <v>103.67</v>
      </c>
      <c r="D39">
        <f t="shared" si="0"/>
        <v>0.97866515623524963</v>
      </c>
      <c r="F39">
        <f>'[2]serie de tiempo'!F39</f>
        <v>21.748503561531638</v>
      </c>
      <c r="G39">
        <f>'[2]serie de tiempo'!G39</f>
        <v>20.94422014773841</v>
      </c>
      <c r="I39">
        <f t="shared" si="1"/>
        <v>22.222619680457669</v>
      </c>
      <c r="J39">
        <f>G39/D39</f>
        <v>21.400802934792416</v>
      </c>
    </row>
    <row r="40" spans="2:10" x14ac:dyDescent="0.25">
      <c r="B40" t="s">
        <v>141</v>
      </c>
      <c r="C40">
        <f>'F36'!C40</f>
        <v>103.94199999999999</v>
      </c>
      <c r="D40">
        <f t="shared" si="0"/>
        <v>0.98123288964410449</v>
      </c>
      <c r="F40">
        <f>'[2]serie de tiempo'!F40</f>
        <v>21.755339473562849</v>
      </c>
      <c r="G40">
        <f>'[2]serie de tiempo'!G40</f>
        <v>20.944041804585879</v>
      </c>
      <c r="I40">
        <f t="shared" si="1"/>
        <v>22.171433207312855</v>
      </c>
      <c r="J40">
        <f t="shared" si="2"/>
        <v>21.344618617688543</v>
      </c>
    </row>
    <row r="41" spans="2:10" x14ac:dyDescent="0.25">
      <c r="B41" t="s">
        <v>142</v>
      </c>
      <c r="C41">
        <f>'F36'!C41</f>
        <v>104.503</v>
      </c>
      <c r="D41">
        <f t="shared" si="0"/>
        <v>0.98652883979986783</v>
      </c>
      <c r="F41">
        <f>'[2]serie de tiempo'!F41</f>
        <v>21.74499838332742</v>
      </c>
      <c r="G41">
        <f>'[2]serie de tiempo'!G41</f>
        <v>20.892977023114302</v>
      </c>
      <c r="I41">
        <f t="shared" si="1"/>
        <v>22.041928736456118</v>
      </c>
      <c r="J41">
        <f t="shared" si="2"/>
        <v>21.178272930523505</v>
      </c>
    </row>
    <row r="42" spans="2:10" x14ac:dyDescent="0.25">
      <c r="B42" t="s">
        <v>143</v>
      </c>
      <c r="C42">
        <f>'F36'!C42</f>
        <v>105.35</v>
      </c>
      <c r="D42">
        <f t="shared" si="0"/>
        <v>0.994524686113471</v>
      </c>
      <c r="F42">
        <f>'[2]serie de tiempo'!F42</f>
        <v>21.711434564769469</v>
      </c>
      <c r="G42">
        <f>'[2]serie de tiempo'!G42</f>
        <v>20.730972049745599</v>
      </c>
      <c r="I42">
        <f t="shared" si="1"/>
        <v>21.830965955823732</v>
      </c>
      <c r="J42">
        <f>G42/D42</f>
        <v>20.845105545605616</v>
      </c>
    </row>
    <row r="43" spans="2:10" x14ac:dyDescent="0.25">
      <c r="B43" t="s">
        <v>144</v>
      </c>
      <c r="C43">
        <f>'F36'!C43</f>
        <v>105.93</v>
      </c>
      <c r="D43">
        <f>C43/$C$43</f>
        <v>1</v>
      </c>
      <c r="F43">
        <f>'[2]serie de tiempo'!F43</f>
        <v>21.761232892709739</v>
      </c>
      <c r="G43">
        <f>'[2]serie de tiempo'!G43</f>
        <v>20.776717092973531</v>
      </c>
      <c r="I43">
        <f t="shared" si="1"/>
        <v>21.761232892709739</v>
      </c>
      <c r="J43">
        <f>G43/D43</f>
        <v>20.776717092973531</v>
      </c>
    </row>
    <row r="46" spans="2:10" x14ac:dyDescent="0.25">
      <c r="H46" t="s">
        <v>201</v>
      </c>
      <c r="I46">
        <f>I43/I31-1</f>
        <v>-6.7593205679798984E-3</v>
      </c>
      <c r="J46">
        <f>J43/J31-1</f>
        <v>-2.4690938598267431E-2</v>
      </c>
    </row>
    <row r="47" spans="2:10" x14ac:dyDescent="0.25">
      <c r="H47" t="s">
        <v>198</v>
      </c>
      <c r="I47">
        <f>I43-I31</f>
        <v>-0.14809215140121523</v>
      </c>
      <c r="J47">
        <f>J43-J31</f>
        <v>-0.5259836766807986</v>
      </c>
    </row>
    <row r="48" spans="2:10" x14ac:dyDescent="0.25">
      <c r="H48" t="s">
        <v>199</v>
      </c>
      <c r="I48">
        <f>I43-J43</f>
        <v>0.98451579973620795</v>
      </c>
    </row>
  </sheetData>
  <mergeCells count="1">
    <mergeCell ref="H1:I1"/>
  </mergeCells>
  <hyperlinks>
    <hyperlink ref="H1:I1" location="Index!A1" display="Regresar al Índice" xr:uid="{5B857BDF-0CC6-42CC-8DF8-700BDB920897}"/>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2B1DD-8BFA-4A32-8DC6-4536D79A512C}">
  <dimension ref="A1:E27"/>
  <sheetViews>
    <sheetView workbookViewId="0">
      <selection activeCell="A6" sqref="A6:E27"/>
    </sheetView>
  </sheetViews>
  <sheetFormatPr baseColWidth="10" defaultRowHeight="13.2" x14ac:dyDescent="0.25"/>
  <sheetData>
    <row r="1" spans="1:5" x14ac:dyDescent="0.25">
      <c r="A1" t="s">
        <v>1244</v>
      </c>
    </row>
    <row r="6" spans="1:5" x14ac:dyDescent="0.25">
      <c r="A6" s="48" t="s">
        <v>1245</v>
      </c>
      <c r="B6" s="48"/>
      <c r="C6" s="48"/>
      <c r="D6" s="48"/>
      <c r="E6" s="48"/>
    </row>
    <row r="7" spans="1:5" x14ac:dyDescent="0.25">
      <c r="A7" s="43"/>
      <c r="B7" s="43" t="s">
        <v>1221</v>
      </c>
      <c r="C7" s="43" t="s">
        <v>267</v>
      </c>
      <c r="D7" s="43" t="s">
        <v>186</v>
      </c>
      <c r="E7" s="43" t="s">
        <v>1222</v>
      </c>
    </row>
    <row r="8" spans="1:5" x14ac:dyDescent="0.25">
      <c r="A8" s="44">
        <v>1</v>
      </c>
      <c r="B8" s="44" t="s">
        <v>1246</v>
      </c>
      <c r="C8" s="44" t="s">
        <v>795</v>
      </c>
      <c r="D8" s="45">
        <v>353333</v>
      </c>
      <c r="E8" s="44">
        <v>3</v>
      </c>
    </row>
    <row r="9" spans="1:5" ht="26.4" x14ac:dyDescent="0.25">
      <c r="A9" s="46">
        <v>2</v>
      </c>
      <c r="B9" s="46" t="s">
        <v>1247</v>
      </c>
      <c r="C9" s="46" t="s">
        <v>795</v>
      </c>
      <c r="D9" s="47">
        <v>398875</v>
      </c>
      <c r="E9" s="46">
        <v>8</v>
      </c>
    </row>
    <row r="10" spans="1:5" ht="26.4" x14ac:dyDescent="0.25">
      <c r="A10" s="44">
        <v>3</v>
      </c>
      <c r="B10" s="44" t="s">
        <v>1248</v>
      </c>
      <c r="C10" s="44" t="s">
        <v>795</v>
      </c>
      <c r="D10" s="45">
        <v>461200</v>
      </c>
      <c r="E10" s="44">
        <v>3</v>
      </c>
    </row>
    <row r="11" spans="1:5" ht="26.4" x14ac:dyDescent="0.25">
      <c r="A11" s="46">
        <v>4</v>
      </c>
      <c r="B11" s="46" t="s">
        <v>1249</v>
      </c>
      <c r="C11" s="46" t="s">
        <v>795</v>
      </c>
      <c r="D11" s="47">
        <v>518333</v>
      </c>
      <c r="E11" s="46">
        <v>3</v>
      </c>
    </row>
    <row r="12" spans="1:5" ht="26.4" x14ac:dyDescent="0.25">
      <c r="A12" s="44">
        <v>5</v>
      </c>
      <c r="B12" s="44" t="s">
        <v>1250</v>
      </c>
      <c r="C12" s="44" t="s">
        <v>795</v>
      </c>
      <c r="D12" s="45">
        <v>548130</v>
      </c>
      <c r="E12" s="44">
        <v>23</v>
      </c>
    </row>
    <row r="13" spans="1:5" ht="39.6" x14ac:dyDescent="0.25">
      <c r="A13" s="46">
        <v>6</v>
      </c>
      <c r="B13" s="46" t="s">
        <v>1251</v>
      </c>
      <c r="C13" s="46" t="s">
        <v>795</v>
      </c>
      <c r="D13" s="47">
        <v>555000</v>
      </c>
      <c r="E13" s="46">
        <v>5</v>
      </c>
    </row>
    <row r="14" spans="1:5" ht="66" x14ac:dyDescent="0.25">
      <c r="A14" s="44">
        <v>7</v>
      </c>
      <c r="B14" s="44" t="s">
        <v>1252</v>
      </c>
      <c r="C14" s="44" t="s">
        <v>795</v>
      </c>
      <c r="D14" s="45">
        <v>585017</v>
      </c>
      <c r="E14" s="44">
        <v>3</v>
      </c>
    </row>
    <row r="15" spans="1:5" ht="26.4" x14ac:dyDescent="0.25">
      <c r="A15" s="46">
        <v>8</v>
      </c>
      <c r="B15" s="46" t="s">
        <v>1253</v>
      </c>
      <c r="C15" s="46" t="s">
        <v>795</v>
      </c>
      <c r="D15" s="47">
        <v>626782</v>
      </c>
      <c r="E15" s="46">
        <v>15</v>
      </c>
    </row>
    <row r="16" spans="1:5" ht="26.4" x14ac:dyDescent="0.25">
      <c r="A16" s="44">
        <v>9</v>
      </c>
      <c r="B16" s="44" t="s">
        <v>1254</v>
      </c>
      <c r="C16" s="44" t="s">
        <v>580</v>
      </c>
      <c r="D16" s="45">
        <v>660625</v>
      </c>
      <c r="E16" s="44">
        <v>8</v>
      </c>
    </row>
    <row r="17" spans="1:5" ht="39.6" x14ac:dyDescent="0.25">
      <c r="A17" s="46">
        <v>10</v>
      </c>
      <c r="B17" s="46" t="s">
        <v>1255</v>
      </c>
      <c r="C17" s="46" t="s">
        <v>580</v>
      </c>
      <c r="D17" s="47">
        <v>661667</v>
      </c>
      <c r="E17" s="46">
        <v>3</v>
      </c>
    </row>
    <row r="18" spans="1:5" ht="39.6" x14ac:dyDescent="0.25">
      <c r="A18" s="44">
        <v>11</v>
      </c>
      <c r="B18" s="44" t="s">
        <v>1256</v>
      </c>
      <c r="C18" s="44" t="s">
        <v>795</v>
      </c>
      <c r="D18" s="45">
        <v>713333</v>
      </c>
      <c r="E18" s="44">
        <v>6</v>
      </c>
    </row>
    <row r="19" spans="1:5" ht="39.6" x14ac:dyDescent="0.25">
      <c r="A19" s="46">
        <v>12</v>
      </c>
      <c r="B19" s="46" t="s">
        <v>1257</v>
      </c>
      <c r="C19" s="46" t="s">
        <v>379</v>
      </c>
      <c r="D19" s="47">
        <v>717500</v>
      </c>
      <c r="E19" s="46">
        <v>4</v>
      </c>
    </row>
    <row r="20" spans="1:5" ht="39.6" x14ac:dyDescent="0.25">
      <c r="A20" s="44">
        <v>13</v>
      </c>
      <c r="B20" s="44" t="s">
        <v>1258</v>
      </c>
      <c r="C20" s="44" t="s">
        <v>795</v>
      </c>
      <c r="D20" s="45">
        <v>724172</v>
      </c>
      <c r="E20" s="44">
        <v>6</v>
      </c>
    </row>
    <row r="21" spans="1:5" ht="26.4" x14ac:dyDescent="0.25">
      <c r="A21" s="46">
        <v>14</v>
      </c>
      <c r="B21" s="46" t="s">
        <v>1259</v>
      </c>
      <c r="C21" s="46" t="s">
        <v>579</v>
      </c>
      <c r="D21" s="47">
        <v>736667</v>
      </c>
      <c r="E21" s="46">
        <v>3</v>
      </c>
    </row>
    <row r="22" spans="1:5" x14ac:dyDescent="0.25">
      <c r="A22" s="44">
        <v>15</v>
      </c>
      <c r="B22" s="44" t="s">
        <v>1260</v>
      </c>
      <c r="C22" s="44" t="s">
        <v>580</v>
      </c>
      <c r="D22" s="45">
        <v>748750</v>
      </c>
      <c r="E22" s="44">
        <v>4</v>
      </c>
    </row>
    <row r="23" spans="1:5" ht="39.6" x14ac:dyDescent="0.25">
      <c r="A23" s="46">
        <v>16</v>
      </c>
      <c r="B23" s="46" t="s">
        <v>1261</v>
      </c>
      <c r="C23" s="46" t="s">
        <v>579</v>
      </c>
      <c r="D23" s="47">
        <v>776380</v>
      </c>
      <c r="E23" s="46">
        <v>5</v>
      </c>
    </row>
    <row r="24" spans="1:5" x14ac:dyDescent="0.25">
      <c r="A24" s="44">
        <v>17</v>
      </c>
      <c r="B24" s="44" t="s">
        <v>1262</v>
      </c>
      <c r="C24" s="44" t="s">
        <v>535</v>
      </c>
      <c r="D24" s="45">
        <v>797713</v>
      </c>
      <c r="E24" s="44">
        <v>6</v>
      </c>
    </row>
    <row r="25" spans="1:5" ht="39.6" x14ac:dyDescent="0.25">
      <c r="A25" s="46">
        <v>18</v>
      </c>
      <c r="B25" s="46" t="s">
        <v>1263</v>
      </c>
      <c r="C25" s="46" t="s">
        <v>379</v>
      </c>
      <c r="D25" s="47">
        <v>806000</v>
      </c>
      <c r="E25" s="46">
        <v>3</v>
      </c>
    </row>
    <row r="26" spans="1:5" ht="26.4" x14ac:dyDescent="0.25">
      <c r="A26" s="44">
        <v>19</v>
      </c>
      <c r="B26" s="44" t="s">
        <v>1264</v>
      </c>
      <c r="C26" s="44" t="s">
        <v>795</v>
      </c>
      <c r="D26" s="45">
        <v>811250</v>
      </c>
      <c r="E26" s="44">
        <v>4</v>
      </c>
    </row>
    <row r="27" spans="1:5" ht="26.4" x14ac:dyDescent="0.25">
      <c r="A27" s="46">
        <v>20</v>
      </c>
      <c r="B27" s="46" t="s">
        <v>1265</v>
      </c>
      <c r="C27" s="46" t="s">
        <v>795</v>
      </c>
      <c r="D27" s="47">
        <v>811349</v>
      </c>
      <c r="E27" s="46">
        <v>51</v>
      </c>
    </row>
  </sheetData>
  <mergeCells count="1">
    <mergeCell ref="A6:E6"/>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53"/>
  <dimension ref="A1:J48"/>
  <sheetViews>
    <sheetView workbookViewId="0">
      <selection activeCell="F22" sqref="F22"/>
    </sheetView>
  </sheetViews>
  <sheetFormatPr baseColWidth="10" defaultColWidth="11.44140625" defaultRowHeight="13.2" x14ac:dyDescent="0.25"/>
  <sheetData>
    <row r="1" spans="1:10" ht="14.4" x14ac:dyDescent="0.3">
      <c r="A1" t="s">
        <v>1066</v>
      </c>
      <c r="H1" s="12" t="s">
        <v>131</v>
      </c>
      <c r="I1" s="12"/>
    </row>
    <row r="2" spans="1:10" x14ac:dyDescent="0.25">
      <c r="A2" t="s">
        <v>189</v>
      </c>
    </row>
    <row r="6" spans="1:10" x14ac:dyDescent="0.25">
      <c r="F6" t="s">
        <v>192</v>
      </c>
      <c r="I6" t="s">
        <v>202</v>
      </c>
    </row>
    <row r="7" spans="1:10" x14ac:dyDescent="0.25">
      <c r="C7" t="s">
        <v>195</v>
      </c>
      <c r="D7" t="s">
        <v>196</v>
      </c>
      <c r="F7" t="s">
        <v>99</v>
      </c>
      <c r="G7" t="s">
        <v>121</v>
      </c>
      <c r="I7" t="s">
        <v>99</v>
      </c>
      <c r="J7" t="s">
        <v>121</v>
      </c>
    </row>
    <row r="8" spans="1:10" x14ac:dyDescent="0.25">
      <c r="A8">
        <v>2017</v>
      </c>
      <c r="B8" t="s">
        <v>133</v>
      </c>
      <c r="C8">
        <f>'F36'!C8</f>
        <v>93.6</v>
      </c>
      <c r="D8">
        <f t="shared" ref="D8:D42" si="0">C8/$C$43</f>
        <v>0.88360237892948157</v>
      </c>
      <c r="F8">
        <f>'[2]serie de tiempo'!I8</f>
        <v>17.29504158107288</v>
      </c>
      <c r="G8">
        <f>'[2]serie de tiempo'!J8</f>
        <v>17.074084350562789</v>
      </c>
      <c r="I8">
        <f>F8/D8</f>
        <v>19.573330712425754</v>
      </c>
      <c r="J8">
        <f>G8/D8</f>
        <v>19.323266615973466</v>
      </c>
    </row>
    <row r="9" spans="1:10" x14ac:dyDescent="0.25">
      <c r="B9" t="s">
        <v>134</v>
      </c>
      <c r="C9">
        <f>'F36'!C9</f>
        <v>94.14</v>
      </c>
      <c r="D9">
        <f t="shared" si="0"/>
        <v>0.88870008496176711</v>
      </c>
      <c r="F9">
        <f>'[2]serie de tiempo'!I9</f>
        <v>17.282406348573581</v>
      </c>
      <c r="G9">
        <f>'[2]serie de tiempo'!J9</f>
        <v>17.063389139957991</v>
      </c>
      <c r="I9">
        <f t="shared" ref="I9:I38" si="1">F9/D9</f>
        <v>19.446837736396851</v>
      </c>
      <c r="J9">
        <f t="shared" ref="J9:J38" si="2">G9/D9</f>
        <v>19.20039103033514</v>
      </c>
    </row>
    <row r="10" spans="1:10" x14ac:dyDescent="0.25">
      <c r="B10" t="s">
        <v>135</v>
      </c>
      <c r="C10">
        <f>'F36'!C10</f>
        <v>94.72</v>
      </c>
      <c r="D10">
        <f t="shared" si="0"/>
        <v>0.894175398848296</v>
      </c>
      <c r="F10">
        <f>'[2]serie de tiempo'!I10</f>
        <v>17.165017103965312</v>
      </c>
      <c r="G10">
        <f>'[2]serie de tiempo'!J10</f>
        <v>16.95016503161105</v>
      </c>
      <c r="I10">
        <f t="shared" si="1"/>
        <v>19.19647658174668</v>
      </c>
      <c r="J10">
        <f t="shared" si="2"/>
        <v>18.956197020677351</v>
      </c>
    </row>
    <row r="11" spans="1:10" x14ac:dyDescent="0.25">
      <c r="B11" t="s">
        <v>136</v>
      </c>
      <c r="C11">
        <f>'F36'!C11</f>
        <v>94.84</v>
      </c>
      <c r="D11">
        <f t="shared" si="0"/>
        <v>0.89530822241102614</v>
      </c>
      <c r="F11">
        <f>'[2]serie de tiempo'!I11</f>
        <v>17.096567448794211</v>
      </c>
      <c r="G11">
        <f>'[2]serie de tiempo'!J11</f>
        <v>16.884861004193489</v>
      </c>
      <c r="I11">
        <f t="shared" si="1"/>
        <v>19.0957337605522</v>
      </c>
      <c r="J11">
        <f t="shared" si="2"/>
        <v>18.859271680453567</v>
      </c>
    </row>
    <row r="12" spans="1:10" x14ac:dyDescent="0.25">
      <c r="B12" t="s">
        <v>137</v>
      </c>
      <c r="C12">
        <f>'F36'!C12</f>
        <v>94.73</v>
      </c>
      <c r="D12">
        <f t="shared" si="0"/>
        <v>0.89426980081185692</v>
      </c>
      <c r="F12">
        <f>'[2]serie de tiempo'!I12</f>
        <v>16.977144997417859</v>
      </c>
      <c r="G12">
        <f>'[2]serie de tiempo'!J12</f>
        <v>16.769005501677931</v>
      </c>
      <c r="I12">
        <f t="shared" si="1"/>
        <v>18.984365771946308</v>
      </c>
      <c r="J12">
        <f t="shared" si="2"/>
        <v>18.751617785207888</v>
      </c>
    </row>
    <row r="13" spans="1:10" x14ac:dyDescent="0.25">
      <c r="B13" t="s">
        <v>138</v>
      </c>
      <c r="C13">
        <f>'F36'!C13</f>
        <v>94.96</v>
      </c>
      <c r="D13">
        <f t="shared" si="0"/>
        <v>0.89644104597375618</v>
      </c>
      <c r="F13">
        <f>'[2]serie de tiempo'!I13</f>
        <v>16.798098860527329</v>
      </c>
      <c r="G13">
        <f>'[2]serie de tiempo'!J13</f>
        <v>16.596291976021469</v>
      </c>
      <c r="I13">
        <f t="shared" si="1"/>
        <v>18.738654299659437</v>
      </c>
      <c r="J13">
        <f t="shared" si="2"/>
        <v>18.5135342146162</v>
      </c>
    </row>
    <row r="14" spans="1:10" x14ac:dyDescent="0.25">
      <c r="B14" t="s">
        <v>139</v>
      </c>
      <c r="C14">
        <f>'F36'!C14</f>
        <v>95.32</v>
      </c>
      <c r="D14">
        <f t="shared" si="0"/>
        <v>0.89983951666194639</v>
      </c>
      <c r="F14">
        <f>'[2]serie de tiempo'!I14</f>
        <v>16.67310163391986</v>
      </c>
      <c r="G14">
        <f>'[2]serie de tiempo'!J14</f>
        <v>16.47503569764655</v>
      </c>
      <c r="I14">
        <f t="shared" si="1"/>
        <v>18.528972472525503</v>
      </c>
      <c r="J14">
        <f t="shared" si="2"/>
        <v>18.308859960676664</v>
      </c>
    </row>
    <row r="15" spans="1:10" x14ac:dyDescent="0.25">
      <c r="B15" t="s">
        <v>140</v>
      </c>
      <c r="C15">
        <f>'F36'!C15</f>
        <v>95.79</v>
      </c>
      <c r="D15">
        <f t="shared" si="0"/>
        <v>0.90427640894930617</v>
      </c>
      <c r="F15">
        <f>'[2]serie de tiempo'!I15</f>
        <v>16.724186704817789</v>
      </c>
      <c r="G15">
        <f>'[2]serie de tiempo'!J15</f>
        <v>16.526460474998672</v>
      </c>
      <c r="I15">
        <f t="shared" si="1"/>
        <v>18.494551598719578</v>
      </c>
      <c r="J15">
        <f t="shared" si="2"/>
        <v>18.275894750147295</v>
      </c>
    </row>
    <row r="16" spans="1:10" x14ac:dyDescent="0.25">
      <c r="B16" t="s">
        <v>141</v>
      </c>
      <c r="C16">
        <f>'F36'!C16</f>
        <v>96.09</v>
      </c>
      <c r="D16">
        <f t="shared" si="0"/>
        <v>0.90710846785613142</v>
      </c>
      <c r="F16">
        <f>'[2]serie de tiempo'!I16</f>
        <v>16.974092088207939</v>
      </c>
      <c r="G16">
        <f>'[2]serie de tiempo'!J16</f>
        <v>16.767631564541311</v>
      </c>
      <c r="I16">
        <f t="shared" si="1"/>
        <v>18.71230695081556</v>
      </c>
      <c r="J16">
        <f t="shared" si="2"/>
        <v>18.484704044456876</v>
      </c>
    </row>
    <row r="17" spans="1:10" x14ac:dyDescent="0.25">
      <c r="B17" t="s">
        <v>142</v>
      </c>
      <c r="C17">
        <f>'F36'!C17</f>
        <v>96.7</v>
      </c>
      <c r="D17">
        <f t="shared" si="0"/>
        <v>0.91286698763334273</v>
      </c>
      <c r="F17">
        <f>'[2]serie de tiempo'!I17</f>
        <v>17.164741891937378</v>
      </c>
      <c r="G17">
        <f>'[2]serie de tiempo'!J17</f>
        <v>16.956786293674451</v>
      </c>
      <c r="I17">
        <f t="shared" si="1"/>
        <v>18.803113842946502</v>
      </c>
      <c r="J17">
        <f t="shared" si="2"/>
        <v>18.575308915087227</v>
      </c>
    </row>
    <row r="18" spans="1:10" x14ac:dyDescent="0.25">
      <c r="B18" t="s">
        <v>143</v>
      </c>
      <c r="C18">
        <f>'F36'!C18</f>
        <v>97.7</v>
      </c>
      <c r="D18">
        <f t="shared" si="0"/>
        <v>0.9223071839894269</v>
      </c>
      <c r="F18">
        <f>'[2]serie de tiempo'!I18</f>
        <v>17.28620397592946</v>
      </c>
      <c r="G18">
        <f>'[2]serie de tiempo'!J18</f>
        <v>17.081183084758919</v>
      </c>
      <c r="I18">
        <f t="shared" si="1"/>
        <v>18.742349919858832</v>
      </c>
      <c r="J18">
        <f t="shared" si="2"/>
        <v>18.520058589237589</v>
      </c>
    </row>
    <row r="19" spans="1:10" x14ac:dyDescent="0.25">
      <c r="B19" t="s">
        <v>144</v>
      </c>
      <c r="C19">
        <f>'F36'!C19</f>
        <v>98.27</v>
      </c>
      <c r="D19">
        <f t="shared" si="0"/>
        <v>0.92768809591239487</v>
      </c>
      <c r="F19">
        <f>'[2]serie de tiempo'!I19</f>
        <v>17.438814814857619</v>
      </c>
      <c r="G19">
        <f>'[2]serie de tiempo'!J19</f>
        <v>17.23930150116276</v>
      </c>
      <c r="I19">
        <f t="shared" si="1"/>
        <v>18.798144432053199</v>
      </c>
      <c r="J19">
        <f t="shared" si="2"/>
        <v>18.583079352988413</v>
      </c>
    </row>
    <row r="20" spans="1:10" x14ac:dyDescent="0.25">
      <c r="A20">
        <v>2018</v>
      </c>
      <c r="B20" t="s">
        <v>133</v>
      </c>
      <c r="C20">
        <f>'F36'!C20</f>
        <v>98.79</v>
      </c>
      <c r="D20">
        <f t="shared" si="0"/>
        <v>0.9325969980175588</v>
      </c>
      <c r="F20">
        <f>'[2]serie de tiempo'!I20</f>
        <v>18.011950528884949</v>
      </c>
      <c r="G20">
        <f>'[2]serie de tiempo'!J20</f>
        <v>17.76971987010295</v>
      </c>
      <c r="I20">
        <f t="shared" si="1"/>
        <v>19.313755638473353</v>
      </c>
      <c r="J20">
        <f t="shared" si="2"/>
        <v>19.054017874683726</v>
      </c>
    </row>
    <row r="21" spans="1:10" x14ac:dyDescent="0.25">
      <c r="B21" t="s">
        <v>134</v>
      </c>
      <c r="C21">
        <f>'F36'!C21</f>
        <v>99.17</v>
      </c>
      <c r="D21">
        <f t="shared" si="0"/>
        <v>0.93618427263287074</v>
      </c>
      <c r="F21">
        <f>'[2]serie de tiempo'!I21</f>
        <v>18.763416026440691</v>
      </c>
      <c r="G21">
        <f>'[2]serie de tiempo'!J21</f>
        <v>18.427488682229381</v>
      </c>
      <c r="I21">
        <f t="shared" si="1"/>
        <v>20.042438839173766</v>
      </c>
      <c r="J21">
        <f t="shared" si="2"/>
        <v>19.683612746884727</v>
      </c>
    </row>
    <row r="22" spans="1:10" x14ac:dyDescent="0.25">
      <c r="B22" t="s">
        <v>135</v>
      </c>
      <c r="C22">
        <f>'F36'!C22</f>
        <v>99.49</v>
      </c>
      <c r="D22">
        <f t="shared" si="0"/>
        <v>0.93920513546681761</v>
      </c>
      <c r="F22">
        <f>'[2]serie de tiempo'!I22</f>
        <v>19.039995411934889</v>
      </c>
      <c r="G22">
        <f>'[2]serie de tiempo'!J22</f>
        <v>18.682696501316531</v>
      </c>
      <c r="I22">
        <f t="shared" si="1"/>
        <v>20.272456668873886</v>
      </c>
      <c r="J22">
        <f t="shared" si="2"/>
        <v>19.892029755598156</v>
      </c>
    </row>
    <row r="23" spans="1:10" x14ac:dyDescent="0.25">
      <c r="B23" t="s">
        <v>136</v>
      </c>
      <c r="C23">
        <f>'F36'!C23</f>
        <v>99.15</v>
      </c>
      <c r="D23">
        <f t="shared" si="0"/>
        <v>0.93599546870574912</v>
      </c>
      <c r="F23">
        <f>'[2]serie de tiempo'!I23</f>
        <v>19.115374504622199</v>
      </c>
      <c r="G23">
        <f>'[2]serie de tiempo'!J23</f>
        <v>18.77384268477196</v>
      </c>
      <c r="I23">
        <f t="shared" si="1"/>
        <v>20.422507526723443</v>
      </c>
      <c r="J23">
        <f t="shared" si="2"/>
        <v>20.057621337346379</v>
      </c>
    </row>
    <row r="24" spans="1:10" x14ac:dyDescent="0.25">
      <c r="B24" t="s">
        <v>137</v>
      </c>
      <c r="C24">
        <f>'F36'!C24</f>
        <v>98.99</v>
      </c>
      <c r="D24">
        <f t="shared" si="0"/>
        <v>0.93448503728877552</v>
      </c>
      <c r="F24">
        <f>'[2]serie de tiempo'!I24</f>
        <v>19.320473765124351</v>
      </c>
      <c r="G24">
        <f>'[2]serie de tiempo'!J24</f>
        <v>18.918296066307079</v>
      </c>
      <c r="I24">
        <f t="shared" si="1"/>
        <v>20.674995312047912</v>
      </c>
      <c r="J24">
        <f t="shared" si="2"/>
        <v>20.24462170223163</v>
      </c>
    </row>
    <row r="25" spans="1:10" x14ac:dyDescent="0.25">
      <c r="B25" t="s">
        <v>138</v>
      </c>
      <c r="C25">
        <f>'F36'!C25</f>
        <v>99.38</v>
      </c>
      <c r="D25">
        <f t="shared" si="0"/>
        <v>0.93816671386764838</v>
      </c>
      <c r="F25">
        <f>'[2]serie de tiempo'!I25</f>
        <v>19.613671225689892</v>
      </c>
      <c r="G25">
        <f>'[2]serie de tiempo'!J25</f>
        <v>19.165521317518792</v>
      </c>
      <c r="I25">
        <f t="shared" si="1"/>
        <v>20.906381494640073</v>
      </c>
      <c r="J25">
        <f t="shared" si="2"/>
        <v>20.428694638405773</v>
      </c>
    </row>
    <row r="26" spans="1:10" x14ac:dyDescent="0.25">
      <c r="B26" t="s">
        <v>139</v>
      </c>
      <c r="C26">
        <f>'F36'!C26</f>
        <v>99.91</v>
      </c>
      <c r="D26">
        <f t="shared" si="0"/>
        <v>0.94317001793637301</v>
      </c>
      <c r="F26">
        <f>'[2]serie de tiempo'!I26</f>
        <v>19.9021330010569</v>
      </c>
      <c r="G26">
        <f>'[2]serie de tiempo'!J26</f>
        <v>19.52668602213253</v>
      </c>
      <c r="I26">
        <f t="shared" si="1"/>
        <v>21.101320676628539</v>
      </c>
      <c r="J26">
        <f t="shared" si="2"/>
        <v>20.703251429531569</v>
      </c>
    </row>
    <row r="27" spans="1:10" x14ac:dyDescent="0.25">
      <c r="B27" t="s">
        <v>140</v>
      </c>
      <c r="C27">
        <f>'F36'!C27</f>
        <v>100.49</v>
      </c>
      <c r="D27">
        <f t="shared" si="0"/>
        <v>0.94864533182290178</v>
      </c>
      <c r="F27">
        <f>'[2]serie de tiempo'!I27</f>
        <v>20.337231359372939</v>
      </c>
      <c r="G27">
        <f>'[2]serie de tiempo'!J27</f>
        <v>20.039352656801849</v>
      </c>
      <c r="I27">
        <f t="shared" si="1"/>
        <v>21.438182086758641</v>
      </c>
      <c r="J27">
        <f t="shared" si="2"/>
        <v>21.124177798139318</v>
      </c>
    </row>
    <row r="28" spans="1:10" x14ac:dyDescent="0.25">
      <c r="B28" t="s">
        <v>141</v>
      </c>
      <c r="C28">
        <f>'F36'!C28</f>
        <v>100.92</v>
      </c>
      <c r="D28">
        <f t="shared" si="0"/>
        <v>0.9527046162560181</v>
      </c>
      <c r="F28">
        <f>'[2]serie de tiempo'!I28</f>
        <v>20.58862846534457</v>
      </c>
      <c r="G28">
        <f>'[2]serie de tiempo'!J28</f>
        <v>20.315129744863111</v>
      </c>
      <c r="I28">
        <f t="shared" si="1"/>
        <v>21.610715550276957</v>
      </c>
      <c r="J28">
        <f t="shared" si="2"/>
        <v>21.323639455740679</v>
      </c>
    </row>
    <row r="29" spans="1:10" x14ac:dyDescent="0.25">
      <c r="B29" t="s">
        <v>142</v>
      </c>
      <c r="C29">
        <f>'F36'!C29</f>
        <v>101.44</v>
      </c>
      <c r="D29">
        <f t="shared" si="0"/>
        <v>0.9576135183611818</v>
      </c>
      <c r="F29">
        <f>'[2]serie de tiempo'!I29</f>
        <v>20.861956725190311</v>
      </c>
      <c r="G29">
        <f>'[2]serie de tiempo'!J29</f>
        <v>20.602132938796451</v>
      </c>
      <c r="I29">
        <f t="shared" si="1"/>
        <v>21.785361552636139</v>
      </c>
      <c r="J29">
        <f t="shared" si="2"/>
        <v>21.514037285160768</v>
      </c>
    </row>
    <row r="30" spans="1:10" x14ac:dyDescent="0.25">
      <c r="B30" t="s">
        <v>143</v>
      </c>
      <c r="C30">
        <f>'F36'!C30</f>
        <v>102.3</v>
      </c>
      <c r="D30">
        <f t="shared" si="0"/>
        <v>0.96573208722741422</v>
      </c>
      <c r="F30">
        <f>'[2]serie de tiempo'!I30</f>
        <v>21.03285175538732</v>
      </c>
      <c r="G30">
        <f>'[2]serie de tiempo'!J30</f>
        <v>20.772260984045019</v>
      </c>
      <c r="I30">
        <f t="shared" si="1"/>
        <v>21.77917875315913</v>
      </c>
      <c r="J30">
        <f t="shared" si="2"/>
        <v>21.509341212511135</v>
      </c>
    </row>
    <row r="31" spans="1:10" x14ac:dyDescent="0.25">
      <c r="B31" t="s">
        <v>144</v>
      </c>
      <c r="C31">
        <f>'F36'!C31</f>
        <v>103.02</v>
      </c>
      <c r="D31">
        <f t="shared" si="0"/>
        <v>0.97252902860379487</v>
      </c>
      <c r="F31">
        <f>'[2]serie de tiempo'!I31</f>
        <v>20.94155386999191</v>
      </c>
      <c r="G31">
        <f>'[2]serie de tiempo'!J31</f>
        <v>20.683731901078641</v>
      </c>
      <c r="I31">
        <f t="shared" si="1"/>
        <v>21.533088734694655</v>
      </c>
      <c r="J31">
        <f t="shared" si="2"/>
        <v>21.267984083491172</v>
      </c>
    </row>
    <row r="32" spans="1:10" x14ac:dyDescent="0.25">
      <c r="A32">
        <v>2019</v>
      </c>
      <c r="B32" t="s">
        <v>133</v>
      </c>
      <c r="C32">
        <f>'F36'!C32</f>
        <v>103.11</v>
      </c>
      <c r="D32">
        <f t="shared" si="0"/>
        <v>0.97337864627584247</v>
      </c>
      <c r="F32">
        <f>'[2]serie de tiempo'!I32</f>
        <v>20.954846124182431</v>
      </c>
      <c r="G32">
        <f>'[2]serie de tiempo'!J32</f>
        <v>20.620650193942922</v>
      </c>
      <c r="I32">
        <f t="shared" si="1"/>
        <v>21.527949276836825</v>
      </c>
      <c r="J32">
        <f t="shared" si="2"/>
        <v>21.18461327751308</v>
      </c>
    </row>
    <row r="33" spans="2:10" x14ac:dyDescent="0.25">
      <c r="B33" t="s">
        <v>134</v>
      </c>
      <c r="C33">
        <f>'F36'!C33</f>
        <v>103.08</v>
      </c>
      <c r="D33">
        <f t="shared" si="0"/>
        <v>0.97309544038515994</v>
      </c>
      <c r="F33">
        <f>'[2]serie de tiempo'!I33</f>
        <v>21.773247454581469</v>
      </c>
      <c r="G33">
        <f>'[2]serie de tiempo'!J33</f>
        <v>21.401188142940711</v>
      </c>
      <c r="I33">
        <f t="shared" si="1"/>
        <v>22.375243527976476</v>
      </c>
      <c r="J33">
        <f t="shared" si="2"/>
        <v>21.992897361095359</v>
      </c>
    </row>
    <row r="34" spans="2:10" x14ac:dyDescent="0.25">
      <c r="B34" t="s">
        <v>135</v>
      </c>
      <c r="C34">
        <f>'F36'!C34</f>
        <v>103.48</v>
      </c>
      <c r="D34">
        <f t="shared" si="0"/>
        <v>0.97687151892759372</v>
      </c>
      <c r="F34">
        <f>'[2]serie de tiempo'!I34</f>
        <v>21.917852922489931</v>
      </c>
      <c r="G34">
        <f>'[2]serie de tiempo'!J34</f>
        <v>21.529828781989441</v>
      </c>
      <c r="I34">
        <f t="shared" si="1"/>
        <v>22.436781601076135</v>
      </c>
      <c r="J34">
        <f t="shared" si="2"/>
        <v>22.039570572827031</v>
      </c>
    </row>
    <row r="35" spans="2:10" x14ac:dyDescent="0.25">
      <c r="B35" t="s">
        <v>136</v>
      </c>
      <c r="C35">
        <f>'F36'!C35</f>
        <v>103.53</v>
      </c>
      <c r="D35">
        <f t="shared" si="0"/>
        <v>0.97734352874539787</v>
      </c>
      <c r="F35">
        <f>'[2]serie de tiempo'!I35</f>
        <v>21.756098981598001</v>
      </c>
      <c r="G35">
        <f>'[2]serie de tiempo'!J35</f>
        <v>21.357074914873731</v>
      </c>
      <c r="I35">
        <f t="shared" si="1"/>
        <v>22.260442046949446</v>
      </c>
      <c r="J35">
        <f t="shared" si="2"/>
        <v>21.852167929417313</v>
      </c>
    </row>
    <row r="36" spans="2:10" x14ac:dyDescent="0.25">
      <c r="B36" t="s">
        <v>137</v>
      </c>
      <c r="C36">
        <f>'F36'!C36</f>
        <v>103.23</v>
      </c>
      <c r="D36">
        <f t="shared" si="0"/>
        <v>0.97451146983857262</v>
      </c>
      <c r="F36">
        <f>'[2]serie de tiempo'!I36</f>
        <v>21.6611315101472</v>
      </c>
      <c r="G36">
        <f>'[2]serie de tiempo'!J36</f>
        <v>21.24614892955633</v>
      </c>
      <c r="I36">
        <f t="shared" si="1"/>
        <v>22.227682465076946</v>
      </c>
      <c r="J36">
        <f t="shared" si="2"/>
        <v>21.801845937304098</v>
      </c>
    </row>
    <row r="37" spans="2:10" x14ac:dyDescent="0.25">
      <c r="B37" t="s">
        <v>138</v>
      </c>
      <c r="C37">
        <f>'F36'!C37</f>
        <v>103.3</v>
      </c>
      <c r="D37">
        <f t="shared" si="0"/>
        <v>0.9751722835834985</v>
      </c>
      <c r="F37">
        <f>'[2]serie de tiempo'!I37</f>
        <v>21.457464946027141</v>
      </c>
      <c r="G37">
        <f>'[2]serie de tiempo'!J37</f>
        <v>21.040902524395051</v>
      </c>
      <c r="I37">
        <f t="shared" si="1"/>
        <v>22.003768264594918</v>
      </c>
      <c r="J37">
        <f t="shared" si="2"/>
        <v>21.576600236293977</v>
      </c>
    </row>
    <row r="38" spans="2:10" x14ac:dyDescent="0.25">
      <c r="B38" t="s">
        <v>139</v>
      </c>
      <c r="C38">
        <f>'F36'!C38</f>
        <v>103.69</v>
      </c>
      <c r="D38">
        <f t="shared" si="0"/>
        <v>0.97885396016237125</v>
      </c>
      <c r="F38">
        <f>'[2]serie de tiempo'!I38</f>
        <v>21.498019727709242</v>
      </c>
      <c r="G38">
        <f>'[2]serie de tiempo'!J38</f>
        <v>21.12607121734932</v>
      </c>
      <c r="I38">
        <f t="shared" si="1"/>
        <v>21.962438323427911</v>
      </c>
      <c r="J38">
        <f t="shared" si="2"/>
        <v>21.582454663456591</v>
      </c>
    </row>
    <row r="39" spans="2:10" x14ac:dyDescent="0.25">
      <c r="B39" t="s">
        <v>140</v>
      </c>
      <c r="C39">
        <f>'F36'!C39</f>
        <v>103.67</v>
      </c>
      <c r="D39">
        <f t="shared" si="0"/>
        <v>0.97866515623524963</v>
      </c>
      <c r="F39">
        <f>'[2]serie de tiempo'!I39</f>
        <v>21.422779242373331</v>
      </c>
      <c r="G39">
        <f>'[2]serie de tiempo'!J39</f>
        <v>21.09938028856045</v>
      </c>
      <c r="I39">
        <f>F39/D39</f>
        <v>21.889794589993315</v>
      </c>
      <c r="J39">
        <f>G39/D39</f>
        <v>21.559345557704336</v>
      </c>
    </row>
    <row r="40" spans="2:10" x14ac:dyDescent="0.25">
      <c r="B40" t="s">
        <v>141</v>
      </c>
      <c r="C40">
        <f>'F36'!C40</f>
        <v>103.94199999999999</v>
      </c>
      <c r="D40">
        <f t="shared" si="0"/>
        <v>0.98123288964410449</v>
      </c>
      <c r="F40">
        <f>'[2]serie de tiempo'!I40</f>
        <v>21.412440982241449</v>
      </c>
      <c r="G40">
        <f>'[2]serie de tiempo'!J40</f>
        <v>21.150849168087639</v>
      </c>
      <c r="I40">
        <f t="shared" ref="I40" si="3">F40/D40</f>
        <v>21.821976421935666</v>
      </c>
      <c r="J40">
        <f t="shared" ref="J40:J42" si="4">G40/D40</f>
        <v>21.555381389385655</v>
      </c>
    </row>
    <row r="41" spans="2:10" x14ac:dyDescent="0.25">
      <c r="B41" t="s">
        <v>142</v>
      </c>
      <c r="C41">
        <f>'F36'!C41</f>
        <v>104.503</v>
      </c>
      <c r="D41">
        <f t="shared" si="0"/>
        <v>0.98652883979986783</v>
      </c>
      <c r="F41">
        <f>'[2]serie de tiempo'!I41</f>
        <v>21.35833292231429</v>
      </c>
      <c r="G41">
        <f>'[2]serie de tiempo'!J41</f>
        <v>21.08371629740591</v>
      </c>
      <c r="I41">
        <f>F41/D41</f>
        <v>21.649983315892872</v>
      </c>
      <c r="J41">
        <f t="shared" si="4"/>
        <v>21.371616770659294</v>
      </c>
    </row>
    <row r="42" spans="2:10" x14ac:dyDescent="0.25">
      <c r="B42" t="s">
        <v>143</v>
      </c>
      <c r="C42">
        <f>'F36'!C42</f>
        <v>105.35</v>
      </c>
      <c r="D42">
        <f t="shared" si="0"/>
        <v>0.994524686113471</v>
      </c>
      <c r="F42">
        <f>'[2]serie de tiempo'!I42</f>
        <v>21.317632746693359</v>
      </c>
      <c r="G42">
        <f>'[2]serie de tiempo'!J42</f>
        <v>21.069014924409949</v>
      </c>
      <c r="I42">
        <f>F42/D42</f>
        <v>21.434996078379001</v>
      </c>
      <c r="J42">
        <f t="shared" si="4"/>
        <v>21.185009501117666</v>
      </c>
    </row>
    <row r="43" spans="2:10" x14ac:dyDescent="0.25">
      <c r="B43" t="s">
        <v>144</v>
      </c>
      <c r="C43">
        <f>'F36'!C43</f>
        <v>105.93</v>
      </c>
      <c r="D43">
        <f>C43/$C$43</f>
        <v>1</v>
      </c>
      <c r="F43">
        <f>'[2]serie de tiempo'!I43</f>
        <v>21.43809503480027</v>
      </c>
      <c r="G43">
        <f>'[2]serie de tiempo'!J43</f>
        <v>21.212456015289678</v>
      </c>
      <c r="I43">
        <f>F43/D43</f>
        <v>21.43809503480027</v>
      </c>
      <c r="J43">
        <f>G43/D43</f>
        <v>21.212456015289678</v>
      </c>
    </row>
    <row r="46" spans="2:10" x14ac:dyDescent="0.25">
      <c r="H46" t="s">
        <v>197</v>
      </c>
      <c r="I46">
        <f>I43/I31-1</f>
        <v>-4.4115222421077238E-3</v>
      </c>
      <c r="J46">
        <f>J43/J31-1</f>
        <v>-2.610875952488434E-3</v>
      </c>
    </row>
    <row r="47" spans="2:10" x14ac:dyDescent="0.25">
      <c r="H47" t="s">
        <v>198</v>
      </c>
      <c r="I47">
        <f>I43-I31</f>
        <v>-9.4993699894384775E-2</v>
      </c>
      <c r="J47">
        <f>J43-J31</f>
        <v>-5.5528068201493141E-2</v>
      </c>
    </row>
    <row r="48" spans="2:10" x14ac:dyDescent="0.25">
      <c r="H48" t="s">
        <v>199</v>
      </c>
      <c r="I48">
        <f>I43-J43</f>
        <v>0.22563901951059151</v>
      </c>
    </row>
  </sheetData>
  <mergeCells count="1">
    <mergeCell ref="H1:I1"/>
  </mergeCells>
  <hyperlinks>
    <hyperlink ref="H1:I1" location="Index!A1" display="Regresar al Índice" xr:uid="{2B740F27-9555-4879-8DF4-7D0C3AE5FBFF}"/>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4"/>
  <dimension ref="A1:J51"/>
  <sheetViews>
    <sheetView workbookViewId="0">
      <selection activeCell="F22" sqref="F22"/>
    </sheetView>
  </sheetViews>
  <sheetFormatPr baseColWidth="10" defaultColWidth="11.44140625" defaultRowHeight="13.2" x14ac:dyDescent="0.25"/>
  <cols>
    <col min="1" max="1" width="20.109375" customWidth="1"/>
    <col min="9" max="9" width="9.6640625" customWidth="1"/>
  </cols>
  <sheetData>
    <row r="1" spans="1:10" ht="14.4" x14ac:dyDescent="0.3">
      <c r="A1" t="s">
        <v>1067</v>
      </c>
      <c r="H1" s="12" t="s">
        <v>131</v>
      </c>
      <c r="I1" s="12"/>
    </row>
    <row r="2" spans="1:10" x14ac:dyDescent="0.25">
      <c r="A2" t="s">
        <v>189</v>
      </c>
    </row>
    <row r="4" spans="1:10" x14ac:dyDescent="0.25">
      <c r="A4" t="s">
        <v>203</v>
      </c>
    </row>
    <row r="5" spans="1:10" ht="15.6" x14ac:dyDescent="0.25">
      <c r="A5" t="s">
        <v>1191</v>
      </c>
    </row>
    <row r="6" spans="1:10" x14ac:dyDescent="0.25">
      <c r="A6" t="s">
        <v>204</v>
      </c>
    </row>
    <row r="8" spans="1:10" x14ac:dyDescent="0.25">
      <c r="A8" t="s">
        <v>205</v>
      </c>
    </row>
    <row r="9" spans="1:10" x14ac:dyDescent="0.25">
      <c r="A9" t="s">
        <v>206</v>
      </c>
      <c r="B9" t="s">
        <v>190</v>
      </c>
      <c r="C9" t="s">
        <v>191</v>
      </c>
      <c r="D9" t="s">
        <v>192</v>
      </c>
      <c r="E9" t="s">
        <v>207</v>
      </c>
      <c r="F9" t="s">
        <v>208</v>
      </c>
      <c r="G9" t="s">
        <v>209</v>
      </c>
    </row>
    <row r="10" spans="1:10" x14ac:dyDescent="0.25">
      <c r="A10" t="s">
        <v>107</v>
      </c>
      <c r="B10">
        <v>16.517903414738601</v>
      </c>
      <c r="C10">
        <v>18.190075578997281</v>
      </c>
      <c r="D10">
        <v>20.62502010068458</v>
      </c>
      <c r="E10">
        <f t="shared" ref="E10:E42" si="0">_xlfn.RANK.EQ(B10,$B$10:$B$42,0)</f>
        <v>33</v>
      </c>
      <c r="F10">
        <f t="shared" ref="F10:F42" si="1">_xlfn.RANK.EQ(C10,$C$10:$C$42,0)</f>
        <v>33</v>
      </c>
      <c r="G10">
        <f t="shared" ref="G10:G42" si="2">_xlfn.RANK.EQ(D10,$D$10:$D$42,0)</f>
        <v>30</v>
      </c>
      <c r="H10" t="str">
        <f t="shared" ref="H10:J25" si="3">IF(A10="Nacional",ROUND(B10,2),CONCATENATE(ROUND(B10, 2),"; ","(",IF(A10="Nacional","", E10-1),")"))</f>
        <v>16.52; (32)</v>
      </c>
      <c r="I10" t="str">
        <f t="shared" si="3"/>
        <v>18.19; (32)</v>
      </c>
      <c r="J10" t="str">
        <f t="shared" si="3"/>
        <v>20.63; (29)</v>
      </c>
    </row>
    <row r="11" spans="1:10" x14ac:dyDescent="0.25">
      <c r="A11" t="s">
        <v>114</v>
      </c>
      <c r="B11">
        <v>17.276115850513211</v>
      </c>
      <c r="C11">
        <v>18.515825476481702</v>
      </c>
      <c r="D11">
        <v>20.5369523361468</v>
      </c>
      <c r="E11">
        <f t="shared" si="0"/>
        <v>32</v>
      </c>
      <c r="F11">
        <f t="shared" si="1"/>
        <v>32</v>
      </c>
      <c r="G11">
        <f t="shared" si="2"/>
        <v>31</v>
      </c>
      <c r="H11" t="str">
        <f t="shared" si="3"/>
        <v>17.28; (31)</v>
      </c>
      <c r="I11" t="str">
        <f t="shared" si="3"/>
        <v>18.52; (31)</v>
      </c>
      <c r="J11" t="str">
        <f t="shared" si="3"/>
        <v>20.54; (30)</v>
      </c>
    </row>
    <row r="12" spans="1:10" x14ac:dyDescent="0.25">
      <c r="A12" t="s">
        <v>113</v>
      </c>
      <c r="B12">
        <v>17.995601737427481</v>
      </c>
      <c r="C12">
        <v>19.885693772309491</v>
      </c>
      <c r="D12">
        <v>20.206605535594829</v>
      </c>
      <c r="E12">
        <f t="shared" si="0"/>
        <v>31</v>
      </c>
      <c r="F12">
        <f t="shared" si="1"/>
        <v>30</v>
      </c>
      <c r="G12">
        <f t="shared" si="2"/>
        <v>32</v>
      </c>
      <c r="H12" t="str">
        <f t="shared" si="3"/>
        <v>18; (30)</v>
      </c>
      <c r="I12" t="str">
        <f t="shared" si="3"/>
        <v>19.89; (29)</v>
      </c>
      <c r="J12" t="str">
        <f t="shared" si="3"/>
        <v>20.21; (31)</v>
      </c>
    </row>
    <row r="13" spans="1:10" x14ac:dyDescent="0.25">
      <c r="A13" t="s">
        <v>89</v>
      </c>
      <c r="B13">
        <v>18.49707719388633</v>
      </c>
      <c r="C13">
        <v>19.749894041360712</v>
      </c>
      <c r="D13">
        <v>20.181216477756461</v>
      </c>
      <c r="E13">
        <f t="shared" si="0"/>
        <v>30</v>
      </c>
      <c r="F13">
        <f t="shared" si="1"/>
        <v>31</v>
      </c>
      <c r="G13">
        <f t="shared" si="2"/>
        <v>33</v>
      </c>
      <c r="H13" t="str">
        <f t="shared" si="3"/>
        <v>18.5; (29)</v>
      </c>
      <c r="I13" t="str">
        <f t="shared" si="3"/>
        <v>19.75; (30)</v>
      </c>
      <c r="J13" t="str">
        <f t="shared" si="3"/>
        <v>20.18; (32)</v>
      </c>
    </row>
    <row r="14" spans="1:10" x14ac:dyDescent="0.25">
      <c r="A14" t="s">
        <v>98</v>
      </c>
      <c r="B14">
        <v>18.995560039579331</v>
      </c>
      <c r="C14">
        <v>20.53059785722515</v>
      </c>
      <c r="D14">
        <v>21.332888716807211</v>
      </c>
      <c r="E14">
        <f t="shared" si="0"/>
        <v>29</v>
      </c>
      <c r="F14">
        <f t="shared" si="1"/>
        <v>23</v>
      </c>
      <c r="G14">
        <f t="shared" si="2"/>
        <v>18</v>
      </c>
      <c r="H14" t="str">
        <f t="shared" si="3"/>
        <v>19; (28)</v>
      </c>
      <c r="I14" t="str">
        <f t="shared" si="3"/>
        <v>20.53; (22)</v>
      </c>
      <c r="J14" t="str">
        <f t="shared" si="3"/>
        <v>21.33; (17)</v>
      </c>
    </row>
    <row r="15" spans="1:10" x14ac:dyDescent="0.25">
      <c r="A15" t="s">
        <v>124</v>
      </c>
      <c r="B15">
        <v>19.001952077442908</v>
      </c>
      <c r="C15">
        <v>20.10302524411804</v>
      </c>
      <c r="D15">
        <v>20.673530608947651</v>
      </c>
      <c r="E15">
        <f t="shared" si="0"/>
        <v>28</v>
      </c>
      <c r="F15">
        <f t="shared" si="1"/>
        <v>29</v>
      </c>
      <c r="G15">
        <f t="shared" si="2"/>
        <v>29</v>
      </c>
      <c r="H15" t="str">
        <f t="shared" si="3"/>
        <v>19; (27)</v>
      </c>
      <c r="I15" t="str">
        <f t="shared" si="3"/>
        <v>20.1; (28)</v>
      </c>
      <c r="J15" t="str">
        <f t="shared" si="3"/>
        <v>20.67; (28)</v>
      </c>
    </row>
    <row r="16" spans="1:10" x14ac:dyDescent="0.25">
      <c r="A16" t="s">
        <v>100</v>
      </c>
      <c r="B16">
        <v>19.08649664594267</v>
      </c>
      <c r="C16">
        <v>20.234786429563119</v>
      </c>
      <c r="D16">
        <v>20.76433664879454</v>
      </c>
      <c r="E16">
        <f t="shared" si="0"/>
        <v>27</v>
      </c>
      <c r="F16">
        <f t="shared" si="1"/>
        <v>28</v>
      </c>
      <c r="G16">
        <f t="shared" si="2"/>
        <v>28</v>
      </c>
      <c r="H16" t="str">
        <f t="shared" si="3"/>
        <v>19.09; (26)</v>
      </c>
      <c r="I16" t="str">
        <f t="shared" si="3"/>
        <v>20.23; (27)</v>
      </c>
      <c r="J16" t="str">
        <f t="shared" si="3"/>
        <v>20.76; (27)</v>
      </c>
    </row>
    <row r="17" spans="1:10" x14ac:dyDescent="0.25">
      <c r="A17" t="s">
        <v>91</v>
      </c>
      <c r="B17">
        <v>19.271429742476801</v>
      </c>
      <c r="C17">
        <v>20.323328069828559</v>
      </c>
      <c r="D17">
        <v>21.063571106030398</v>
      </c>
      <c r="E17">
        <f t="shared" si="0"/>
        <v>26</v>
      </c>
      <c r="F17">
        <f t="shared" si="1"/>
        <v>26</v>
      </c>
      <c r="G17">
        <f t="shared" si="2"/>
        <v>24</v>
      </c>
      <c r="H17" t="str">
        <f t="shared" si="3"/>
        <v>19.27; (25)</v>
      </c>
      <c r="I17" t="str">
        <f t="shared" si="3"/>
        <v>20.32; (25)</v>
      </c>
      <c r="J17" t="str">
        <f t="shared" si="3"/>
        <v>21.06; (23)</v>
      </c>
    </row>
    <row r="18" spans="1:10" x14ac:dyDescent="0.25">
      <c r="A18" t="s">
        <v>105</v>
      </c>
      <c r="B18">
        <v>19.347570321701951</v>
      </c>
      <c r="C18">
        <v>20.41679905184845</v>
      </c>
      <c r="D18">
        <v>20.946347920259061</v>
      </c>
      <c r="E18">
        <f t="shared" si="0"/>
        <v>25</v>
      </c>
      <c r="F18">
        <f t="shared" si="1"/>
        <v>24</v>
      </c>
      <c r="G18">
        <f t="shared" si="2"/>
        <v>27</v>
      </c>
      <c r="H18" t="str">
        <f t="shared" si="3"/>
        <v>19.35; (24)</v>
      </c>
      <c r="I18" t="str">
        <f t="shared" si="3"/>
        <v>20.42; (23)</v>
      </c>
      <c r="J18" t="str">
        <f t="shared" si="3"/>
        <v>20.95; (26)</v>
      </c>
    </row>
    <row r="19" spans="1:10" x14ac:dyDescent="0.25">
      <c r="A19" t="s">
        <v>112</v>
      </c>
      <c r="B19">
        <v>19.396263254030909</v>
      </c>
      <c r="C19">
        <v>20.329379519036411</v>
      </c>
      <c r="D19">
        <v>20.981797149686191</v>
      </c>
      <c r="E19">
        <f t="shared" si="0"/>
        <v>24</v>
      </c>
      <c r="F19">
        <f t="shared" si="1"/>
        <v>25</v>
      </c>
      <c r="G19">
        <f t="shared" si="2"/>
        <v>26</v>
      </c>
      <c r="H19" t="str">
        <f t="shared" si="3"/>
        <v>19.4; (23)</v>
      </c>
      <c r="I19" t="str">
        <f t="shared" si="3"/>
        <v>20.33; (24)</v>
      </c>
      <c r="J19" t="str">
        <f t="shared" si="3"/>
        <v>20.98; (25)</v>
      </c>
    </row>
    <row r="20" spans="1:10" x14ac:dyDescent="0.25">
      <c r="A20" t="s">
        <v>121</v>
      </c>
      <c r="B20">
        <v>19.4418210937631</v>
      </c>
      <c r="C20">
        <v>20.776717092973531</v>
      </c>
      <c r="D20">
        <v>21.212456015289678</v>
      </c>
      <c r="E20">
        <f t="shared" si="0"/>
        <v>23</v>
      </c>
      <c r="F20">
        <f t="shared" si="1"/>
        <v>19</v>
      </c>
      <c r="G20">
        <f t="shared" si="2"/>
        <v>20</v>
      </c>
      <c r="H20">
        <f t="shared" si="3"/>
        <v>19.440000000000001</v>
      </c>
      <c r="I20" t="str">
        <f t="shared" si="3"/>
        <v>20.78; (18)</v>
      </c>
      <c r="J20" t="str">
        <f t="shared" si="3"/>
        <v>21.21; (19)</v>
      </c>
    </row>
    <row r="21" spans="1:10" x14ac:dyDescent="0.25">
      <c r="A21" t="s">
        <v>116</v>
      </c>
      <c r="B21">
        <v>19.4474912833731</v>
      </c>
      <c r="C21">
        <v>20.317571768092321</v>
      </c>
      <c r="D21">
        <v>21.136926766550989</v>
      </c>
      <c r="E21">
        <f t="shared" si="0"/>
        <v>22</v>
      </c>
      <c r="F21">
        <f t="shared" si="1"/>
        <v>27</v>
      </c>
      <c r="G21">
        <f t="shared" si="2"/>
        <v>22</v>
      </c>
      <c r="H21" t="str">
        <f t="shared" si="3"/>
        <v>19.45; (21)</v>
      </c>
      <c r="I21" t="str">
        <f>IF(A21="Nacional",ROUND(C21,2),CONCATENATE(ROUND(C21, 2),"; ","(",IF(B21="Nacional","", F21-1),")"))</f>
        <v>20.32; (26)</v>
      </c>
      <c r="J21" t="str">
        <f>IF(A21="Nacional",ROUND(D21,2),CONCATENATE(ROUND(D21, 2),"; ","(",IF(C21="Nacional","", G21-1),")"))</f>
        <v>21.14; (21)</v>
      </c>
    </row>
    <row r="22" spans="1:10" x14ac:dyDescent="0.25">
      <c r="A22" t="s">
        <v>103</v>
      </c>
      <c r="B22">
        <v>19.466371733118351</v>
      </c>
      <c r="C22">
        <v>20.626748639256551</v>
      </c>
      <c r="D22">
        <v>21.16446721015598</v>
      </c>
      <c r="E22">
        <f t="shared" si="0"/>
        <v>21</v>
      </c>
      <c r="F22">
        <f t="shared" si="1"/>
        <v>22</v>
      </c>
      <c r="G22">
        <f t="shared" si="2"/>
        <v>21</v>
      </c>
      <c r="H22" t="str">
        <f t="shared" si="3"/>
        <v>19.47; (20)</v>
      </c>
      <c r="I22" t="str">
        <f t="shared" si="3"/>
        <v>20.63; (21)</v>
      </c>
      <c r="J22" t="str">
        <f t="shared" si="3"/>
        <v>21.16; (20)</v>
      </c>
    </row>
    <row r="23" spans="1:10" x14ac:dyDescent="0.25">
      <c r="A23" t="s">
        <v>123</v>
      </c>
      <c r="B23">
        <v>19.47682392735317</v>
      </c>
      <c r="C23">
        <v>20.793407827932629</v>
      </c>
      <c r="D23">
        <v>21.38253748724626</v>
      </c>
      <c r="E23">
        <f t="shared" si="0"/>
        <v>20</v>
      </c>
      <c r="F23">
        <f t="shared" si="1"/>
        <v>18</v>
      </c>
      <c r="G23">
        <f t="shared" si="2"/>
        <v>15</v>
      </c>
      <c r="H23" t="str">
        <f t="shared" si="3"/>
        <v>19.48; (19)</v>
      </c>
      <c r="I23" t="str">
        <f t="shared" si="3"/>
        <v>20.79; (17)</v>
      </c>
      <c r="J23" t="str">
        <f t="shared" si="3"/>
        <v>21.38; (14)</v>
      </c>
    </row>
    <row r="24" spans="1:10" x14ac:dyDescent="0.25">
      <c r="A24" t="s">
        <v>97</v>
      </c>
      <c r="B24">
        <v>19.503132248914572</v>
      </c>
      <c r="C24">
        <v>20.690772953261039</v>
      </c>
      <c r="D24">
        <v>21.01313993881633</v>
      </c>
      <c r="E24">
        <f t="shared" si="0"/>
        <v>19</v>
      </c>
      <c r="F24">
        <f t="shared" si="1"/>
        <v>21</v>
      </c>
      <c r="G24">
        <f t="shared" si="2"/>
        <v>25</v>
      </c>
      <c r="H24" t="str">
        <f t="shared" si="3"/>
        <v>19.5; (18)</v>
      </c>
      <c r="I24" t="str">
        <f t="shared" si="3"/>
        <v>20.69; (20)</v>
      </c>
      <c r="J24" t="str">
        <f t="shared" si="3"/>
        <v>21.01; (24)</v>
      </c>
    </row>
    <row r="25" spans="1:10" x14ac:dyDescent="0.25">
      <c r="A25" t="s">
        <v>92</v>
      </c>
      <c r="B25">
        <v>19.61298108245099</v>
      </c>
      <c r="C25">
        <v>20.834942719228131</v>
      </c>
      <c r="D25">
        <v>21.34506123732125</v>
      </c>
      <c r="E25">
        <f t="shared" si="0"/>
        <v>18</v>
      </c>
      <c r="F25">
        <f t="shared" si="1"/>
        <v>16</v>
      </c>
      <c r="G25">
        <f t="shared" si="2"/>
        <v>17</v>
      </c>
      <c r="H25" t="str">
        <f t="shared" si="3"/>
        <v>19.61; (17)</v>
      </c>
      <c r="I25" t="str">
        <f t="shared" si="3"/>
        <v>20.83; (15)</v>
      </c>
      <c r="J25" t="str">
        <f t="shared" si="3"/>
        <v>21.35; (16)</v>
      </c>
    </row>
    <row r="26" spans="1:10" x14ac:dyDescent="0.25">
      <c r="A26" t="s">
        <v>115</v>
      </c>
      <c r="B26">
        <v>19.638488195823669</v>
      </c>
      <c r="C26">
        <v>20.804893269100901</v>
      </c>
      <c r="D26">
        <v>21.429901595189129</v>
      </c>
      <c r="E26">
        <f t="shared" si="0"/>
        <v>17</v>
      </c>
      <c r="F26">
        <f t="shared" si="1"/>
        <v>17</v>
      </c>
      <c r="G26">
        <f t="shared" si="2"/>
        <v>13</v>
      </c>
      <c r="H26" t="str">
        <f t="shared" ref="H26:J42" si="4">IF(A26="Nacional",ROUND(B26,2),CONCATENATE(ROUND(B26, 2),"; ","(",IF(A26="Nacional","", E26-1),")"))</f>
        <v>19.64; (16)</v>
      </c>
      <c r="I26" t="str">
        <f t="shared" si="4"/>
        <v>20.8; (16)</v>
      </c>
      <c r="J26" t="str">
        <f t="shared" si="4"/>
        <v>21.43; (12)</v>
      </c>
    </row>
    <row r="27" spans="1:10" x14ac:dyDescent="0.25">
      <c r="A27" t="s">
        <v>122</v>
      </c>
      <c r="B27">
        <v>19.792185259569251</v>
      </c>
      <c r="C27">
        <v>21.101898851561</v>
      </c>
      <c r="D27">
        <v>21.367155914247022</v>
      </c>
      <c r="E27">
        <f t="shared" si="0"/>
        <v>16</v>
      </c>
      <c r="F27">
        <f t="shared" si="1"/>
        <v>12</v>
      </c>
      <c r="G27">
        <f t="shared" si="2"/>
        <v>16</v>
      </c>
      <c r="H27" t="str">
        <f t="shared" si="4"/>
        <v>19.79; (15)</v>
      </c>
      <c r="I27" t="str">
        <f t="shared" si="4"/>
        <v>21.1; (11)</v>
      </c>
      <c r="J27" t="str">
        <f t="shared" si="4"/>
        <v>21.37; (15)</v>
      </c>
    </row>
    <row r="28" spans="1:10" x14ac:dyDescent="0.25">
      <c r="A28" t="s">
        <v>109</v>
      </c>
      <c r="B28">
        <v>19.860098764639819</v>
      </c>
      <c r="C28">
        <v>20.705227956776859</v>
      </c>
      <c r="D28">
        <v>21.409146026806791</v>
      </c>
      <c r="E28">
        <f t="shared" si="0"/>
        <v>15</v>
      </c>
      <c r="F28">
        <f t="shared" si="1"/>
        <v>20</v>
      </c>
      <c r="G28">
        <f t="shared" si="2"/>
        <v>14</v>
      </c>
      <c r="H28" t="str">
        <f t="shared" si="4"/>
        <v>19.86; (14)</v>
      </c>
      <c r="I28" t="str">
        <f t="shared" si="4"/>
        <v>20.71; (19)</v>
      </c>
      <c r="J28" t="str">
        <f t="shared" si="4"/>
        <v>21.41; (13)</v>
      </c>
    </row>
    <row r="29" spans="1:10" x14ac:dyDescent="0.25">
      <c r="A29" t="s">
        <v>118</v>
      </c>
      <c r="B29">
        <v>19.879634866174051</v>
      </c>
      <c r="C29">
        <v>21.656740193227758</v>
      </c>
      <c r="D29">
        <v>21.853001721416749</v>
      </c>
      <c r="E29">
        <f t="shared" si="0"/>
        <v>14</v>
      </c>
      <c r="F29">
        <f t="shared" si="1"/>
        <v>3</v>
      </c>
      <c r="G29">
        <f t="shared" si="2"/>
        <v>2</v>
      </c>
      <c r="H29" t="str">
        <f t="shared" si="4"/>
        <v>19.88; (13)</v>
      </c>
      <c r="I29" t="str">
        <f t="shared" si="4"/>
        <v>21.66; (2)</v>
      </c>
      <c r="J29" t="str">
        <f t="shared" si="4"/>
        <v>21.85; (1)</v>
      </c>
    </row>
    <row r="30" spans="1:10" x14ac:dyDescent="0.25">
      <c r="A30" t="s">
        <v>117</v>
      </c>
      <c r="B30">
        <v>19.881727362372569</v>
      </c>
      <c r="C30">
        <v>21.474926828732539</v>
      </c>
      <c r="D30">
        <v>21.65487228947427</v>
      </c>
      <c r="E30">
        <f t="shared" si="0"/>
        <v>13</v>
      </c>
      <c r="F30">
        <f t="shared" si="1"/>
        <v>5</v>
      </c>
      <c r="G30">
        <f t="shared" si="2"/>
        <v>8</v>
      </c>
      <c r="H30" t="str">
        <f t="shared" si="4"/>
        <v>19.88; (12)</v>
      </c>
      <c r="I30" t="str">
        <f t="shared" si="4"/>
        <v>21.47; (4)</v>
      </c>
      <c r="J30" t="str">
        <f t="shared" si="4"/>
        <v>21.65; (7)</v>
      </c>
    </row>
    <row r="31" spans="1:10" x14ac:dyDescent="0.25">
      <c r="A31" t="s">
        <v>90</v>
      </c>
      <c r="B31">
        <v>19.887546557394959</v>
      </c>
      <c r="C31">
        <v>20.995579538269499</v>
      </c>
      <c r="D31">
        <v>21.440874492110598</v>
      </c>
      <c r="E31">
        <f t="shared" si="0"/>
        <v>12</v>
      </c>
      <c r="F31">
        <f t="shared" si="1"/>
        <v>15</v>
      </c>
      <c r="G31">
        <f t="shared" si="2"/>
        <v>11</v>
      </c>
      <c r="H31" t="str">
        <f t="shared" si="4"/>
        <v>19.89; (11)</v>
      </c>
      <c r="I31" t="str">
        <f t="shared" si="4"/>
        <v>21; (14)</v>
      </c>
      <c r="J31" t="str">
        <f t="shared" si="4"/>
        <v>21.44; (10)</v>
      </c>
    </row>
    <row r="32" spans="1:10" x14ac:dyDescent="0.25">
      <c r="A32" t="s">
        <v>95</v>
      </c>
      <c r="B32">
        <v>19.92095320718062</v>
      </c>
      <c r="C32">
        <v>21.25351174235422</v>
      </c>
      <c r="D32">
        <v>21.59801891172258</v>
      </c>
      <c r="E32">
        <f t="shared" si="0"/>
        <v>11</v>
      </c>
      <c r="F32">
        <f t="shared" si="1"/>
        <v>9</v>
      </c>
      <c r="G32">
        <f t="shared" si="2"/>
        <v>9</v>
      </c>
      <c r="H32" t="str">
        <f t="shared" si="4"/>
        <v>19.92; (10)</v>
      </c>
      <c r="I32" t="str">
        <f>IF(A32="Nacional",ROUND(C32,2),CONCATENATE(ROUND(C32, 2),"; ","(",IF(B32="Nacional","", F32-1),")"))</f>
        <v>21.25; (8)</v>
      </c>
      <c r="J32" t="str">
        <f>IF(A32="Nacional",ROUND(D32,2),CONCATENATE(ROUND(D32, 2),"; ","(",IF(C32="Nacional","", G32-1),")"))</f>
        <v>21.6; (8)</v>
      </c>
    </row>
    <row r="33" spans="1:10" x14ac:dyDescent="0.25">
      <c r="A33" t="s">
        <v>93</v>
      </c>
      <c r="B33">
        <v>19.92609415211431</v>
      </c>
      <c r="C33">
        <v>21.16109494631462</v>
      </c>
      <c r="D33">
        <v>21.083191491948391</v>
      </c>
      <c r="E33">
        <f t="shared" si="0"/>
        <v>10</v>
      </c>
      <c r="F33">
        <f t="shared" si="1"/>
        <v>10</v>
      </c>
      <c r="G33">
        <f t="shared" si="2"/>
        <v>23</v>
      </c>
      <c r="H33" t="str">
        <f t="shared" si="4"/>
        <v>19.93; (9)</v>
      </c>
      <c r="I33" t="str">
        <f t="shared" si="4"/>
        <v>21.16; (9)</v>
      </c>
      <c r="J33" t="str">
        <f t="shared" si="4"/>
        <v>21.08; (22)</v>
      </c>
    </row>
    <row r="34" spans="1:10" x14ac:dyDescent="0.25">
      <c r="A34" t="s">
        <v>104</v>
      </c>
      <c r="B34">
        <v>20.02828446417433</v>
      </c>
      <c r="C34">
        <v>21.059197951460789</v>
      </c>
      <c r="D34">
        <v>21.65551668224003</v>
      </c>
      <c r="E34">
        <f t="shared" si="0"/>
        <v>9</v>
      </c>
      <c r="F34">
        <f t="shared" si="1"/>
        <v>13</v>
      </c>
      <c r="G34">
        <f t="shared" si="2"/>
        <v>7</v>
      </c>
      <c r="H34" t="str">
        <f t="shared" si="4"/>
        <v>20.03; (8)</v>
      </c>
      <c r="I34" t="str">
        <f t="shared" si="4"/>
        <v>21.06; (12)</v>
      </c>
      <c r="J34" t="str">
        <f t="shared" si="4"/>
        <v>21.66; (6)</v>
      </c>
    </row>
    <row r="35" spans="1:10" x14ac:dyDescent="0.25">
      <c r="A35" t="s">
        <v>108</v>
      </c>
      <c r="B35">
        <v>20.0390460201818</v>
      </c>
      <c r="C35">
        <v>21.02326145087498</v>
      </c>
      <c r="D35">
        <v>21.658067349454459</v>
      </c>
      <c r="E35">
        <f t="shared" si="0"/>
        <v>8</v>
      </c>
      <c r="F35">
        <f t="shared" si="1"/>
        <v>14</v>
      </c>
      <c r="G35">
        <f t="shared" si="2"/>
        <v>6</v>
      </c>
      <c r="H35" t="str">
        <f t="shared" si="4"/>
        <v>20.04; (7)</v>
      </c>
      <c r="I35" t="str">
        <f t="shared" si="4"/>
        <v>21.02; (13)</v>
      </c>
      <c r="J35" t="str">
        <f t="shared" si="4"/>
        <v>21.66; (5)</v>
      </c>
    </row>
    <row r="36" spans="1:10" x14ac:dyDescent="0.25">
      <c r="A36" t="s">
        <v>120</v>
      </c>
      <c r="B36">
        <v>20.05851463769433</v>
      </c>
      <c r="C36">
        <v>21.14672097785752</v>
      </c>
      <c r="D36">
        <v>21.684632046657139</v>
      </c>
      <c r="E36">
        <f t="shared" si="0"/>
        <v>7</v>
      </c>
      <c r="F36">
        <f t="shared" si="1"/>
        <v>11</v>
      </c>
      <c r="G36">
        <f t="shared" si="2"/>
        <v>4</v>
      </c>
      <c r="H36" t="str">
        <f t="shared" si="4"/>
        <v>20.06; (6)</v>
      </c>
      <c r="I36" t="str">
        <f t="shared" si="4"/>
        <v>21.15; (10)</v>
      </c>
      <c r="J36" t="str">
        <f t="shared" si="4"/>
        <v>21.68; (3)</v>
      </c>
    </row>
    <row r="37" spans="1:10" x14ac:dyDescent="0.25">
      <c r="A37" t="s">
        <v>94</v>
      </c>
      <c r="B37">
        <v>20.144493499556329</v>
      </c>
      <c r="C37">
        <v>21.258143176555109</v>
      </c>
      <c r="D37">
        <v>21.759114719792869</v>
      </c>
      <c r="E37">
        <f t="shared" si="0"/>
        <v>6</v>
      </c>
      <c r="F37">
        <f t="shared" si="1"/>
        <v>8</v>
      </c>
      <c r="G37">
        <f t="shared" si="2"/>
        <v>3</v>
      </c>
      <c r="H37" t="str">
        <f t="shared" si="4"/>
        <v>20.14; (5)</v>
      </c>
      <c r="I37" t="str">
        <f t="shared" si="4"/>
        <v>21.26; (7)</v>
      </c>
      <c r="J37" t="str">
        <f t="shared" si="4"/>
        <v>21.76; (2)</v>
      </c>
    </row>
    <row r="38" spans="1:10" x14ac:dyDescent="0.25">
      <c r="A38" t="s">
        <v>96</v>
      </c>
      <c r="B38">
        <v>20.211672714496959</v>
      </c>
      <c r="C38">
        <v>21.468623253734801</v>
      </c>
      <c r="D38">
        <v>21.540408982083679</v>
      </c>
      <c r="E38">
        <f t="shared" si="0"/>
        <v>5</v>
      </c>
      <c r="F38">
        <f t="shared" si="1"/>
        <v>6</v>
      </c>
      <c r="G38">
        <f t="shared" si="2"/>
        <v>10</v>
      </c>
      <c r="H38" t="str">
        <f t="shared" si="4"/>
        <v>20.21; (4)</v>
      </c>
      <c r="I38" t="str">
        <f t="shared" si="4"/>
        <v>21.47; (5)</v>
      </c>
      <c r="J38" t="str">
        <f t="shared" si="4"/>
        <v>21.54; (9)</v>
      </c>
    </row>
    <row r="39" spans="1:10" x14ac:dyDescent="0.25">
      <c r="A39" t="s">
        <v>106</v>
      </c>
      <c r="B39">
        <v>20.289962426117981</v>
      </c>
      <c r="C39">
        <v>21.450518663533611</v>
      </c>
      <c r="D39">
        <v>21.67278081963148</v>
      </c>
      <c r="E39">
        <f t="shared" si="0"/>
        <v>4</v>
      </c>
      <c r="F39">
        <f t="shared" si="1"/>
        <v>7</v>
      </c>
      <c r="G39">
        <f t="shared" si="2"/>
        <v>5</v>
      </c>
      <c r="H39" t="str">
        <f t="shared" si="4"/>
        <v>20.29; (3)</v>
      </c>
      <c r="I39" t="str">
        <f t="shared" si="4"/>
        <v>21.45; (6)</v>
      </c>
      <c r="J39" t="str">
        <f t="shared" si="4"/>
        <v>21.67; (4)</v>
      </c>
    </row>
    <row r="40" spans="1:10" x14ac:dyDescent="0.25">
      <c r="A40" t="s">
        <v>436</v>
      </c>
      <c r="B40">
        <v>20.448177024400469</v>
      </c>
      <c r="C40">
        <v>21.59520138565582</v>
      </c>
      <c r="D40">
        <v>21.28630639531621</v>
      </c>
      <c r="E40">
        <f t="shared" si="0"/>
        <v>3</v>
      </c>
      <c r="F40">
        <f t="shared" si="1"/>
        <v>4</v>
      </c>
      <c r="G40">
        <f t="shared" si="2"/>
        <v>19</v>
      </c>
      <c r="H40" t="str">
        <f t="shared" si="4"/>
        <v>20.45; (2)</v>
      </c>
      <c r="I40" t="str">
        <f t="shared" si="4"/>
        <v>21.6; (3)</v>
      </c>
      <c r="J40" t="str">
        <f t="shared" si="4"/>
        <v>21.29; (18)</v>
      </c>
    </row>
    <row r="41" spans="1:10" x14ac:dyDescent="0.25">
      <c r="A41" t="s">
        <v>99</v>
      </c>
      <c r="B41">
        <v>20.47344981360699</v>
      </c>
      <c r="C41">
        <v>21.761232892709739</v>
      </c>
      <c r="D41">
        <v>21.43809503480027</v>
      </c>
      <c r="E41">
        <f t="shared" si="0"/>
        <v>2</v>
      </c>
      <c r="F41">
        <f t="shared" si="1"/>
        <v>2</v>
      </c>
      <c r="G41">
        <f t="shared" si="2"/>
        <v>12</v>
      </c>
      <c r="H41" t="str">
        <f t="shared" si="4"/>
        <v>20.47; (1)</v>
      </c>
      <c r="I41" t="str">
        <f t="shared" si="4"/>
        <v>21.76; (1)</v>
      </c>
      <c r="J41" t="str">
        <f t="shared" si="4"/>
        <v>21.44; (11)</v>
      </c>
    </row>
    <row r="42" spans="1:10" x14ac:dyDescent="0.25">
      <c r="A42" t="s">
        <v>111</v>
      </c>
      <c r="B42">
        <v>20.679481720341961</v>
      </c>
      <c r="C42">
        <v>21.937723565377631</v>
      </c>
      <c r="D42">
        <v>21.930615341510268</v>
      </c>
      <c r="E42">
        <f t="shared" si="0"/>
        <v>1</v>
      </c>
      <c r="F42">
        <f t="shared" si="1"/>
        <v>1</v>
      </c>
      <c r="G42">
        <f t="shared" si="2"/>
        <v>1</v>
      </c>
      <c r="H42" t="str">
        <f t="shared" si="4"/>
        <v>20.68; (0)</v>
      </c>
      <c r="I42" t="str">
        <f t="shared" si="4"/>
        <v>21.94; (0)</v>
      </c>
      <c r="J42" t="str">
        <f t="shared" si="4"/>
        <v>21.93; (0)</v>
      </c>
    </row>
    <row r="44" spans="1:10" x14ac:dyDescent="0.25">
      <c r="A44" t="s">
        <v>119</v>
      </c>
      <c r="B44" t="s">
        <v>210</v>
      </c>
      <c r="C44" t="s">
        <v>210</v>
      </c>
      <c r="D44" t="s">
        <v>210</v>
      </c>
    </row>
    <row r="45" spans="1:10" x14ac:dyDescent="0.25">
      <c r="A45" t="str">
        <f>LOOKUP(B45,B10:B42,A10:A42)</f>
        <v>Baja California Sur</v>
      </c>
      <c r="B45">
        <f>MAX(B10:B42)</f>
        <v>20.679481720341961</v>
      </c>
    </row>
    <row r="46" spans="1:10" x14ac:dyDescent="0.25">
      <c r="A46" t="str">
        <f>LOOKUP(C46,C10:C42,A10:A42)</f>
        <v>Baja California Sur</v>
      </c>
      <c r="C46">
        <f>MAX(C10:C42)</f>
        <v>21.937723565377631</v>
      </c>
    </row>
    <row r="47" spans="1:10" x14ac:dyDescent="0.25">
      <c r="A47" t="str">
        <f>LOOKUP(D47,D10:D42,A10:A42)</f>
        <v>Baja California Sur</v>
      </c>
      <c r="D47">
        <f>MAX(D10:D42)</f>
        <v>21.930615341510268</v>
      </c>
    </row>
    <row r="48" spans="1:10" x14ac:dyDescent="0.25">
      <c r="B48" t="s">
        <v>211</v>
      </c>
      <c r="C48" t="s">
        <v>211</v>
      </c>
      <c r="D48" t="s">
        <v>211</v>
      </c>
    </row>
    <row r="49" spans="1:4" x14ac:dyDescent="0.25">
      <c r="A49" t="str">
        <f>LOOKUP(B49,B10:B42,A10:A42)</f>
        <v>Tamaulipas</v>
      </c>
      <c r="B49">
        <f>MIN(B10:B42)</f>
        <v>16.517903414738601</v>
      </c>
    </row>
    <row r="50" spans="1:4" x14ac:dyDescent="0.25">
      <c r="A50" t="str">
        <f>LOOKUP(C50,C10:C42,A10:A42)</f>
        <v>Tamaulipas</v>
      </c>
      <c r="C50">
        <f>MIN(C10:C42)</f>
        <v>18.190075578997281</v>
      </c>
    </row>
    <row r="51" spans="1:4" x14ac:dyDescent="0.25">
      <c r="A51" t="str">
        <f>LOOKUP(D51,D10:D42,A10:A42)</f>
        <v>Tabasco</v>
      </c>
      <c r="D51">
        <f xml:space="preserve"> MIN(D10:D42)</f>
        <v>20.181216477756461</v>
      </c>
    </row>
  </sheetData>
  <autoFilter ref="A9:J9" xr:uid="{00000000-0009-0000-0000-000030000000}">
    <sortState ref="A10:J42">
      <sortCondition ref="B9"/>
    </sortState>
  </autoFilter>
  <mergeCells count="1">
    <mergeCell ref="H1:I1"/>
  </mergeCells>
  <hyperlinks>
    <hyperlink ref="H1:I1" location="Index!A1" display="Regresar al Índice" xr:uid="{1BFD2E96-B4BA-4C11-BA71-778CB2AEF69C}"/>
  </hyperlinks>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6"/>
  <dimension ref="A1:I30"/>
  <sheetViews>
    <sheetView workbookViewId="0">
      <selection activeCell="F22" sqref="F22"/>
    </sheetView>
  </sheetViews>
  <sheetFormatPr baseColWidth="10" defaultColWidth="11.44140625" defaultRowHeight="13.2" x14ac:dyDescent="0.25"/>
  <cols>
    <col min="1" max="1" width="11.44140625" customWidth="1"/>
    <col min="3" max="6" width="11.44140625" customWidth="1"/>
    <col min="7" max="7" width="13.5546875" customWidth="1"/>
  </cols>
  <sheetData>
    <row r="1" spans="1:9" ht="14.4" x14ac:dyDescent="0.3">
      <c r="A1" t="s">
        <v>1068</v>
      </c>
      <c r="H1" s="12" t="s">
        <v>131</v>
      </c>
      <c r="I1" s="12"/>
    </row>
    <row r="2" spans="1:9" x14ac:dyDescent="0.25">
      <c r="A2" t="s">
        <v>212</v>
      </c>
    </row>
    <row r="7" spans="1:9" ht="40.5" customHeight="1" x14ac:dyDescent="0.25">
      <c r="A7" t="s">
        <v>159</v>
      </c>
      <c r="B7" t="s">
        <v>266</v>
      </c>
      <c r="C7" t="s">
        <v>213</v>
      </c>
      <c r="D7" t="s">
        <v>214</v>
      </c>
      <c r="E7" t="s">
        <v>215</v>
      </c>
      <c r="F7" t="s">
        <v>216</v>
      </c>
    </row>
    <row r="8" spans="1:9" x14ac:dyDescent="0.25">
      <c r="A8">
        <v>1997</v>
      </c>
      <c r="B8" t="s">
        <v>741</v>
      </c>
      <c r="C8">
        <v>862479</v>
      </c>
      <c r="D8">
        <v>-3744</v>
      </c>
      <c r="E8">
        <v>-4.3222126403940075E-3</v>
      </c>
    </row>
    <row r="9" spans="1:9" x14ac:dyDescent="0.25">
      <c r="A9">
        <v>1998</v>
      </c>
      <c r="B9" t="s">
        <v>742</v>
      </c>
      <c r="C9">
        <v>926290</v>
      </c>
      <c r="D9">
        <v>-7494</v>
      </c>
      <c r="E9">
        <v>-8.025410587459203E-3</v>
      </c>
      <c r="F9">
        <v>7.398556950372126E-2</v>
      </c>
    </row>
    <row r="10" spans="1:9" x14ac:dyDescent="0.25">
      <c r="A10">
        <v>1999</v>
      </c>
      <c r="B10" t="s">
        <v>743</v>
      </c>
      <c r="C10">
        <v>986121</v>
      </c>
      <c r="D10">
        <v>-11032</v>
      </c>
      <c r="E10">
        <v>-1.1063497778174503E-2</v>
      </c>
      <c r="F10">
        <v>6.459208239320291E-2</v>
      </c>
    </row>
    <row r="11" spans="1:9" x14ac:dyDescent="0.25">
      <c r="A11">
        <v>2000</v>
      </c>
      <c r="B11" t="s">
        <v>744</v>
      </c>
      <c r="C11">
        <v>1034215</v>
      </c>
      <c r="D11">
        <v>-20131</v>
      </c>
      <c r="E11">
        <v>-1.909335265652834E-2</v>
      </c>
      <c r="F11">
        <v>4.8770891198950173E-2</v>
      </c>
    </row>
    <row r="12" spans="1:9" x14ac:dyDescent="0.25">
      <c r="A12">
        <v>2001</v>
      </c>
      <c r="B12" t="s">
        <v>745</v>
      </c>
      <c r="C12">
        <v>1011723</v>
      </c>
      <c r="D12">
        <v>-16758</v>
      </c>
      <c r="E12">
        <v>-1.6293932508232967E-2</v>
      </c>
      <c r="F12">
        <v>-2.1747895747015855E-2</v>
      </c>
    </row>
    <row r="13" spans="1:9" x14ac:dyDescent="0.25">
      <c r="A13">
        <v>2002</v>
      </c>
      <c r="B13" t="s">
        <v>746</v>
      </c>
      <c r="C13">
        <v>1029691</v>
      </c>
      <c r="D13">
        <v>-17147</v>
      </c>
      <c r="E13">
        <v>-1.6379802796612219E-2</v>
      </c>
      <c r="F13">
        <v>1.7759801842994527E-2</v>
      </c>
    </row>
    <row r="14" spans="1:9" x14ac:dyDescent="0.25">
      <c r="A14">
        <v>2003</v>
      </c>
      <c r="B14" t="s">
        <v>747</v>
      </c>
      <c r="C14">
        <v>1041281</v>
      </c>
      <c r="D14">
        <v>-5992</v>
      </c>
      <c r="E14">
        <v>-5.7215262877969852E-3</v>
      </c>
      <c r="F14">
        <v>1.1255803925643626E-2</v>
      </c>
    </row>
    <row r="15" spans="1:9" x14ac:dyDescent="0.25">
      <c r="A15">
        <v>2004</v>
      </c>
      <c r="B15" t="s">
        <v>748</v>
      </c>
      <c r="C15">
        <v>1062895</v>
      </c>
      <c r="D15">
        <v>-12628</v>
      </c>
      <c r="E15">
        <v>-1.1741264482489022E-2</v>
      </c>
      <c r="F15">
        <v>2.075712511800365E-2</v>
      </c>
    </row>
    <row r="16" spans="1:9" x14ac:dyDescent="0.25">
      <c r="A16">
        <v>2005</v>
      </c>
      <c r="B16" t="s">
        <v>749</v>
      </c>
      <c r="C16">
        <v>1095746</v>
      </c>
      <c r="D16">
        <v>-17493</v>
      </c>
      <c r="E16">
        <v>-1.5713606871480379E-2</v>
      </c>
      <c r="F16">
        <v>3.0907098067071592E-2</v>
      </c>
    </row>
    <row r="17" spans="1:6" x14ac:dyDescent="0.25">
      <c r="A17">
        <v>2006</v>
      </c>
      <c r="B17" t="s">
        <v>750</v>
      </c>
      <c r="C17">
        <v>1147143</v>
      </c>
      <c r="D17">
        <v>-21228</v>
      </c>
      <c r="E17">
        <v>-1.8168886423918451E-2</v>
      </c>
      <c r="F17">
        <v>4.6905943530708649E-2</v>
      </c>
    </row>
    <row r="18" spans="1:6" x14ac:dyDescent="0.25">
      <c r="A18">
        <v>2007</v>
      </c>
      <c r="B18" t="s">
        <v>751</v>
      </c>
      <c r="C18">
        <v>1194386</v>
      </c>
      <c r="D18">
        <v>-25228</v>
      </c>
      <c r="E18">
        <v>-2.0685233196732766E-2</v>
      </c>
      <c r="F18">
        <v>4.1183182916166405E-2</v>
      </c>
    </row>
    <row r="19" spans="1:6" x14ac:dyDescent="0.25">
      <c r="A19">
        <v>2008</v>
      </c>
      <c r="B19" t="s">
        <v>752</v>
      </c>
      <c r="C19">
        <v>1204590</v>
      </c>
      <c r="D19">
        <v>-20748</v>
      </c>
      <c r="E19">
        <v>-1.6932470877423222E-2</v>
      </c>
      <c r="F19">
        <v>8.5433017466716166E-3</v>
      </c>
    </row>
    <row r="20" spans="1:6" x14ac:dyDescent="0.25">
      <c r="A20">
        <v>2009</v>
      </c>
      <c r="B20" t="s">
        <v>753</v>
      </c>
      <c r="C20">
        <v>1208019</v>
      </c>
      <c r="D20">
        <v>-13888</v>
      </c>
      <c r="E20">
        <v>-1.136584044448552E-2</v>
      </c>
      <c r="F20">
        <v>2.846611710208391E-3</v>
      </c>
    </row>
    <row r="21" spans="1:6" x14ac:dyDescent="0.25">
      <c r="A21">
        <v>2010</v>
      </c>
      <c r="B21" t="s">
        <v>754</v>
      </c>
      <c r="C21">
        <v>1263487</v>
      </c>
      <c r="D21">
        <v>-13827</v>
      </c>
      <c r="E21">
        <v>-1.0825059460712105E-2</v>
      </c>
      <c r="F21">
        <v>4.591649634649797E-2</v>
      </c>
    </row>
    <row r="22" spans="1:6" x14ac:dyDescent="0.25">
      <c r="A22">
        <v>2011</v>
      </c>
      <c r="B22" t="s">
        <v>755</v>
      </c>
      <c r="C22">
        <v>1308282</v>
      </c>
      <c r="D22">
        <v>-17302</v>
      </c>
      <c r="E22">
        <v>-1.3052360318169254E-2</v>
      </c>
      <c r="F22">
        <v>3.545347122685083E-2</v>
      </c>
    </row>
    <row r="23" spans="1:6" x14ac:dyDescent="0.25">
      <c r="A23">
        <v>2012</v>
      </c>
      <c r="B23" t="s">
        <v>756</v>
      </c>
      <c r="C23">
        <v>1349657</v>
      </c>
      <c r="D23">
        <v>-8913</v>
      </c>
      <c r="E23">
        <v>-6.560574721950263E-3</v>
      </c>
      <c r="F23">
        <v>3.1625444667128244E-2</v>
      </c>
    </row>
    <row r="24" spans="1:6" x14ac:dyDescent="0.25">
      <c r="A24">
        <v>2013</v>
      </c>
      <c r="B24" t="s">
        <v>757</v>
      </c>
      <c r="C24">
        <v>1397248</v>
      </c>
      <c r="D24">
        <v>-12870</v>
      </c>
      <c r="E24">
        <v>-9.1268957633332537E-3</v>
      </c>
      <c r="F24">
        <v>3.5261551638675614E-2</v>
      </c>
    </row>
    <row r="25" spans="1:6" x14ac:dyDescent="0.25">
      <c r="A25">
        <v>2014</v>
      </c>
      <c r="B25" t="s">
        <v>758</v>
      </c>
      <c r="C25">
        <v>1463340</v>
      </c>
      <c r="D25">
        <v>-13832</v>
      </c>
      <c r="E25">
        <v>-9.3638384697245503E-3</v>
      </c>
      <c r="F25">
        <v>4.7301552766581212E-2</v>
      </c>
    </row>
    <row r="26" spans="1:6" x14ac:dyDescent="0.25">
      <c r="A26">
        <v>2015</v>
      </c>
      <c r="B26" t="s">
        <v>759</v>
      </c>
      <c r="C26">
        <v>1535255</v>
      </c>
      <c r="D26">
        <v>-13566</v>
      </c>
      <c r="E26">
        <v>-8.7589204950088151E-3</v>
      </c>
      <c r="F26">
        <v>4.9144423032241313E-2</v>
      </c>
    </row>
    <row r="27" spans="1:6" x14ac:dyDescent="0.25">
      <c r="A27">
        <v>2016</v>
      </c>
      <c r="B27" t="s">
        <v>760</v>
      </c>
      <c r="C27">
        <v>1624237</v>
      </c>
      <c r="D27">
        <v>-19108</v>
      </c>
      <c r="E27">
        <v>-1.1627503658696137E-2</v>
      </c>
      <c r="F27">
        <v>5.7959101256794376E-2</v>
      </c>
    </row>
    <row r="28" spans="1:6" x14ac:dyDescent="0.25">
      <c r="A28">
        <v>2017</v>
      </c>
      <c r="B28" t="s">
        <v>761</v>
      </c>
      <c r="C28">
        <v>1717868</v>
      </c>
      <c r="D28">
        <v>-22145</v>
      </c>
      <c r="E28">
        <v>-1.2726916408095756E-2</v>
      </c>
      <c r="F28">
        <v>5.7646144004846578E-2</v>
      </c>
    </row>
    <row r="29" spans="1:6" x14ac:dyDescent="0.25">
      <c r="A29">
        <v>2018</v>
      </c>
      <c r="B29" t="s">
        <v>762</v>
      </c>
      <c r="C29">
        <v>1761000</v>
      </c>
      <c r="D29">
        <v>-31036</v>
      </c>
      <c r="E29">
        <v>-1.7318848505275541E-2</v>
      </c>
      <c r="F29">
        <v>2.5107866262134237E-2</v>
      </c>
    </row>
    <row r="30" spans="1:6" x14ac:dyDescent="0.25">
      <c r="A30">
        <v>2019</v>
      </c>
      <c r="B30" t="s">
        <v>763</v>
      </c>
      <c r="C30">
        <v>1812699</v>
      </c>
      <c r="D30">
        <v>-27451</v>
      </c>
      <c r="E30">
        <v>-1.4917805613672841E-2</v>
      </c>
      <c r="F30">
        <v>2.9357751277683031E-2</v>
      </c>
    </row>
  </sheetData>
  <mergeCells count="1">
    <mergeCell ref="H1:I1"/>
  </mergeCells>
  <hyperlinks>
    <hyperlink ref="H1:I1" location="Index!A1" display="Regresar al Índice" xr:uid="{00000000-0004-0000-3100-000000000000}"/>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7"/>
  <dimension ref="A1:I39"/>
  <sheetViews>
    <sheetView zoomScaleNormal="100" workbookViewId="0">
      <selection activeCell="F22" sqref="F22"/>
    </sheetView>
  </sheetViews>
  <sheetFormatPr baseColWidth="10" defaultColWidth="11.44140625" defaultRowHeight="13.2" x14ac:dyDescent="0.25"/>
  <cols>
    <col min="1" max="1" width="16.5546875" customWidth="1"/>
    <col min="2" max="4" width="11.44140625" customWidth="1"/>
    <col min="22" max="22" width="11.88671875" bestFit="1" customWidth="1"/>
  </cols>
  <sheetData>
    <row r="1" spans="1:9" ht="14.4" x14ac:dyDescent="0.3">
      <c r="A1" t="s">
        <v>1069</v>
      </c>
      <c r="H1" s="12" t="s">
        <v>131</v>
      </c>
      <c r="I1" s="12"/>
    </row>
    <row r="2" spans="1:9" x14ac:dyDescent="0.25">
      <c r="A2" t="s">
        <v>218</v>
      </c>
    </row>
    <row r="3" spans="1:9" x14ac:dyDescent="0.25">
      <c r="A3" t="s">
        <v>219</v>
      </c>
    </row>
    <row r="6" spans="1:9" x14ac:dyDescent="0.25">
      <c r="B6" t="s">
        <v>358</v>
      </c>
      <c r="C6" t="s">
        <v>231</v>
      </c>
      <c r="D6" t="s">
        <v>222</v>
      </c>
      <c r="E6" t="s">
        <v>223</v>
      </c>
      <c r="F6" t="s">
        <v>224</v>
      </c>
    </row>
    <row r="7" spans="1:9" x14ac:dyDescent="0.25">
      <c r="A7" t="s">
        <v>436</v>
      </c>
      <c r="B7">
        <v>3540813</v>
      </c>
      <c r="C7">
        <v>3470048</v>
      </c>
      <c r="D7">
        <f t="shared" ref="D7:D38" si="0">C7-B7</f>
        <v>-70765</v>
      </c>
      <c r="E7">
        <f>_xlfn.RANK.EQ(D7,$D$7:$D$39,0)</f>
        <v>32</v>
      </c>
      <c r="F7">
        <f t="shared" ref="F7:F38" si="1">C7/B7-1</f>
        <v>-1.9985523098791202E-2</v>
      </c>
    </row>
    <row r="8" spans="1:9" x14ac:dyDescent="0.25">
      <c r="A8" t="s">
        <v>117</v>
      </c>
      <c r="B8">
        <v>1671843</v>
      </c>
      <c r="C8">
        <v>1632927</v>
      </c>
      <c r="D8">
        <f t="shared" si="0"/>
        <v>-38916</v>
      </c>
      <c r="E8">
        <f t="shared" ref="E8:E38" si="2">_xlfn.RANK.EQ(D8,$D$7:$D$39,0)</f>
        <v>31</v>
      </c>
      <c r="F8">
        <f t="shared" si="1"/>
        <v>-2.327730534505934E-2</v>
      </c>
    </row>
    <row r="9" spans="1:9" x14ac:dyDescent="0.25">
      <c r="A9" t="s">
        <v>168</v>
      </c>
      <c r="B9">
        <v>1663619</v>
      </c>
      <c r="C9">
        <v>1626181</v>
      </c>
      <c r="D9">
        <f t="shared" si="0"/>
        <v>-37438</v>
      </c>
      <c r="E9">
        <f t="shared" si="2"/>
        <v>30</v>
      </c>
      <c r="F9">
        <f t="shared" si="1"/>
        <v>-2.2503950724294453E-2</v>
      </c>
    </row>
    <row r="10" spans="1:9" x14ac:dyDescent="0.25">
      <c r="A10" t="s">
        <v>99</v>
      </c>
      <c r="B10">
        <v>1840150</v>
      </c>
      <c r="C10">
        <v>1812699</v>
      </c>
      <c r="D10">
        <f t="shared" si="0"/>
        <v>-27451</v>
      </c>
      <c r="E10">
        <f t="shared" si="2"/>
        <v>29</v>
      </c>
      <c r="F10">
        <f t="shared" si="1"/>
        <v>-1.4917805613672841E-2</v>
      </c>
    </row>
    <row r="11" spans="1:9" x14ac:dyDescent="0.25">
      <c r="A11" t="s">
        <v>113</v>
      </c>
      <c r="B11">
        <v>945241</v>
      </c>
      <c r="C11">
        <v>919138</v>
      </c>
      <c r="D11">
        <f t="shared" si="0"/>
        <v>-26103</v>
      </c>
      <c r="E11">
        <f t="shared" si="2"/>
        <v>28</v>
      </c>
      <c r="F11">
        <f t="shared" si="1"/>
        <v>-2.7615179620858576E-2</v>
      </c>
    </row>
    <row r="12" spans="1:9" x14ac:dyDescent="0.25">
      <c r="A12" t="s">
        <v>96</v>
      </c>
      <c r="B12">
        <v>1029213</v>
      </c>
      <c r="C12">
        <v>1007762</v>
      </c>
      <c r="D12">
        <f t="shared" si="0"/>
        <v>-21451</v>
      </c>
      <c r="E12">
        <f t="shared" si="2"/>
        <v>27</v>
      </c>
      <c r="F12">
        <f t="shared" si="1"/>
        <v>-2.0842138604934113E-2</v>
      </c>
    </row>
    <row r="13" spans="1:9" x14ac:dyDescent="0.25">
      <c r="A13" t="s">
        <v>123</v>
      </c>
      <c r="B13">
        <v>793308</v>
      </c>
      <c r="C13">
        <v>776527</v>
      </c>
      <c r="D13">
        <f t="shared" si="0"/>
        <v>-16781</v>
      </c>
      <c r="E13">
        <f t="shared" si="2"/>
        <v>26</v>
      </c>
      <c r="F13">
        <f t="shared" si="1"/>
        <v>-2.1153196488627346E-2</v>
      </c>
    </row>
    <row r="14" spans="1:9" x14ac:dyDescent="0.25">
      <c r="A14" t="s">
        <v>114</v>
      </c>
      <c r="B14">
        <v>909403</v>
      </c>
      <c r="C14">
        <v>892899</v>
      </c>
      <c r="D14">
        <f t="shared" si="0"/>
        <v>-16504</v>
      </c>
      <c r="E14">
        <f t="shared" si="2"/>
        <v>25</v>
      </c>
      <c r="F14">
        <f t="shared" si="1"/>
        <v>-1.8148169733330555E-2</v>
      </c>
    </row>
    <row r="15" spans="1:9" x14ac:dyDescent="0.25">
      <c r="A15" t="s">
        <v>107</v>
      </c>
      <c r="B15">
        <v>707671</v>
      </c>
      <c r="C15">
        <v>692500</v>
      </c>
      <c r="D15">
        <f t="shared" si="0"/>
        <v>-15171</v>
      </c>
      <c r="E15">
        <f t="shared" si="2"/>
        <v>24</v>
      </c>
      <c r="F15">
        <f t="shared" si="1"/>
        <v>-2.1437928076747492E-2</v>
      </c>
    </row>
    <row r="16" spans="1:9" x14ac:dyDescent="0.25">
      <c r="A16" t="s">
        <v>98</v>
      </c>
      <c r="B16">
        <v>601269</v>
      </c>
      <c r="C16">
        <v>586576</v>
      </c>
      <c r="D16">
        <f t="shared" si="0"/>
        <v>-14693</v>
      </c>
      <c r="E16">
        <f t="shared" si="2"/>
        <v>23</v>
      </c>
      <c r="F16">
        <f t="shared" si="1"/>
        <v>-2.4436649818966205E-2</v>
      </c>
    </row>
    <row r="17" spans="1:6" x14ac:dyDescent="0.25">
      <c r="A17" t="s">
        <v>109</v>
      </c>
      <c r="B17">
        <v>477456</v>
      </c>
      <c r="C17">
        <v>463164</v>
      </c>
      <c r="D17">
        <f t="shared" si="0"/>
        <v>-14292</v>
      </c>
      <c r="E17">
        <f t="shared" si="2"/>
        <v>22</v>
      </c>
      <c r="F17">
        <f t="shared" si="1"/>
        <v>-2.9933648336181728E-2</v>
      </c>
    </row>
    <row r="18" spans="1:6" x14ac:dyDescent="0.25">
      <c r="A18" t="s">
        <v>122</v>
      </c>
      <c r="B18">
        <v>621882</v>
      </c>
      <c r="C18">
        <v>607919</v>
      </c>
      <c r="D18">
        <f t="shared" si="0"/>
        <v>-13963</v>
      </c>
      <c r="E18">
        <f t="shared" si="2"/>
        <v>21</v>
      </c>
      <c r="F18">
        <f t="shared" si="1"/>
        <v>-2.2452812591456262E-2</v>
      </c>
    </row>
    <row r="19" spans="1:6" x14ac:dyDescent="0.25">
      <c r="A19" t="s">
        <v>105</v>
      </c>
      <c r="B19">
        <v>640521</v>
      </c>
      <c r="C19">
        <v>629401</v>
      </c>
      <c r="D19">
        <f t="shared" si="0"/>
        <v>-11120</v>
      </c>
      <c r="E19">
        <f t="shared" si="2"/>
        <v>20</v>
      </c>
      <c r="F19">
        <f t="shared" si="1"/>
        <v>-1.7360867169070149E-2</v>
      </c>
    </row>
    <row r="20" spans="1:6" x14ac:dyDescent="0.25">
      <c r="A20" t="s">
        <v>100</v>
      </c>
      <c r="B20">
        <v>237625</v>
      </c>
      <c r="C20">
        <v>227679</v>
      </c>
      <c r="D20">
        <f t="shared" si="0"/>
        <v>-9946</v>
      </c>
      <c r="E20">
        <f t="shared" si="2"/>
        <v>19</v>
      </c>
      <c r="F20">
        <f t="shared" si="1"/>
        <v>-4.1855865334034736E-2</v>
      </c>
    </row>
    <row r="21" spans="1:6" x14ac:dyDescent="0.25">
      <c r="A21" t="s">
        <v>95</v>
      </c>
      <c r="B21">
        <v>338153</v>
      </c>
      <c r="C21">
        <v>328291</v>
      </c>
      <c r="D21">
        <f t="shared" si="0"/>
        <v>-9862</v>
      </c>
      <c r="E21">
        <f t="shared" si="2"/>
        <v>18</v>
      </c>
      <c r="F21">
        <f t="shared" si="1"/>
        <v>-2.9164313195506164E-2</v>
      </c>
    </row>
    <row r="22" spans="1:6" x14ac:dyDescent="0.25">
      <c r="A22" t="s">
        <v>111</v>
      </c>
      <c r="B22">
        <v>194145</v>
      </c>
      <c r="C22">
        <v>184435</v>
      </c>
      <c r="D22">
        <f t="shared" si="0"/>
        <v>-9710</v>
      </c>
      <c r="E22">
        <f t="shared" si="2"/>
        <v>17</v>
      </c>
      <c r="F22">
        <f t="shared" si="1"/>
        <v>-5.0014164670735828E-2</v>
      </c>
    </row>
    <row r="23" spans="1:6" x14ac:dyDescent="0.25">
      <c r="A23" t="s">
        <v>97</v>
      </c>
      <c r="B23">
        <v>452899</v>
      </c>
      <c r="C23">
        <v>447346</v>
      </c>
      <c r="D23">
        <f t="shared" si="0"/>
        <v>-5553</v>
      </c>
      <c r="E23">
        <f t="shared" si="2"/>
        <v>16</v>
      </c>
      <c r="F23">
        <f t="shared" si="1"/>
        <v>-1.2261011837076286E-2</v>
      </c>
    </row>
    <row r="24" spans="1:6" x14ac:dyDescent="0.25">
      <c r="A24" t="s">
        <v>108</v>
      </c>
      <c r="B24">
        <v>247674</v>
      </c>
      <c r="C24">
        <v>242643</v>
      </c>
      <c r="D24">
        <f t="shared" si="0"/>
        <v>-5031</v>
      </c>
      <c r="E24">
        <f t="shared" si="2"/>
        <v>15</v>
      </c>
      <c r="F24">
        <f t="shared" si="1"/>
        <v>-2.031299207829651E-2</v>
      </c>
    </row>
    <row r="25" spans="1:6" x14ac:dyDescent="0.25">
      <c r="A25" t="s">
        <v>116</v>
      </c>
      <c r="B25">
        <v>388658</v>
      </c>
      <c r="C25">
        <v>384295</v>
      </c>
      <c r="D25">
        <f t="shared" si="0"/>
        <v>-4363</v>
      </c>
      <c r="E25">
        <f t="shared" si="2"/>
        <v>14</v>
      </c>
      <c r="F25">
        <f t="shared" si="1"/>
        <v>-1.1225807779590258E-2</v>
      </c>
    </row>
    <row r="26" spans="1:6" x14ac:dyDescent="0.25">
      <c r="A26" t="s">
        <v>120</v>
      </c>
      <c r="B26">
        <v>466606</v>
      </c>
      <c r="C26">
        <v>463598</v>
      </c>
      <c r="D26">
        <f t="shared" si="0"/>
        <v>-3008</v>
      </c>
      <c r="E26">
        <f t="shared" si="2"/>
        <v>13</v>
      </c>
      <c r="F26">
        <f t="shared" si="1"/>
        <v>-6.4465523375181188E-3</v>
      </c>
    </row>
    <row r="27" spans="1:6" x14ac:dyDescent="0.25">
      <c r="A27" t="s">
        <v>89</v>
      </c>
      <c r="B27">
        <v>173997</v>
      </c>
      <c r="C27">
        <v>171220</v>
      </c>
      <c r="D27">
        <f t="shared" si="0"/>
        <v>-2777</v>
      </c>
      <c r="E27">
        <f t="shared" si="2"/>
        <v>12</v>
      </c>
      <c r="F27">
        <f t="shared" si="1"/>
        <v>-1.5960045288137104E-2</v>
      </c>
    </row>
    <row r="28" spans="1:6" x14ac:dyDescent="0.25">
      <c r="A28" t="s">
        <v>106</v>
      </c>
      <c r="B28">
        <v>155022</v>
      </c>
      <c r="C28">
        <v>152317</v>
      </c>
      <c r="D28">
        <f t="shared" si="0"/>
        <v>-2705</v>
      </c>
      <c r="E28">
        <f t="shared" si="2"/>
        <v>11</v>
      </c>
      <c r="F28">
        <f t="shared" si="1"/>
        <v>-1.7449136251628805E-2</v>
      </c>
    </row>
    <row r="29" spans="1:6" x14ac:dyDescent="0.25">
      <c r="A29" t="s">
        <v>112</v>
      </c>
      <c r="B29">
        <v>104903</v>
      </c>
      <c r="C29">
        <v>102273</v>
      </c>
      <c r="D29">
        <f t="shared" si="0"/>
        <v>-2630</v>
      </c>
      <c r="E29">
        <f t="shared" si="2"/>
        <v>10</v>
      </c>
      <c r="F29">
        <f t="shared" si="1"/>
        <v>-2.5070779672649923E-2</v>
      </c>
    </row>
    <row r="30" spans="1:6" x14ac:dyDescent="0.25">
      <c r="A30" t="s">
        <v>124</v>
      </c>
      <c r="B30">
        <v>751085</v>
      </c>
      <c r="C30">
        <v>749350</v>
      </c>
      <c r="D30">
        <f t="shared" si="0"/>
        <v>-1735</v>
      </c>
      <c r="E30">
        <f t="shared" si="2"/>
        <v>9</v>
      </c>
      <c r="F30">
        <f t="shared" si="1"/>
        <v>-2.3099915455641051E-3</v>
      </c>
    </row>
    <row r="31" spans="1:6" x14ac:dyDescent="0.25">
      <c r="A31" t="s">
        <v>92</v>
      </c>
      <c r="B31">
        <v>135341</v>
      </c>
      <c r="C31">
        <v>133675</v>
      </c>
      <c r="D31">
        <f t="shared" si="0"/>
        <v>-1666</v>
      </c>
      <c r="E31">
        <f t="shared" si="2"/>
        <v>8</v>
      </c>
      <c r="F31">
        <f t="shared" si="1"/>
        <v>-1.2309647483024322E-2</v>
      </c>
    </row>
    <row r="32" spans="1:6" x14ac:dyDescent="0.25">
      <c r="A32" t="s">
        <v>90</v>
      </c>
      <c r="B32">
        <v>190762</v>
      </c>
      <c r="C32">
        <v>189173</v>
      </c>
      <c r="D32">
        <f t="shared" si="0"/>
        <v>-1589</v>
      </c>
      <c r="E32">
        <f t="shared" si="2"/>
        <v>7</v>
      </c>
      <c r="F32">
        <f t="shared" si="1"/>
        <v>-8.3297512083119196E-3</v>
      </c>
    </row>
    <row r="33" spans="1:6" x14ac:dyDescent="0.25">
      <c r="A33" t="s">
        <v>91</v>
      </c>
      <c r="B33">
        <v>228778</v>
      </c>
      <c r="C33">
        <v>227505</v>
      </c>
      <c r="D33">
        <f t="shared" si="0"/>
        <v>-1273</v>
      </c>
      <c r="E33">
        <f t="shared" si="2"/>
        <v>6</v>
      </c>
      <c r="F33">
        <f t="shared" si="1"/>
        <v>-5.5643462221017792E-3</v>
      </c>
    </row>
    <row r="34" spans="1:6" x14ac:dyDescent="0.25">
      <c r="A34" t="s">
        <v>94</v>
      </c>
      <c r="B34">
        <v>214052</v>
      </c>
      <c r="C34">
        <v>212784</v>
      </c>
      <c r="D34">
        <f t="shared" si="0"/>
        <v>-1268</v>
      </c>
      <c r="E34">
        <f t="shared" si="2"/>
        <v>5</v>
      </c>
      <c r="F34">
        <f t="shared" si="1"/>
        <v>-5.9237942182273073E-3</v>
      </c>
    </row>
    <row r="35" spans="1:6" x14ac:dyDescent="0.25">
      <c r="A35" t="s">
        <v>115</v>
      </c>
      <c r="B35">
        <v>139005</v>
      </c>
      <c r="C35">
        <v>138790</v>
      </c>
      <c r="D35">
        <f t="shared" si="0"/>
        <v>-215</v>
      </c>
      <c r="E35">
        <f t="shared" si="2"/>
        <v>4</v>
      </c>
      <c r="F35">
        <f t="shared" si="1"/>
        <v>-1.546706952987309E-3</v>
      </c>
    </row>
    <row r="36" spans="1:6" x14ac:dyDescent="0.25">
      <c r="A36" t="s">
        <v>103</v>
      </c>
      <c r="B36">
        <v>211448</v>
      </c>
      <c r="C36">
        <v>211336</v>
      </c>
      <c r="D36">
        <f t="shared" si="0"/>
        <v>-112</v>
      </c>
      <c r="E36">
        <f t="shared" si="2"/>
        <v>3</v>
      </c>
      <c r="F36">
        <f t="shared" si="1"/>
        <v>-5.2968105633532936E-4</v>
      </c>
    </row>
    <row r="37" spans="1:6" x14ac:dyDescent="0.25">
      <c r="A37" t="s">
        <v>104</v>
      </c>
      <c r="B37">
        <v>158749</v>
      </c>
      <c r="C37">
        <v>159549</v>
      </c>
      <c r="D37">
        <f t="shared" si="0"/>
        <v>800</v>
      </c>
      <c r="E37">
        <f t="shared" si="2"/>
        <v>2</v>
      </c>
      <c r="F37">
        <f t="shared" si="1"/>
        <v>5.0394018230035531E-3</v>
      </c>
    </row>
    <row r="38" spans="1:6" x14ac:dyDescent="0.25">
      <c r="A38" t="s">
        <v>118</v>
      </c>
      <c r="B38">
        <v>572361</v>
      </c>
      <c r="C38">
        <v>577442</v>
      </c>
      <c r="D38">
        <f t="shared" si="0"/>
        <v>5081</v>
      </c>
      <c r="E38">
        <f t="shared" si="2"/>
        <v>1</v>
      </c>
      <c r="F38">
        <f t="shared" si="1"/>
        <v>8.8772645236137038E-3</v>
      </c>
    </row>
    <row r="39" spans="1:6" x14ac:dyDescent="0.25">
      <c r="A39" t="s">
        <v>121</v>
      </c>
      <c r="B39">
        <v>20803652</v>
      </c>
      <c r="C39">
        <v>20421442</v>
      </c>
      <c r="D39">
        <f t="shared" ref="D39" si="3">C39-B39</f>
        <v>-382210</v>
      </c>
      <c r="F39">
        <f t="shared" ref="F39" si="4">C39/B39-1</f>
        <v>-1.8372255025223438E-2</v>
      </c>
    </row>
  </sheetData>
  <sortState ref="A7:F38">
    <sortCondition ref="D7:D38"/>
  </sortState>
  <mergeCells count="1">
    <mergeCell ref="H1:I1"/>
  </mergeCells>
  <hyperlinks>
    <hyperlink ref="H1:I1" location="Index!A1" display="Regresar al Índice" xr:uid="{00000000-0004-0000-3200-000000000000}"/>
  </hyperlinks>
  <pageMargins left="0.7" right="0.7" top="0.75" bottom="0.75" header="0.3" footer="0.3"/>
  <pageSetup paperSize="9" orientation="portrait" horizontalDpi="0"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8"/>
  <dimension ref="A1:I40"/>
  <sheetViews>
    <sheetView zoomScaleNormal="100" workbookViewId="0">
      <selection activeCell="F22" sqref="F22"/>
    </sheetView>
  </sheetViews>
  <sheetFormatPr baseColWidth="10" defaultColWidth="11.44140625" defaultRowHeight="13.2" x14ac:dyDescent="0.25"/>
  <cols>
    <col min="1" max="4" width="11.44140625" customWidth="1"/>
    <col min="20" max="20" width="11.88671875" bestFit="1" customWidth="1"/>
  </cols>
  <sheetData>
    <row r="1" spans="1:9" ht="14.4" x14ac:dyDescent="0.3">
      <c r="A1" t="s">
        <v>1070</v>
      </c>
      <c r="H1" s="12" t="s">
        <v>131</v>
      </c>
      <c r="I1" s="12"/>
    </row>
    <row r="2" spans="1:9" x14ac:dyDescent="0.25">
      <c r="A2" t="s">
        <v>218</v>
      </c>
    </row>
    <row r="3" spans="1:9" x14ac:dyDescent="0.25">
      <c r="A3" t="s">
        <v>225</v>
      </c>
    </row>
    <row r="7" spans="1:9" x14ac:dyDescent="0.25">
      <c r="B7" t="s">
        <v>358</v>
      </c>
      <c r="C7" t="s">
        <v>231</v>
      </c>
      <c r="D7" t="s">
        <v>222</v>
      </c>
      <c r="E7" t="s">
        <v>223</v>
      </c>
      <c r="F7" t="s">
        <v>224</v>
      </c>
    </row>
    <row r="8" spans="1:9" x14ac:dyDescent="0.25">
      <c r="A8" t="s">
        <v>111</v>
      </c>
      <c r="B8">
        <v>194145</v>
      </c>
      <c r="C8">
        <v>184435</v>
      </c>
      <c r="D8">
        <v>-9710</v>
      </c>
      <c r="E8">
        <v>17</v>
      </c>
      <c r="F8">
        <v>-5.0014164670735828E-2</v>
      </c>
    </row>
    <row r="9" spans="1:9" x14ac:dyDescent="0.25">
      <c r="A9" t="s">
        <v>100</v>
      </c>
      <c r="B9">
        <v>237625</v>
      </c>
      <c r="C9">
        <v>227679</v>
      </c>
      <c r="D9">
        <v>-9946</v>
      </c>
      <c r="E9">
        <v>19</v>
      </c>
      <c r="F9">
        <v>-4.1855865334034736E-2</v>
      </c>
    </row>
    <row r="10" spans="1:9" x14ac:dyDescent="0.25">
      <c r="A10" t="s">
        <v>109</v>
      </c>
      <c r="B10">
        <v>477456</v>
      </c>
      <c r="C10">
        <v>463164</v>
      </c>
      <c r="D10">
        <v>-14292</v>
      </c>
      <c r="E10">
        <v>22</v>
      </c>
      <c r="F10">
        <v>-2.9933648336181728E-2</v>
      </c>
    </row>
    <row r="11" spans="1:9" x14ac:dyDescent="0.25">
      <c r="A11" t="s">
        <v>95</v>
      </c>
      <c r="B11">
        <v>338153</v>
      </c>
      <c r="C11">
        <v>328291</v>
      </c>
      <c r="D11">
        <v>-9862</v>
      </c>
      <c r="E11">
        <v>18</v>
      </c>
      <c r="F11">
        <v>-2.9164313195506164E-2</v>
      </c>
    </row>
    <row r="12" spans="1:9" x14ac:dyDescent="0.25">
      <c r="A12" t="s">
        <v>113</v>
      </c>
      <c r="B12">
        <v>945241</v>
      </c>
      <c r="C12">
        <v>919138</v>
      </c>
      <c r="D12">
        <v>-26103</v>
      </c>
      <c r="E12">
        <v>28</v>
      </c>
      <c r="F12">
        <v>-2.7615179620858576E-2</v>
      </c>
    </row>
    <row r="13" spans="1:9" x14ac:dyDescent="0.25">
      <c r="A13" t="s">
        <v>112</v>
      </c>
      <c r="B13">
        <v>104903</v>
      </c>
      <c r="C13">
        <v>102273</v>
      </c>
      <c r="D13">
        <v>-2630</v>
      </c>
      <c r="E13">
        <v>10</v>
      </c>
      <c r="F13">
        <v>-2.5070779672649923E-2</v>
      </c>
    </row>
    <row r="14" spans="1:9" x14ac:dyDescent="0.25">
      <c r="A14" t="s">
        <v>98</v>
      </c>
      <c r="B14">
        <v>601269</v>
      </c>
      <c r="C14">
        <v>586576</v>
      </c>
      <c r="D14">
        <v>-14693</v>
      </c>
      <c r="E14">
        <v>23</v>
      </c>
      <c r="F14">
        <v>-2.4436649818966205E-2</v>
      </c>
    </row>
    <row r="15" spans="1:9" x14ac:dyDescent="0.25">
      <c r="A15" t="s">
        <v>117</v>
      </c>
      <c r="B15">
        <v>1671843</v>
      </c>
      <c r="C15">
        <v>1632927</v>
      </c>
      <c r="D15">
        <v>-38916</v>
      </c>
      <c r="E15">
        <v>31</v>
      </c>
      <c r="F15">
        <v>-2.327730534505934E-2</v>
      </c>
    </row>
    <row r="16" spans="1:9" x14ac:dyDescent="0.25">
      <c r="A16" t="s">
        <v>93</v>
      </c>
      <c r="B16">
        <v>1663619</v>
      </c>
      <c r="C16">
        <v>1626181</v>
      </c>
      <c r="D16">
        <v>-37438</v>
      </c>
      <c r="E16">
        <v>30</v>
      </c>
      <c r="F16">
        <v>-2.2503950724294453E-2</v>
      </c>
    </row>
    <row r="17" spans="1:6" x14ac:dyDescent="0.25">
      <c r="A17" t="s">
        <v>122</v>
      </c>
      <c r="B17">
        <v>621882</v>
      </c>
      <c r="C17">
        <v>607919</v>
      </c>
      <c r="D17">
        <v>-13963</v>
      </c>
      <c r="E17">
        <v>21</v>
      </c>
      <c r="F17">
        <v>-2.2452812591456262E-2</v>
      </c>
    </row>
    <row r="18" spans="1:6" x14ac:dyDescent="0.25">
      <c r="A18" t="s">
        <v>107</v>
      </c>
      <c r="B18">
        <v>707671</v>
      </c>
      <c r="C18">
        <v>692500</v>
      </c>
      <c r="D18">
        <v>-15171</v>
      </c>
      <c r="E18">
        <v>24</v>
      </c>
      <c r="F18">
        <v>-2.1437928076747492E-2</v>
      </c>
    </row>
    <row r="19" spans="1:6" x14ac:dyDescent="0.25">
      <c r="A19" t="s">
        <v>123</v>
      </c>
      <c r="B19">
        <v>793308</v>
      </c>
      <c r="C19">
        <v>776527</v>
      </c>
      <c r="D19">
        <v>-16781</v>
      </c>
      <c r="E19">
        <v>26</v>
      </c>
      <c r="F19">
        <v>-2.1153196488627346E-2</v>
      </c>
    </row>
    <row r="20" spans="1:6" x14ac:dyDescent="0.25">
      <c r="A20" t="s">
        <v>96</v>
      </c>
      <c r="B20">
        <v>1029213</v>
      </c>
      <c r="C20">
        <v>1007762</v>
      </c>
      <c r="D20">
        <v>-21451</v>
      </c>
      <c r="E20">
        <v>27</v>
      </c>
      <c r="F20">
        <v>-2.0842138604934113E-2</v>
      </c>
    </row>
    <row r="21" spans="1:6" x14ac:dyDescent="0.25">
      <c r="A21" t="s">
        <v>108</v>
      </c>
      <c r="B21">
        <v>247674</v>
      </c>
      <c r="C21">
        <v>242643</v>
      </c>
      <c r="D21">
        <v>-5031</v>
      </c>
      <c r="E21">
        <v>15</v>
      </c>
      <c r="F21">
        <v>-2.031299207829651E-2</v>
      </c>
    </row>
    <row r="22" spans="1:6" x14ac:dyDescent="0.25">
      <c r="A22" t="s">
        <v>436</v>
      </c>
      <c r="B22">
        <v>3540813</v>
      </c>
      <c r="C22">
        <v>3470048</v>
      </c>
      <c r="D22">
        <v>-70765</v>
      </c>
      <c r="E22">
        <v>32</v>
      </c>
      <c r="F22">
        <v>-1.9985523098791202E-2</v>
      </c>
    </row>
    <row r="23" spans="1:6" x14ac:dyDescent="0.25">
      <c r="A23" t="s">
        <v>121</v>
      </c>
      <c r="B23">
        <v>20803652</v>
      </c>
      <c r="C23">
        <v>20421442</v>
      </c>
      <c r="D23">
        <v>-382210</v>
      </c>
      <c r="F23">
        <v>-1.8372255025223438E-2</v>
      </c>
    </row>
    <row r="24" spans="1:6" x14ac:dyDescent="0.25">
      <c r="A24" t="s">
        <v>114</v>
      </c>
      <c r="B24">
        <v>909403</v>
      </c>
      <c r="C24">
        <v>892899</v>
      </c>
      <c r="D24">
        <v>-16504</v>
      </c>
      <c r="E24">
        <v>25</v>
      </c>
      <c r="F24">
        <v>-1.8148169733330555E-2</v>
      </c>
    </row>
    <row r="25" spans="1:6" x14ac:dyDescent="0.25">
      <c r="A25" t="s">
        <v>106</v>
      </c>
      <c r="B25">
        <v>155022</v>
      </c>
      <c r="C25">
        <v>152317</v>
      </c>
      <c r="D25">
        <v>-2705</v>
      </c>
      <c r="E25">
        <v>11</v>
      </c>
      <c r="F25">
        <v>-1.7449136251628805E-2</v>
      </c>
    </row>
    <row r="26" spans="1:6" x14ac:dyDescent="0.25">
      <c r="A26" t="s">
        <v>105</v>
      </c>
      <c r="B26">
        <v>640521</v>
      </c>
      <c r="C26">
        <v>629401</v>
      </c>
      <c r="D26">
        <v>-11120</v>
      </c>
      <c r="E26">
        <v>20</v>
      </c>
      <c r="F26">
        <v>-1.7360867169070149E-2</v>
      </c>
    </row>
    <row r="27" spans="1:6" x14ac:dyDescent="0.25">
      <c r="A27" t="s">
        <v>89</v>
      </c>
      <c r="B27">
        <v>173997</v>
      </c>
      <c r="C27">
        <v>171220</v>
      </c>
      <c r="D27">
        <v>-2777</v>
      </c>
      <c r="E27">
        <v>12</v>
      </c>
      <c r="F27">
        <v>-1.5960045288137104E-2</v>
      </c>
    </row>
    <row r="28" spans="1:6" x14ac:dyDescent="0.25">
      <c r="A28" t="s">
        <v>99</v>
      </c>
      <c r="B28">
        <v>1840150</v>
      </c>
      <c r="C28">
        <v>1812699</v>
      </c>
      <c r="D28">
        <v>-27451</v>
      </c>
      <c r="E28">
        <v>29</v>
      </c>
      <c r="F28">
        <v>-1.4917805613672841E-2</v>
      </c>
    </row>
    <row r="29" spans="1:6" x14ac:dyDescent="0.25">
      <c r="A29" t="s">
        <v>92</v>
      </c>
      <c r="B29">
        <v>135341</v>
      </c>
      <c r="C29">
        <v>133675</v>
      </c>
      <c r="D29">
        <v>-1666</v>
      </c>
      <c r="E29">
        <v>8</v>
      </c>
      <c r="F29">
        <v>-1.2309647483024322E-2</v>
      </c>
    </row>
    <row r="30" spans="1:6" x14ac:dyDescent="0.25">
      <c r="A30" t="s">
        <v>97</v>
      </c>
      <c r="B30">
        <v>452899</v>
      </c>
      <c r="C30">
        <v>447346</v>
      </c>
      <c r="D30">
        <v>-5553</v>
      </c>
      <c r="E30">
        <v>16</v>
      </c>
      <c r="F30">
        <v>-1.2261011837076286E-2</v>
      </c>
    </row>
    <row r="31" spans="1:6" x14ac:dyDescent="0.25">
      <c r="A31" t="s">
        <v>116</v>
      </c>
      <c r="B31">
        <v>388658</v>
      </c>
      <c r="C31">
        <v>384295</v>
      </c>
      <c r="D31">
        <v>-4363</v>
      </c>
      <c r="E31">
        <v>14</v>
      </c>
      <c r="F31">
        <v>-1.1225807779590258E-2</v>
      </c>
    </row>
    <row r="32" spans="1:6" x14ac:dyDescent="0.25">
      <c r="A32" t="s">
        <v>90</v>
      </c>
      <c r="B32">
        <v>190762</v>
      </c>
      <c r="C32">
        <v>189173</v>
      </c>
      <c r="D32">
        <v>-1589</v>
      </c>
      <c r="E32">
        <v>7</v>
      </c>
      <c r="F32">
        <v>-8.3297512083119196E-3</v>
      </c>
    </row>
    <row r="33" spans="1:6" x14ac:dyDescent="0.25">
      <c r="A33" t="s">
        <v>120</v>
      </c>
      <c r="B33">
        <v>466606</v>
      </c>
      <c r="C33">
        <v>463598</v>
      </c>
      <c r="D33">
        <v>-3008</v>
      </c>
      <c r="E33">
        <v>13</v>
      </c>
      <c r="F33">
        <v>-6.4465523375181188E-3</v>
      </c>
    </row>
    <row r="34" spans="1:6" x14ac:dyDescent="0.25">
      <c r="A34" t="s">
        <v>94</v>
      </c>
      <c r="B34">
        <v>214052</v>
      </c>
      <c r="C34">
        <v>212784</v>
      </c>
      <c r="D34">
        <v>-1268</v>
      </c>
      <c r="E34">
        <v>5</v>
      </c>
      <c r="F34">
        <v>-5.9237942182273073E-3</v>
      </c>
    </row>
    <row r="35" spans="1:6" x14ac:dyDescent="0.25">
      <c r="A35" t="s">
        <v>91</v>
      </c>
      <c r="B35">
        <v>228778</v>
      </c>
      <c r="C35">
        <v>227505</v>
      </c>
      <c r="D35">
        <v>-1273</v>
      </c>
      <c r="E35">
        <v>6</v>
      </c>
      <c r="F35">
        <v>-5.5643462221017792E-3</v>
      </c>
    </row>
    <row r="36" spans="1:6" x14ac:dyDescent="0.25">
      <c r="A36" t="s">
        <v>124</v>
      </c>
      <c r="B36">
        <v>751085</v>
      </c>
      <c r="C36">
        <v>749350</v>
      </c>
      <c r="D36">
        <v>-1735</v>
      </c>
      <c r="E36">
        <v>9</v>
      </c>
      <c r="F36">
        <v>-2.3099915455641051E-3</v>
      </c>
    </row>
    <row r="37" spans="1:6" x14ac:dyDescent="0.25">
      <c r="A37" t="s">
        <v>115</v>
      </c>
      <c r="B37">
        <v>139005</v>
      </c>
      <c r="C37">
        <v>138790</v>
      </c>
      <c r="D37">
        <v>-215</v>
      </c>
      <c r="E37">
        <v>4</v>
      </c>
      <c r="F37">
        <v>-1.546706952987309E-3</v>
      </c>
    </row>
    <row r="38" spans="1:6" x14ac:dyDescent="0.25">
      <c r="A38" t="s">
        <v>103</v>
      </c>
      <c r="B38">
        <v>211448</v>
      </c>
      <c r="C38">
        <v>211336</v>
      </c>
      <c r="D38">
        <v>-112</v>
      </c>
      <c r="E38">
        <v>3</v>
      </c>
      <c r="F38">
        <v>-5.2968105633532936E-4</v>
      </c>
    </row>
    <row r="39" spans="1:6" x14ac:dyDescent="0.25">
      <c r="A39" t="s">
        <v>104</v>
      </c>
      <c r="B39">
        <v>158749</v>
      </c>
      <c r="C39">
        <v>159549</v>
      </c>
      <c r="D39">
        <v>800</v>
      </c>
      <c r="E39">
        <v>2</v>
      </c>
      <c r="F39">
        <v>5.0394018230035531E-3</v>
      </c>
    </row>
    <row r="40" spans="1:6" x14ac:dyDescent="0.25">
      <c r="A40" t="s">
        <v>118</v>
      </c>
      <c r="B40">
        <v>572361</v>
      </c>
      <c r="C40">
        <v>577442</v>
      </c>
      <c r="D40">
        <v>5081</v>
      </c>
      <c r="E40">
        <v>1</v>
      </c>
      <c r="F40">
        <v>8.8772645236137038E-3</v>
      </c>
    </row>
  </sheetData>
  <autoFilter ref="A7:F7" xr:uid="{00000000-0009-0000-0000-000033000000}">
    <sortState ref="A8:F40">
      <sortCondition ref="F7"/>
    </sortState>
  </autoFilter>
  <sortState ref="A8:F39">
    <sortCondition ref="F8:F39"/>
  </sortState>
  <mergeCells count="1">
    <mergeCell ref="H1:I1"/>
  </mergeCells>
  <hyperlinks>
    <hyperlink ref="H1:I1" location="Index!A1" display="Regresar al Índice" xr:uid="{00000000-0004-0000-3300-000000000000}"/>
  </hyperlinks>
  <pageMargins left="0.7" right="0.7" top="0.75" bottom="0.75" header="0.3" footer="0.3"/>
  <pageSetup paperSize="9" orientation="portrait" horizontalDpi="0"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9"/>
  <dimension ref="A1:I28"/>
  <sheetViews>
    <sheetView workbookViewId="0">
      <selection activeCell="F22" sqref="F22"/>
    </sheetView>
  </sheetViews>
  <sheetFormatPr baseColWidth="10" defaultColWidth="11.44140625" defaultRowHeight="13.2" x14ac:dyDescent="0.25"/>
  <cols>
    <col min="3" max="3" width="14.109375" customWidth="1"/>
    <col min="6" max="6" width="15.88671875" customWidth="1"/>
  </cols>
  <sheetData>
    <row r="1" spans="1:9" ht="14.4" x14ac:dyDescent="0.3">
      <c r="A1" t="s">
        <v>1071</v>
      </c>
      <c r="H1" s="12" t="s">
        <v>131</v>
      </c>
      <c r="I1" s="12"/>
    </row>
    <row r="2" spans="1:9" x14ac:dyDescent="0.25">
      <c r="A2" t="s">
        <v>212</v>
      </c>
    </row>
    <row r="5" spans="1:9" x14ac:dyDescent="0.25">
      <c r="A5" t="s">
        <v>159</v>
      </c>
      <c r="B5" t="s">
        <v>700</v>
      </c>
      <c r="C5" t="s">
        <v>213</v>
      </c>
      <c r="D5" t="s">
        <v>214</v>
      </c>
      <c r="E5" t="s">
        <v>215</v>
      </c>
      <c r="F5" t="s">
        <v>216</v>
      </c>
      <c r="G5" t="s">
        <v>226</v>
      </c>
      <c r="H5" t="s">
        <v>217</v>
      </c>
    </row>
    <row r="6" spans="1:9" x14ac:dyDescent="0.25">
      <c r="A6">
        <v>1997</v>
      </c>
      <c r="B6" t="s">
        <v>741</v>
      </c>
      <c r="C6">
        <v>862479</v>
      </c>
      <c r="D6">
        <v>-3744</v>
      </c>
      <c r="E6">
        <v>-4.3222126403940075E-3</v>
      </c>
    </row>
    <row r="7" spans="1:9" x14ac:dyDescent="0.25">
      <c r="A7">
        <v>1998</v>
      </c>
      <c r="B7" t="s">
        <v>742</v>
      </c>
      <c r="C7">
        <v>926290</v>
      </c>
      <c r="D7">
        <v>-7494</v>
      </c>
      <c r="E7">
        <v>-8.025410587459203E-3</v>
      </c>
      <c r="F7">
        <v>7.398556950372126E-2</v>
      </c>
      <c r="G7">
        <v>12</v>
      </c>
      <c r="H7">
        <v>63811</v>
      </c>
    </row>
    <row r="8" spans="1:9" x14ac:dyDescent="0.25">
      <c r="A8">
        <v>1999</v>
      </c>
      <c r="B8" t="s">
        <v>743</v>
      </c>
      <c r="C8">
        <v>986121</v>
      </c>
      <c r="D8">
        <v>-11032</v>
      </c>
      <c r="E8">
        <v>-1.1063497778174503E-2</v>
      </c>
      <c r="F8">
        <v>6.459208239320291E-2</v>
      </c>
      <c r="G8">
        <v>12</v>
      </c>
      <c r="H8">
        <v>59831</v>
      </c>
    </row>
    <row r="9" spans="1:9" x14ac:dyDescent="0.25">
      <c r="A9">
        <v>2000</v>
      </c>
      <c r="B9" t="s">
        <v>744</v>
      </c>
      <c r="C9">
        <v>1034215</v>
      </c>
      <c r="D9">
        <v>-20131</v>
      </c>
      <c r="E9">
        <v>-1.909335265652834E-2</v>
      </c>
      <c r="F9">
        <v>4.8770891198950173E-2</v>
      </c>
      <c r="G9">
        <v>12</v>
      </c>
      <c r="H9">
        <v>48094</v>
      </c>
    </row>
    <row r="10" spans="1:9" x14ac:dyDescent="0.25">
      <c r="A10">
        <v>2001</v>
      </c>
      <c r="B10" t="s">
        <v>745</v>
      </c>
      <c r="C10">
        <v>1011723</v>
      </c>
      <c r="D10">
        <v>-16758</v>
      </c>
      <c r="E10">
        <v>-1.6293932508232967E-2</v>
      </c>
      <c r="F10">
        <v>-2.1747895747015855E-2</v>
      </c>
      <c r="G10">
        <v>12</v>
      </c>
      <c r="H10">
        <v>-22492</v>
      </c>
    </row>
    <row r="11" spans="1:9" x14ac:dyDescent="0.25">
      <c r="A11">
        <v>2002</v>
      </c>
      <c r="B11" t="s">
        <v>746</v>
      </c>
      <c r="C11">
        <v>1029691</v>
      </c>
      <c r="D11">
        <v>-17147</v>
      </c>
      <c r="E11">
        <v>-1.6379802796612219E-2</v>
      </c>
      <c r="F11">
        <v>1.7759801842994527E-2</v>
      </c>
      <c r="G11">
        <v>12</v>
      </c>
      <c r="H11">
        <v>17968</v>
      </c>
    </row>
    <row r="12" spans="1:9" x14ac:dyDescent="0.25">
      <c r="A12">
        <v>2003</v>
      </c>
      <c r="B12" t="s">
        <v>747</v>
      </c>
      <c r="C12">
        <v>1041281</v>
      </c>
      <c r="D12">
        <v>-5992</v>
      </c>
      <c r="E12">
        <v>-5.7215262877969852E-3</v>
      </c>
      <c r="F12">
        <v>1.1255803925643626E-2</v>
      </c>
      <c r="G12">
        <v>12</v>
      </c>
      <c r="H12">
        <v>11590</v>
      </c>
    </row>
    <row r="13" spans="1:9" x14ac:dyDescent="0.25">
      <c r="A13">
        <v>2004</v>
      </c>
      <c r="B13" t="s">
        <v>748</v>
      </c>
      <c r="C13">
        <v>1062895</v>
      </c>
      <c r="D13">
        <v>-12628</v>
      </c>
      <c r="E13">
        <v>-1.1741264482489022E-2</v>
      </c>
      <c r="F13">
        <v>2.075712511800365E-2</v>
      </c>
      <c r="G13">
        <v>12</v>
      </c>
      <c r="H13">
        <v>21614</v>
      </c>
    </row>
    <row r="14" spans="1:9" x14ac:dyDescent="0.25">
      <c r="A14">
        <v>2005</v>
      </c>
      <c r="B14" t="s">
        <v>749</v>
      </c>
      <c r="C14">
        <v>1095746</v>
      </c>
      <c r="D14">
        <v>-17493</v>
      </c>
      <c r="E14">
        <v>-1.5713606871480379E-2</v>
      </c>
      <c r="F14">
        <v>3.0907098067071592E-2</v>
      </c>
      <c r="G14">
        <v>12</v>
      </c>
      <c r="H14">
        <v>32851</v>
      </c>
    </row>
    <row r="15" spans="1:9" x14ac:dyDescent="0.25">
      <c r="A15">
        <v>2006</v>
      </c>
      <c r="B15" t="s">
        <v>750</v>
      </c>
      <c r="C15">
        <v>1147143</v>
      </c>
      <c r="D15">
        <v>-21228</v>
      </c>
      <c r="E15">
        <v>-1.8168886423918451E-2</v>
      </c>
      <c r="F15">
        <v>4.6905943530708649E-2</v>
      </c>
      <c r="G15">
        <v>12</v>
      </c>
      <c r="H15">
        <v>51397</v>
      </c>
    </row>
    <row r="16" spans="1:9" x14ac:dyDescent="0.25">
      <c r="A16">
        <v>2007</v>
      </c>
      <c r="B16" t="s">
        <v>751</v>
      </c>
      <c r="C16">
        <v>1194386</v>
      </c>
      <c r="D16">
        <v>-25228</v>
      </c>
      <c r="E16">
        <v>-2.0685233196732766E-2</v>
      </c>
      <c r="F16">
        <v>4.1183182916166405E-2</v>
      </c>
      <c r="G16">
        <v>12</v>
      </c>
      <c r="H16">
        <v>47243</v>
      </c>
    </row>
    <row r="17" spans="1:8" x14ac:dyDescent="0.25">
      <c r="A17">
        <v>2008</v>
      </c>
      <c r="B17" t="s">
        <v>752</v>
      </c>
      <c r="C17">
        <v>1204590</v>
      </c>
      <c r="D17">
        <v>-20748</v>
      </c>
      <c r="E17">
        <v>-1.6932470877423222E-2</v>
      </c>
      <c r="F17">
        <v>8.5433017466716166E-3</v>
      </c>
      <c r="G17">
        <v>12</v>
      </c>
      <c r="H17">
        <v>10204</v>
      </c>
    </row>
    <row r="18" spans="1:8" x14ac:dyDescent="0.25">
      <c r="A18">
        <v>2009</v>
      </c>
      <c r="B18" t="s">
        <v>753</v>
      </c>
      <c r="C18">
        <v>1208019</v>
      </c>
      <c r="D18">
        <v>-13888</v>
      </c>
      <c r="E18">
        <v>-1.136584044448552E-2</v>
      </c>
      <c r="F18">
        <v>2.846611710208391E-3</v>
      </c>
      <c r="G18">
        <v>12</v>
      </c>
      <c r="H18">
        <v>3429</v>
      </c>
    </row>
    <row r="19" spans="1:8" x14ac:dyDescent="0.25">
      <c r="A19">
        <v>2010</v>
      </c>
      <c r="B19" t="s">
        <v>754</v>
      </c>
      <c r="C19">
        <v>1263487</v>
      </c>
      <c r="D19">
        <v>-13827</v>
      </c>
      <c r="E19">
        <v>-1.0825059460712105E-2</v>
      </c>
      <c r="F19">
        <v>4.591649634649797E-2</v>
      </c>
      <c r="G19">
        <v>12</v>
      </c>
      <c r="H19">
        <v>55468</v>
      </c>
    </row>
    <row r="20" spans="1:8" x14ac:dyDescent="0.25">
      <c r="A20">
        <v>2011</v>
      </c>
      <c r="B20" t="s">
        <v>755</v>
      </c>
      <c r="C20">
        <v>1308282</v>
      </c>
      <c r="D20">
        <v>-17302</v>
      </c>
      <c r="E20">
        <v>-1.3052360318169254E-2</v>
      </c>
      <c r="F20">
        <v>3.545347122685083E-2</v>
      </c>
      <c r="G20">
        <v>12</v>
      </c>
      <c r="H20">
        <v>44795</v>
      </c>
    </row>
    <row r="21" spans="1:8" x14ac:dyDescent="0.25">
      <c r="A21">
        <v>2012</v>
      </c>
      <c r="B21" t="s">
        <v>756</v>
      </c>
      <c r="C21">
        <v>1349657</v>
      </c>
      <c r="D21">
        <v>-8913</v>
      </c>
      <c r="E21">
        <v>-6.560574721950263E-3</v>
      </c>
      <c r="F21">
        <v>3.1625444667128244E-2</v>
      </c>
      <c r="G21">
        <v>12</v>
      </c>
      <c r="H21">
        <v>41375</v>
      </c>
    </row>
    <row r="22" spans="1:8" x14ac:dyDescent="0.25">
      <c r="A22">
        <v>2013</v>
      </c>
      <c r="B22" t="s">
        <v>757</v>
      </c>
      <c r="C22">
        <v>1397248</v>
      </c>
      <c r="D22">
        <v>-12870</v>
      </c>
      <c r="E22">
        <v>-9.1268957633332537E-3</v>
      </c>
      <c r="F22">
        <v>3.5261551638675614E-2</v>
      </c>
      <c r="G22">
        <v>12</v>
      </c>
      <c r="H22">
        <v>47591</v>
      </c>
    </row>
    <row r="23" spans="1:8" x14ac:dyDescent="0.25">
      <c r="A23">
        <v>2014</v>
      </c>
      <c r="B23" t="s">
        <v>758</v>
      </c>
      <c r="C23">
        <v>1463340</v>
      </c>
      <c r="D23">
        <v>-13832</v>
      </c>
      <c r="E23">
        <v>-9.3638384697245503E-3</v>
      </c>
      <c r="F23">
        <v>4.7301552766581212E-2</v>
      </c>
      <c r="G23">
        <v>12</v>
      </c>
      <c r="H23">
        <v>66092</v>
      </c>
    </row>
    <row r="24" spans="1:8" x14ac:dyDescent="0.25">
      <c r="A24">
        <v>2015</v>
      </c>
      <c r="B24" t="s">
        <v>759</v>
      </c>
      <c r="C24">
        <v>1535255</v>
      </c>
      <c r="D24">
        <v>-13566</v>
      </c>
      <c r="E24">
        <v>-8.7589204950088151E-3</v>
      </c>
      <c r="F24">
        <v>4.9144423032241313E-2</v>
      </c>
      <c r="G24">
        <v>12</v>
      </c>
      <c r="H24">
        <v>71915</v>
      </c>
    </row>
    <row r="25" spans="1:8" x14ac:dyDescent="0.25">
      <c r="A25">
        <v>2016</v>
      </c>
      <c r="B25" t="s">
        <v>760</v>
      </c>
      <c r="C25">
        <v>1624237</v>
      </c>
      <c r="D25">
        <v>-19108</v>
      </c>
      <c r="E25">
        <v>-1.1627503658696137E-2</v>
      </c>
      <c r="F25">
        <v>5.7959101256794376E-2</v>
      </c>
      <c r="G25">
        <v>12</v>
      </c>
      <c r="H25">
        <v>88982</v>
      </c>
    </row>
    <row r="26" spans="1:8" x14ac:dyDescent="0.25">
      <c r="A26">
        <v>2017</v>
      </c>
      <c r="B26" t="s">
        <v>761</v>
      </c>
      <c r="C26">
        <v>1717868</v>
      </c>
      <c r="D26">
        <v>-22145</v>
      </c>
      <c r="E26">
        <v>-1.2726916408095756E-2</v>
      </c>
      <c r="F26">
        <v>5.7646144004846578E-2</v>
      </c>
      <c r="G26">
        <v>12</v>
      </c>
      <c r="H26">
        <v>93631</v>
      </c>
    </row>
    <row r="27" spans="1:8" x14ac:dyDescent="0.25">
      <c r="A27">
        <v>2018</v>
      </c>
      <c r="B27" t="s">
        <v>762</v>
      </c>
      <c r="C27">
        <v>1761000</v>
      </c>
      <c r="D27">
        <v>-31036</v>
      </c>
      <c r="E27">
        <v>-1.7318848505275541E-2</v>
      </c>
      <c r="F27">
        <v>2.5107866262134237E-2</v>
      </c>
      <c r="G27">
        <v>12</v>
      </c>
      <c r="H27">
        <v>43132</v>
      </c>
    </row>
    <row r="28" spans="1:8" x14ac:dyDescent="0.25">
      <c r="A28">
        <v>2019</v>
      </c>
      <c r="B28" t="s">
        <v>763</v>
      </c>
      <c r="C28">
        <v>1812699</v>
      </c>
      <c r="D28">
        <v>-27451</v>
      </c>
      <c r="E28">
        <v>-1.4917805613672841E-2</v>
      </c>
      <c r="F28">
        <v>2.9357751277683031E-2</v>
      </c>
      <c r="G28">
        <v>12</v>
      </c>
      <c r="H28">
        <v>51699</v>
      </c>
    </row>
  </sheetData>
  <mergeCells count="1">
    <mergeCell ref="H1:I1"/>
  </mergeCells>
  <hyperlinks>
    <hyperlink ref="H1:I1" location="Index!A1" display="Regresar al Índice" xr:uid="{00000000-0004-0000-3400-000000000000}"/>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60"/>
  <dimension ref="A1:I79"/>
  <sheetViews>
    <sheetView workbookViewId="0">
      <selection activeCell="F22" sqref="F22"/>
    </sheetView>
  </sheetViews>
  <sheetFormatPr baseColWidth="10" defaultColWidth="11.44140625" defaultRowHeight="13.2" x14ac:dyDescent="0.25"/>
  <cols>
    <col min="1" max="1" width="16.44140625" customWidth="1"/>
    <col min="2" max="2" width="14.5546875" customWidth="1"/>
    <col min="3" max="6" width="11.44140625" customWidth="1"/>
    <col min="9" max="9" width="12.6640625" bestFit="1" customWidth="1"/>
    <col min="21" max="21" width="11.88671875" bestFit="1" customWidth="1"/>
  </cols>
  <sheetData>
    <row r="1" spans="1:9" ht="14.4" x14ac:dyDescent="0.3">
      <c r="A1" t="s">
        <v>1072</v>
      </c>
      <c r="H1" s="12" t="s">
        <v>131</v>
      </c>
      <c r="I1" s="12"/>
    </row>
    <row r="2" spans="1:9" x14ac:dyDescent="0.25">
      <c r="A2" t="s">
        <v>218</v>
      </c>
    </row>
    <row r="3" spans="1:9" x14ac:dyDescent="0.25">
      <c r="A3" t="s">
        <v>225</v>
      </c>
    </row>
    <row r="8" spans="1:9" ht="36" customHeight="1" x14ac:dyDescent="0.25">
      <c r="B8" t="s">
        <v>227</v>
      </c>
      <c r="C8">
        <v>43800</v>
      </c>
      <c r="D8" t="s">
        <v>228</v>
      </c>
      <c r="E8" t="s">
        <v>223</v>
      </c>
      <c r="F8" t="s">
        <v>170</v>
      </c>
    </row>
    <row r="9" spans="1:9" x14ac:dyDescent="0.25">
      <c r="A9" t="s">
        <v>123</v>
      </c>
      <c r="B9">
        <v>779544</v>
      </c>
      <c r="C9">
        <v>776527</v>
      </c>
      <c r="D9">
        <f t="shared" ref="D9:D40" si="0">C9-B9</f>
        <v>-3017</v>
      </c>
      <c r="E9">
        <v>16</v>
      </c>
      <c r="F9">
        <f t="shared" ref="F9:F40" si="1">C9/B9-1</f>
        <v>-3.8702113030181229E-3</v>
      </c>
    </row>
    <row r="10" spans="1:9" ht="15.75" customHeight="1" x14ac:dyDescent="0.25">
      <c r="A10" t="s">
        <v>93</v>
      </c>
      <c r="B10">
        <v>1627196</v>
      </c>
      <c r="C10">
        <v>1626181</v>
      </c>
      <c r="D10">
        <f t="shared" si="0"/>
        <v>-1015</v>
      </c>
      <c r="E10">
        <v>6</v>
      </c>
      <c r="F10">
        <f t="shared" si="1"/>
        <v>-6.2377242815248035E-4</v>
      </c>
    </row>
    <row r="11" spans="1:9" ht="15.75" customHeight="1" x14ac:dyDescent="0.25">
      <c r="A11" t="s">
        <v>108</v>
      </c>
      <c r="B11">
        <v>243651</v>
      </c>
      <c r="C11">
        <v>242643</v>
      </c>
      <c r="D11">
        <f t="shared" si="0"/>
        <v>-1008</v>
      </c>
      <c r="E11">
        <v>27</v>
      </c>
      <c r="F11">
        <f t="shared" si="1"/>
        <v>-4.1370649002056004E-3</v>
      </c>
    </row>
    <row r="12" spans="1:9" ht="15.75" customHeight="1" x14ac:dyDescent="0.25">
      <c r="A12" t="s">
        <v>103</v>
      </c>
      <c r="B12">
        <v>212112</v>
      </c>
      <c r="C12">
        <v>211336</v>
      </c>
      <c r="D12">
        <f t="shared" si="0"/>
        <v>-776</v>
      </c>
      <c r="E12">
        <v>32</v>
      </c>
      <c r="F12">
        <f t="shared" si="1"/>
        <v>-3.6584445953081746E-3</v>
      </c>
    </row>
    <row r="13" spans="1:9" ht="15.75" customHeight="1" x14ac:dyDescent="0.25">
      <c r="A13" t="s">
        <v>100</v>
      </c>
      <c r="B13">
        <v>226929</v>
      </c>
      <c r="C13">
        <v>227679</v>
      </c>
      <c r="D13">
        <f t="shared" si="0"/>
        <v>750</v>
      </c>
      <c r="E13">
        <v>20</v>
      </c>
      <c r="F13">
        <f t="shared" si="1"/>
        <v>3.3049984797006715E-3</v>
      </c>
    </row>
    <row r="14" spans="1:9" ht="15.75" customHeight="1" x14ac:dyDescent="0.25">
      <c r="A14" t="s">
        <v>112</v>
      </c>
      <c r="B14">
        <v>100979</v>
      </c>
      <c r="C14">
        <v>102273</v>
      </c>
      <c r="D14">
        <f t="shared" si="0"/>
        <v>1294</v>
      </c>
      <c r="E14">
        <v>28</v>
      </c>
      <c r="F14">
        <f t="shared" si="1"/>
        <v>1.2814545598589744E-2</v>
      </c>
    </row>
    <row r="15" spans="1:9" ht="15.75" customHeight="1" x14ac:dyDescent="0.25">
      <c r="A15" t="s">
        <v>107</v>
      </c>
      <c r="B15">
        <v>690918</v>
      </c>
      <c r="C15">
        <v>692500</v>
      </c>
      <c r="D15">
        <f t="shared" si="0"/>
        <v>1582</v>
      </c>
      <c r="E15">
        <v>12</v>
      </c>
      <c r="F15">
        <f t="shared" si="1"/>
        <v>2.2897073169318993E-3</v>
      </c>
    </row>
    <row r="16" spans="1:9" ht="15.75" customHeight="1" x14ac:dyDescent="0.25">
      <c r="A16" t="s">
        <v>104</v>
      </c>
      <c r="B16">
        <v>157793</v>
      </c>
      <c r="C16">
        <v>159549</v>
      </c>
      <c r="D16">
        <f t="shared" si="0"/>
        <v>1756</v>
      </c>
      <c r="E16">
        <v>31</v>
      </c>
      <c r="F16">
        <f t="shared" si="1"/>
        <v>1.1128503799281431E-2</v>
      </c>
    </row>
    <row r="17" spans="1:6" ht="15.75" customHeight="1" x14ac:dyDescent="0.25">
      <c r="A17" t="s">
        <v>91</v>
      </c>
      <c r="B17">
        <v>225667</v>
      </c>
      <c r="C17">
        <v>227505</v>
      </c>
      <c r="D17">
        <f t="shared" si="0"/>
        <v>1838</v>
      </c>
      <c r="E17">
        <v>30</v>
      </c>
      <c r="F17">
        <f t="shared" si="1"/>
        <v>8.1447442470543585E-3</v>
      </c>
    </row>
    <row r="18" spans="1:6" ht="15.75" customHeight="1" x14ac:dyDescent="0.25">
      <c r="A18" t="s">
        <v>111</v>
      </c>
      <c r="B18">
        <v>182099</v>
      </c>
      <c r="C18">
        <v>184435</v>
      </c>
      <c r="D18">
        <f t="shared" si="0"/>
        <v>2336</v>
      </c>
      <c r="E18">
        <v>19</v>
      </c>
      <c r="F18">
        <f t="shared" si="1"/>
        <v>1.2828186865386337E-2</v>
      </c>
    </row>
    <row r="19" spans="1:6" ht="15.75" customHeight="1" x14ac:dyDescent="0.25">
      <c r="A19" t="s">
        <v>94</v>
      </c>
      <c r="B19">
        <v>210222</v>
      </c>
      <c r="C19">
        <v>212784</v>
      </c>
      <c r="D19">
        <f t="shared" si="0"/>
        <v>2562</v>
      </c>
      <c r="E19">
        <v>29</v>
      </c>
      <c r="F19">
        <f t="shared" si="1"/>
        <v>1.218711647686721E-2</v>
      </c>
    </row>
    <row r="20" spans="1:6" ht="15.75" customHeight="1" x14ac:dyDescent="0.25">
      <c r="A20" t="s">
        <v>90</v>
      </c>
      <c r="B20">
        <v>185244</v>
      </c>
      <c r="C20">
        <v>189173</v>
      </c>
      <c r="D20">
        <f t="shared" si="0"/>
        <v>3929</v>
      </c>
      <c r="E20">
        <v>24</v>
      </c>
      <c r="F20">
        <f t="shared" si="1"/>
        <v>2.120986374727396E-2</v>
      </c>
    </row>
    <row r="21" spans="1:6" ht="15.75" customHeight="1" x14ac:dyDescent="0.25">
      <c r="A21" t="s">
        <v>115</v>
      </c>
      <c r="B21">
        <v>134772</v>
      </c>
      <c r="C21">
        <v>138790</v>
      </c>
      <c r="D21">
        <f t="shared" si="0"/>
        <v>4018</v>
      </c>
      <c r="E21">
        <v>26</v>
      </c>
      <c r="F21">
        <f t="shared" si="1"/>
        <v>2.9813314338289931E-2</v>
      </c>
    </row>
    <row r="22" spans="1:6" ht="15.75" customHeight="1" x14ac:dyDescent="0.25">
      <c r="A22" t="s">
        <v>89</v>
      </c>
      <c r="B22">
        <v>165576</v>
      </c>
      <c r="C22">
        <v>171220</v>
      </c>
      <c r="D22">
        <f t="shared" si="0"/>
        <v>5644</v>
      </c>
      <c r="E22">
        <v>25</v>
      </c>
      <c r="F22">
        <f t="shared" si="1"/>
        <v>3.4087065758322543E-2</v>
      </c>
    </row>
    <row r="23" spans="1:6" ht="15.75" customHeight="1" x14ac:dyDescent="0.25">
      <c r="A23" t="s">
        <v>95</v>
      </c>
      <c r="B23">
        <v>321298</v>
      </c>
      <c r="C23">
        <v>328291</v>
      </c>
      <c r="D23">
        <f t="shared" si="0"/>
        <v>6993</v>
      </c>
      <c r="E23">
        <v>13</v>
      </c>
      <c r="F23">
        <f t="shared" si="1"/>
        <v>2.1764841362224452E-2</v>
      </c>
    </row>
    <row r="24" spans="1:6" ht="15.75" customHeight="1" x14ac:dyDescent="0.25">
      <c r="A24" t="s">
        <v>97</v>
      </c>
      <c r="B24">
        <v>439816</v>
      </c>
      <c r="C24">
        <v>447346</v>
      </c>
      <c r="D24">
        <f t="shared" si="0"/>
        <v>7530</v>
      </c>
      <c r="E24">
        <v>18</v>
      </c>
      <c r="F24">
        <f t="shared" si="1"/>
        <v>1.7120795969223446E-2</v>
      </c>
    </row>
    <row r="25" spans="1:6" ht="15.75" customHeight="1" x14ac:dyDescent="0.25">
      <c r="A25" t="s">
        <v>98</v>
      </c>
      <c r="B25">
        <v>578770</v>
      </c>
      <c r="C25">
        <v>586576</v>
      </c>
      <c r="D25">
        <f t="shared" si="0"/>
        <v>7806</v>
      </c>
      <c r="E25">
        <v>10</v>
      </c>
      <c r="F25">
        <f t="shared" si="1"/>
        <v>1.3487222903744156E-2</v>
      </c>
    </row>
    <row r="26" spans="1:6" ht="15.75" customHeight="1" x14ac:dyDescent="0.25">
      <c r="A26" t="s">
        <v>124</v>
      </c>
      <c r="B26">
        <v>741274</v>
      </c>
      <c r="C26">
        <v>749350</v>
      </c>
      <c r="D26">
        <f t="shared" si="0"/>
        <v>8076</v>
      </c>
      <c r="E26">
        <v>23</v>
      </c>
      <c r="F26">
        <f t="shared" si="1"/>
        <v>1.0894756864533228E-2</v>
      </c>
    </row>
    <row r="27" spans="1:6" ht="15.75" customHeight="1" x14ac:dyDescent="0.25">
      <c r="A27" t="s">
        <v>92</v>
      </c>
      <c r="B27">
        <v>125280</v>
      </c>
      <c r="C27">
        <v>133675</v>
      </c>
      <c r="D27">
        <f t="shared" si="0"/>
        <v>8395</v>
      </c>
      <c r="E27">
        <v>22</v>
      </c>
      <c r="F27">
        <f t="shared" si="1"/>
        <v>6.7009897828863352E-2</v>
      </c>
    </row>
    <row r="28" spans="1:6" ht="15.75" customHeight="1" x14ac:dyDescent="0.25">
      <c r="A28" t="s">
        <v>105</v>
      </c>
      <c r="B28">
        <v>620188</v>
      </c>
      <c r="C28">
        <v>629401</v>
      </c>
      <c r="D28">
        <f t="shared" si="0"/>
        <v>9213</v>
      </c>
      <c r="E28">
        <v>11</v>
      </c>
      <c r="F28">
        <f t="shared" si="1"/>
        <v>1.4855172947557893E-2</v>
      </c>
    </row>
    <row r="29" spans="1:6" ht="15.75" customHeight="1" x14ac:dyDescent="0.25">
      <c r="A29" t="s">
        <v>120</v>
      </c>
      <c r="B29">
        <v>454081</v>
      </c>
      <c r="C29">
        <v>463598</v>
      </c>
      <c r="D29">
        <f t="shared" si="0"/>
        <v>9517</v>
      </c>
      <c r="E29">
        <v>17</v>
      </c>
      <c r="F29">
        <f t="shared" si="1"/>
        <v>2.0958815717900592E-2</v>
      </c>
    </row>
    <row r="30" spans="1:6" ht="15.75" customHeight="1" x14ac:dyDescent="0.25">
      <c r="A30" t="s">
        <v>116</v>
      </c>
      <c r="B30">
        <v>374432</v>
      </c>
      <c r="C30">
        <v>384295</v>
      </c>
      <c r="D30">
        <f t="shared" si="0"/>
        <v>9863</v>
      </c>
      <c r="E30">
        <v>15</v>
      </c>
      <c r="F30">
        <f t="shared" si="1"/>
        <v>2.6341231518673514E-2</v>
      </c>
    </row>
    <row r="31" spans="1:6" ht="15.75" customHeight="1" x14ac:dyDescent="0.25">
      <c r="A31" t="s">
        <v>114</v>
      </c>
      <c r="B31">
        <v>882868</v>
      </c>
      <c r="C31">
        <v>892899</v>
      </c>
      <c r="D31">
        <f t="shared" si="0"/>
        <v>10031</v>
      </c>
      <c r="E31">
        <v>9</v>
      </c>
      <c r="F31">
        <f t="shared" si="1"/>
        <v>1.1361834385208214E-2</v>
      </c>
    </row>
    <row r="32" spans="1:6" ht="15.75" customHeight="1" x14ac:dyDescent="0.25">
      <c r="A32" t="s">
        <v>106</v>
      </c>
      <c r="B32">
        <v>138808</v>
      </c>
      <c r="C32">
        <v>152317</v>
      </c>
      <c r="D32">
        <f t="shared" si="0"/>
        <v>13509</v>
      </c>
      <c r="E32">
        <v>14</v>
      </c>
      <c r="F32">
        <f t="shared" si="1"/>
        <v>9.7321480029969543E-2</v>
      </c>
    </row>
    <row r="33" spans="1:6" ht="15.75" customHeight="1" x14ac:dyDescent="0.25">
      <c r="A33" t="s">
        <v>701</v>
      </c>
      <c r="B33">
        <v>905314</v>
      </c>
      <c r="C33">
        <v>919138</v>
      </c>
      <c r="D33">
        <f t="shared" si="0"/>
        <v>13824</v>
      </c>
      <c r="E33">
        <v>7</v>
      </c>
      <c r="F33">
        <f t="shared" si="1"/>
        <v>1.5269840077586361E-2</v>
      </c>
    </row>
    <row r="34" spans="1:6" ht="15.75" customHeight="1" x14ac:dyDescent="0.25">
      <c r="A34" t="s">
        <v>118</v>
      </c>
      <c r="B34">
        <v>562199</v>
      </c>
      <c r="C34">
        <v>577442</v>
      </c>
      <c r="D34">
        <f t="shared" si="0"/>
        <v>15243</v>
      </c>
      <c r="E34">
        <v>21</v>
      </c>
      <c r="F34">
        <f t="shared" si="1"/>
        <v>2.7113175227988728E-2</v>
      </c>
    </row>
    <row r="35" spans="1:6" ht="15.75" customHeight="1" x14ac:dyDescent="0.25">
      <c r="A35" t="s">
        <v>109</v>
      </c>
      <c r="B35">
        <v>447348</v>
      </c>
      <c r="C35">
        <v>463164</v>
      </c>
      <c r="D35">
        <f t="shared" si="0"/>
        <v>15816</v>
      </c>
      <c r="E35">
        <v>8</v>
      </c>
      <c r="F35">
        <f t="shared" si="1"/>
        <v>3.5355025617640035E-2</v>
      </c>
    </row>
    <row r="36" spans="1:6" ht="15.75" customHeight="1" x14ac:dyDescent="0.25">
      <c r="A36" t="s">
        <v>96</v>
      </c>
      <c r="B36">
        <v>988062</v>
      </c>
      <c r="C36">
        <v>1007762</v>
      </c>
      <c r="D36">
        <f t="shared" si="0"/>
        <v>19700</v>
      </c>
      <c r="E36">
        <v>5</v>
      </c>
      <c r="F36">
        <f t="shared" si="1"/>
        <v>1.993802008376E-2</v>
      </c>
    </row>
    <row r="37" spans="1:6" ht="15.75" customHeight="1" x14ac:dyDescent="0.25">
      <c r="A37" t="s">
        <v>117</v>
      </c>
      <c r="B37">
        <v>1608226</v>
      </c>
      <c r="C37">
        <v>1632927</v>
      </c>
      <c r="D37">
        <f t="shared" si="0"/>
        <v>24701</v>
      </c>
      <c r="E37">
        <v>3</v>
      </c>
      <c r="F37">
        <f t="shared" si="1"/>
        <v>1.5359159720089055E-2</v>
      </c>
    </row>
    <row r="38" spans="1:6" ht="15.75" customHeight="1" x14ac:dyDescent="0.25">
      <c r="A38" t="s">
        <v>122</v>
      </c>
      <c r="B38">
        <v>576858</v>
      </c>
      <c r="C38">
        <v>607919</v>
      </c>
      <c r="D38">
        <f t="shared" si="0"/>
        <v>31061</v>
      </c>
      <c r="E38">
        <v>4</v>
      </c>
      <c r="F38">
        <f t="shared" si="1"/>
        <v>5.3845140398503633E-2</v>
      </c>
    </row>
    <row r="39" spans="1:6" ht="15.75" customHeight="1" x14ac:dyDescent="0.25">
      <c r="A39" t="s">
        <v>99</v>
      </c>
      <c r="B39">
        <v>1761000</v>
      </c>
      <c r="C39">
        <v>1812699</v>
      </c>
      <c r="D39">
        <f t="shared" si="0"/>
        <v>51699</v>
      </c>
      <c r="E39">
        <v>2</v>
      </c>
      <c r="F39">
        <f t="shared" si="1"/>
        <v>2.9357751277683031E-2</v>
      </c>
    </row>
    <row r="40" spans="1:6" ht="15.75" customHeight="1" x14ac:dyDescent="0.25">
      <c r="A40" t="s">
        <v>436</v>
      </c>
      <c r="B40">
        <v>3410841</v>
      </c>
      <c r="C40">
        <v>3470048</v>
      </c>
      <c r="D40">
        <f t="shared" si="0"/>
        <v>59207</v>
      </c>
      <c r="E40">
        <v>1</v>
      </c>
      <c r="F40">
        <f t="shared" si="1"/>
        <v>1.7358475519673844E-2</v>
      </c>
    </row>
    <row r="41" spans="1:6" ht="15.75" customHeight="1" x14ac:dyDescent="0.25">
      <c r="A41" t="s">
        <v>121</v>
      </c>
      <c r="B41">
        <v>20079365</v>
      </c>
      <c r="C41">
        <f>SUM(C9:C40)</f>
        <v>20421442</v>
      </c>
      <c r="D41">
        <f t="shared" ref="D41" si="2">C41-B41</f>
        <v>342077</v>
      </c>
      <c r="F41">
        <f t="shared" ref="F41" si="3">C41/B41-1</f>
        <v>1.703624591713937E-2</v>
      </c>
    </row>
    <row r="45" spans="1:6" x14ac:dyDescent="0.25">
      <c r="A45" t="s">
        <v>229</v>
      </c>
      <c r="E45" t="s">
        <v>230</v>
      </c>
    </row>
    <row r="46" spans="1:6" x14ac:dyDescent="0.25">
      <c r="B46" t="s">
        <v>231</v>
      </c>
      <c r="C46">
        <v>2018</v>
      </c>
    </row>
    <row r="47" spans="1:6" x14ac:dyDescent="0.25">
      <c r="A47" t="s">
        <v>95</v>
      </c>
      <c r="B47">
        <v>321298</v>
      </c>
      <c r="E47" t="s">
        <v>232</v>
      </c>
      <c r="F47" t="s">
        <v>95</v>
      </c>
    </row>
    <row r="48" spans="1:6" x14ac:dyDescent="0.25">
      <c r="A48" t="s">
        <v>113</v>
      </c>
      <c r="B48">
        <v>877445</v>
      </c>
      <c r="E48" t="s">
        <v>233</v>
      </c>
      <c r="F48" t="s">
        <v>113</v>
      </c>
    </row>
    <row r="49" spans="1:6" x14ac:dyDescent="0.25">
      <c r="A49" t="s">
        <v>111</v>
      </c>
      <c r="B49">
        <v>181598</v>
      </c>
      <c r="E49" t="s">
        <v>234</v>
      </c>
      <c r="F49" t="s">
        <v>111</v>
      </c>
    </row>
    <row r="50" spans="1:6" x14ac:dyDescent="0.25">
      <c r="A50" t="s">
        <v>92</v>
      </c>
      <c r="B50">
        <v>125280</v>
      </c>
      <c r="E50" t="s">
        <v>235</v>
      </c>
      <c r="F50" t="s">
        <v>92</v>
      </c>
    </row>
    <row r="51" spans="1:6" x14ac:dyDescent="0.25">
      <c r="A51" t="s">
        <v>91</v>
      </c>
      <c r="B51">
        <v>225667</v>
      </c>
      <c r="E51" t="s">
        <v>236</v>
      </c>
      <c r="F51" t="s">
        <v>91</v>
      </c>
    </row>
    <row r="52" spans="1:6" x14ac:dyDescent="0.25">
      <c r="A52" t="s">
        <v>114</v>
      </c>
      <c r="B52">
        <v>882868</v>
      </c>
      <c r="E52" t="s">
        <v>237</v>
      </c>
      <c r="F52" t="s">
        <v>114</v>
      </c>
    </row>
    <row r="53" spans="1:6" x14ac:dyDescent="0.25">
      <c r="A53" t="s">
        <v>101</v>
      </c>
      <c r="B53">
        <v>3410841</v>
      </c>
      <c r="E53" t="s">
        <v>238</v>
      </c>
      <c r="F53" t="s">
        <v>123</v>
      </c>
    </row>
    <row r="54" spans="1:6" x14ac:dyDescent="0.25">
      <c r="A54" t="s">
        <v>123</v>
      </c>
      <c r="B54">
        <v>779580</v>
      </c>
      <c r="E54" t="s">
        <v>239</v>
      </c>
      <c r="F54" t="s">
        <v>115</v>
      </c>
    </row>
    <row r="55" spans="1:6" x14ac:dyDescent="0.25">
      <c r="A55" t="s">
        <v>115</v>
      </c>
      <c r="B55">
        <v>134121</v>
      </c>
      <c r="E55" t="s">
        <v>240</v>
      </c>
      <c r="F55" t="s">
        <v>101</v>
      </c>
    </row>
    <row r="56" spans="1:6" x14ac:dyDescent="0.25">
      <c r="A56" t="s">
        <v>108</v>
      </c>
      <c r="B56">
        <v>243651</v>
      </c>
      <c r="E56" t="s">
        <v>241</v>
      </c>
      <c r="F56" t="s">
        <v>108</v>
      </c>
    </row>
    <row r="57" spans="1:6" x14ac:dyDescent="0.25">
      <c r="A57" t="s">
        <v>93</v>
      </c>
      <c r="B57">
        <v>1627196</v>
      </c>
      <c r="E57" t="s">
        <v>242</v>
      </c>
      <c r="F57" t="s">
        <v>93</v>
      </c>
    </row>
    <row r="58" spans="1:6" x14ac:dyDescent="0.25">
      <c r="A58" t="s">
        <v>96</v>
      </c>
      <c r="B58">
        <v>994870</v>
      </c>
      <c r="E58" t="s">
        <v>243</v>
      </c>
      <c r="F58" t="s">
        <v>96</v>
      </c>
    </row>
    <row r="59" spans="1:6" x14ac:dyDescent="0.25">
      <c r="A59" t="s">
        <v>104</v>
      </c>
      <c r="B59">
        <v>157793</v>
      </c>
      <c r="E59" t="s">
        <v>244</v>
      </c>
      <c r="F59" t="s">
        <v>104</v>
      </c>
    </row>
    <row r="60" spans="1:6" x14ac:dyDescent="0.25">
      <c r="A60" t="s">
        <v>100</v>
      </c>
      <c r="B60">
        <v>226929</v>
      </c>
      <c r="E60" t="s">
        <v>245</v>
      </c>
      <c r="F60" t="s">
        <v>100</v>
      </c>
    </row>
    <row r="61" spans="1:6" x14ac:dyDescent="0.25">
      <c r="A61" t="s">
        <v>99</v>
      </c>
      <c r="B61">
        <v>1761000</v>
      </c>
      <c r="E61" t="s">
        <v>213</v>
      </c>
      <c r="F61" t="s">
        <v>99</v>
      </c>
    </row>
    <row r="62" spans="1:6" x14ac:dyDescent="0.25">
      <c r="A62" t="s">
        <v>120</v>
      </c>
      <c r="B62">
        <v>447924</v>
      </c>
      <c r="E62" t="s">
        <v>246</v>
      </c>
      <c r="F62" t="s">
        <v>120</v>
      </c>
    </row>
    <row r="63" spans="1:6" x14ac:dyDescent="0.25">
      <c r="A63" t="s">
        <v>103</v>
      </c>
      <c r="B63">
        <v>212112</v>
      </c>
      <c r="E63" t="s">
        <v>247</v>
      </c>
      <c r="F63" t="s">
        <v>103</v>
      </c>
    </row>
    <row r="64" spans="1:6" x14ac:dyDescent="0.25">
      <c r="A64" t="s">
        <v>106</v>
      </c>
      <c r="B64">
        <v>138808</v>
      </c>
      <c r="E64" t="s">
        <v>248</v>
      </c>
      <c r="F64" t="s">
        <v>106</v>
      </c>
    </row>
    <row r="65" spans="1:6" x14ac:dyDescent="0.25">
      <c r="A65" t="s">
        <v>117</v>
      </c>
      <c r="B65">
        <v>1608191</v>
      </c>
      <c r="E65" t="s">
        <v>249</v>
      </c>
      <c r="F65" t="s">
        <v>117</v>
      </c>
    </row>
    <row r="66" spans="1:6" x14ac:dyDescent="0.25">
      <c r="A66" t="s">
        <v>94</v>
      </c>
      <c r="B66">
        <v>215491</v>
      </c>
      <c r="E66" t="s">
        <v>250</v>
      </c>
      <c r="F66" t="s">
        <v>94</v>
      </c>
    </row>
    <row r="67" spans="1:6" x14ac:dyDescent="0.25">
      <c r="A67" t="s">
        <v>105</v>
      </c>
      <c r="B67">
        <v>620188</v>
      </c>
      <c r="E67" t="s">
        <v>251</v>
      </c>
      <c r="F67" t="s">
        <v>105</v>
      </c>
    </row>
    <row r="68" spans="1:6" x14ac:dyDescent="0.25">
      <c r="A68" t="s">
        <v>122</v>
      </c>
      <c r="B68">
        <v>576858</v>
      </c>
      <c r="E68" t="s">
        <v>252</v>
      </c>
      <c r="F68" t="s">
        <v>122</v>
      </c>
    </row>
    <row r="69" spans="1:6" x14ac:dyDescent="0.25">
      <c r="A69" t="s">
        <v>109</v>
      </c>
      <c r="B69">
        <v>447348</v>
      </c>
      <c r="E69" t="s">
        <v>253</v>
      </c>
      <c r="F69" t="s">
        <v>109</v>
      </c>
    </row>
    <row r="70" spans="1:6" x14ac:dyDescent="0.25">
      <c r="A70" t="s">
        <v>97</v>
      </c>
      <c r="B70">
        <v>439816</v>
      </c>
      <c r="E70" t="s">
        <v>254</v>
      </c>
      <c r="F70" t="s">
        <v>97</v>
      </c>
    </row>
    <row r="71" spans="1:6" x14ac:dyDescent="0.25">
      <c r="A71" t="s">
        <v>118</v>
      </c>
      <c r="B71">
        <v>562199</v>
      </c>
      <c r="E71" t="s">
        <v>255</v>
      </c>
      <c r="F71" t="s">
        <v>118</v>
      </c>
    </row>
    <row r="72" spans="1:6" x14ac:dyDescent="0.25">
      <c r="A72" t="s">
        <v>98</v>
      </c>
      <c r="B72">
        <v>607140</v>
      </c>
      <c r="E72" t="s">
        <v>256</v>
      </c>
      <c r="F72" t="s">
        <v>98</v>
      </c>
    </row>
    <row r="73" spans="1:6" x14ac:dyDescent="0.25">
      <c r="A73" t="s">
        <v>89</v>
      </c>
      <c r="B73">
        <v>165576</v>
      </c>
      <c r="E73" t="s">
        <v>257</v>
      </c>
      <c r="F73" t="s">
        <v>89</v>
      </c>
    </row>
    <row r="74" spans="1:6" x14ac:dyDescent="0.25">
      <c r="A74" t="s">
        <v>107</v>
      </c>
      <c r="B74">
        <v>674263</v>
      </c>
      <c r="E74" t="s">
        <v>258</v>
      </c>
      <c r="F74" t="s">
        <v>107</v>
      </c>
    </row>
    <row r="75" spans="1:6" x14ac:dyDescent="0.25">
      <c r="A75" t="s">
        <v>112</v>
      </c>
      <c r="B75">
        <v>100979</v>
      </c>
      <c r="E75" t="s">
        <v>259</v>
      </c>
      <c r="F75" t="s">
        <v>112</v>
      </c>
    </row>
    <row r="76" spans="1:6" x14ac:dyDescent="0.25">
      <c r="A76" t="s">
        <v>124</v>
      </c>
      <c r="B76">
        <v>752659</v>
      </c>
      <c r="E76" t="s">
        <v>260</v>
      </c>
      <c r="F76" t="s">
        <v>124</v>
      </c>
    </row>
    <row r="77" spans="1:6" x14ac:dyDescent="0.25">
      <c r="A77" t="s">
        <v>116</v>
      </c>
      <c r="B77">
        <v>374432</v>
      </c>
      <c r="E77" t="s">
        <v>261</v>
      </c>
      <c r="F77" t="s">
        <v>116</v>
      </c>
    </row>
    <row r="78" spans="1:6" x14ac:dyDescent="0.25">
      <c r="A78" t="s">
        <v>90</v>
      </c>
      <c r="B78">
        <v>185244</v>
      </c>
      <c r="E78" t="s">
        <v>262</v>
      </c>
      <c r="F78" t="s">
        <v>90</v>
      </c>
    </row>
    <row r="79" spans="1:6" x14ac:dyDescent="0.25">
      <c r="B79">
        <f>SUM(B47:B78)</f>
        <v>20079365</v>
      </c>
    </row>
  </sheetData>
  <sortState ref="A9:F40">
    <sortCondition ref="D9:D40"/>
  </sortState>
  <mergeCells count="1">
    <mergeCell ref="H1:I1"/>
  </mergeCells>
  <hyperlinks>
    <hyperlink ref="H1:I1" location="Index!A1" display="Regresar al Índice" xr:uid="{00000000-0004-0000-3500-000000000000}"/>
  </hyperlink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61"/>
  <dimension ref="A1:I77"/>
  <sheetViews>
    <sheetView workbookViewId="0">
      <selection activeCell="F22" sqref="F22"/>
    </sheetView>
  </sheetViews>
  <sheetFormatPr baseColWidth="10" defaultColWidth="11.44140625" defaultRowHeight="13.2" x14ac:dyDescent="0.25"/>
  <cols>
    <col min="21" max="21" width="11.88671875" customWidth="1"/>
  </cols>
  <sheetData>
    <row r="1" spans="1:9" ht="14.4" x14ac:dyDescent="0.3">
      <c r="A1" t="s">
        <v>1073</v>
      </c>
      <c r="H1" s="12" t="s">
        <v>131</v>
      </c>
      <c r="I1" s="12"/>
    </row>
    <row r="2" spans="1:9" x14ac:dyDescent="0.25">
      <c r="A2" t="s">
        <v>218</v>
      </c>
    </row>
    <row r="3" spans="1:9" x14ac:dyDescent="0.25">
      <c r="A3" t="s">
        <v>263</v>
      </c>
    </row>
    <row r="6" spans="1:9" x14ac:dyDescent="0.25">
      <c r="B6" t="s">
        <v>227</v>
      </c>
      <c r="C6">
        <v>43800</v>
      </c>
      <c r="D6" t="s">
        <v>228</v>
      </c>
      <c r="E6" t="s">
        <v>223</v>
      </c>
      <c r="F6" t="s">
        <v>170</v>
      </c>
    </row>
    <row r="7" spans="1:9" x14ac:dyDescent="0.25">
      <c r="A7" t="s">
        <v>108</v>
      </c>
      <c r="B7">
        <v>243651</v>
      </c>
      <c r="C7">
        <v>242643</v>
      </c>
      <c r="D7">
        <v>-1008</v>
      </c>
      <c r="E7">
        <v>27</v>
      </c>
      <c r="F7">
        <v>-4.1370649002056004E-3</v>
      </c>
    </row>
    <row r="8" spans="1:9" x14ac:dyDescent="0.25">
      <c r="A8" t="s">
        <v>123</v>
      </c>
      <c r="B8">
        <v>779544</v>
      </c>
      <c r="C8">
        <v>776527</v>
      </c>
      <c r="D8">
        <v>-3017</v>
      </c>
      <c r="E8">
        <v>16</v>
      </c>
      <c r="F8">
        <v>-3.8702113030181229E-3</v>
      </c>
    </row>
    <row r="9" spans="1:9" x14ac:dyDescent="0.25">
      <c r="A9" t="s">
        <v>103</v>
      </c>
      <c r="B9">
        <v>212112</v>
      </c>
      <c r="C9">
        <v>211336</v>
      </c>
      <c r="D9">
        <v>-776</v>
      </c>
      <c r="E9">
        <v>32</v>
      </c>
      <c r="F9">
        <v>-3.6584445953081746E-3</v>
      </c>
    </row>
    <row r="10" spans="1:9" x14ac:dyDescent="0.25">
      <c r="A10" t="s">
        <v>93</v>
      </c>
      <c r="B10">
        <v>1627196</v>
      </c>
      <c r="C10">
        <v>1626181</v>
      </c>
      <c r="D10">
        <v>-1015</v>
      </c>
      <c r="E10">
        <v>6</v>
      </c>
      <c r="F10">
        <v>-6.2377242815248035E-4</v>
      </c>
    </row>
    <row r="11" spans="1:9" x14ac:dyDescent="0.25">
      <c r="A11" t="s">
        <v>107</v>
      </c>
      <c r="B11">
        <v>690918</v>
      </c>
      <c r="C11">
        <v>692500</v>
      </c>
      <c r="D11">
        <v>1582</v>
      </c>
      <c r="E11">
        <v>12</v>
      </c>
      <c r="F11">
        <v>2.2897073169318993E-3</v>
      </c>
    </row>
    <row r="12" spans="1:9" x14ac:dyDescent="0.25">
      <c r="A12" t="s">
        <v>100</v>
      </c>
      <c r="B12">
        <v>226929</v>
      </c>
      <c r="C12">
        <v>227679</v>
      </c>
      <c r="D12">
        <v>750</v>
      </c>
      <c r="E12">
        <v>20</v>
      </c>
      <c r="F12">
        <v>3.3049984797006715E-3</v>
      </c>
    </row>
    <row r="13" spans="1:9" x14ac:dyDescent="0.25">
      <c r="A13" t="s">
        <v>91</v>
      </c>
      <c r="B13">
        <v>225667</v>
      </c>
      <c r="C13">
        <v>227505</v>
      </c>
      <c r="D13">
        <v>1838</v>
      </c>
      <c r="E13">
        <v>30</v>
      </c>
      <c r="F13">
        <v>8.1447442470543585E-3</v>
      </c>
    </row>
    <row r="14" spans="1:9" x14ac:dyDescent="0.25">
      <c r="A14" t="s">
        <v>124</v>
      </c>
      <c r="B14">
        <v>741274</v>
      </c>
      <c r="C14">
        <v>749350</v>
      </c>
      <c r="D14">
        <v>8076</v>
      </c>
      <c r="E14">
        <v>23</v>
      </c>
      <c r="F14">
        <v>1.0894756864533228E-2</v>
      </c>
    </row>
    <row r="15" spans="1:9" x14ac:dyDescent="0.25">
      <c r="A15" t="s">
        <v>104</v>
      </c>
      <c r="B15">
        <v>157793</v>
      </c>
      <c r="C15">
        <v>159549</v>
      </c>
      <c r="D15">
        <v>1756</v>
      </c>
      <c r="E15">
        <v>31</v>
      </c>
      <c r="F15">
        <v>1.1128503799281431E-2</v>
      </c>
    </row>
    <row r="16" spans="1:9" x14ac:dyDescent="0.25">
      <c r="A16" t="s">
        <v>114</v>
      </c>
      <c r="B16">
        <v>882868</v>
      </c>
      <c r="C16">
        <v>892899</v>
      </c>
      <c r="D16">
        <v>10031</v>
      </c>
      <c r="E16">
        <v>9</v>
      </c>
      <c r="F16">
        <v>1.1361834385208214E-2</v>
      </c>
    </row>
    <row r="17" spans="1:6" x14ac:dyDescent="0.25">
      <c r="A17" t="s">
        <v>94</v>
      </c>
      <c r="B17">
        <v>210222</v>
      </c>
      <c r="C17">
        <v>212784</v>
      </c>
      <c r="D17">
        <v>2562</v>
      </c>
      <c r="E17">
        <v>29</v>
      </c>
      <c r="F17">
        <v>1.218711647686721E-2</v>
      </c>
    </row>
    <row r="18" spans="1:6" x14ac:dyDescent="0.25">
      <c r="A18" t="s">
        <v>112</v>
      </c>
      <c r="B18">
        <v>100979</v>
      </c>
      <c r="C18">
        <v>102273</v>
      </c>
      <c r="D18">
        <v>1294</v>
      </c>
      <c r="E18">
        <v>28</v>
      </c>
      <c r="F18">
        <v>1.2814545598589744E-2</v>
      </c>
    </row>
    <row r="19" spans="1:6" x14ac:dyDescent="0.25">
      <c r="A19" t="s">
        <v>111</v>
      </c>
      <c r="B19">
        <v>182099</v>
      </c>
      <c r="C19">
        <v>184435</v>
      </c>
      <c r="D19">
        <v>2336</v>
      </c>
      <c r="E19">
        <v>19</v>
      </c>
      <c r="F19">
        <v>1.2828186865386337E-2</v>
      </c>
    </row>
    <row r="20" spans="1:6" x14ac:dyDescent="0.25">
      <c r="A20" t="s">
        <v>98</v>
      </c>
      <c r="B20">
        <v>578770</v>
      </c>
      <c r="C20">
        <v>586576</v>
      </c>
      <c r="D20">
        <v>7806</v>
      </c>
      <c r="E20">
        <v>10</v>
      </c>
      <c r="F20">
        <v>1.3487222903744156E-2</v>
      </c>
    </row>
    <row r="21" spans="1:6" x14ac:dyDescent="0.25">
      <c r="A21" t="s">
        <v>105</v>
      </c>
      <c r="B21">
        <v>620188</v>
      </c>
      <c r="C21">
        <v>629401</v>
      </c>
      <c r="D21">
        <v>9213</v>
      </c>
      <c r="E21">
        <v>11</v>
      </c>
      <c r="F21">
        <v>1.4855172947557893E-2</v>
      </c>
    </row>
    <row r="22" spans="1:6" x14ac:dyDescent="0.25">
      <c r="A22" t="s">
        <v>701</v>
      </c>
      <c r="B22">
        <v>905314</v>
      </c>
      <c r="C22">
        <v>919138</v>
      </c>
      <c r="D22">
        <v>13824</v>
      </c>
      <c r="E22">
        <v>7</v>
      </c>
      <c r="F22">
        <v>1.5269840077586361E-2</v>
      </c>
    </row>
    <row r="23" spans="1:6" x14ac:dyDescent="0.25">
      <c r="A23" t="s">
        <v>117</v>
      </c>
      <c r="B23">
        <v>1608226</v>
      </c>
      <c r="C23">
        <v>1632927</v>
      </c>
      <c r="D23">
        <v>24701</v>
      </c>
      <c r="E23">
        <v>3</v>
      </c>
      <c r="F23">
        <v>1.5359159720089055E-2</v>
      </c>
    </row>
    <row r="24" spans="1:6" x14ac:dyDescent="0.25">
      <c r="A24" t="s">
        <v>121</v>
      </c>
      <c r="B24">
        <v>20079365</v>
      </c>
      <c r="C24">
        <v>20421442</v>
      </c>
      <c r="D24">
        <v>342077</v>
      </c>
      <c r="F24">
        <v>1.703624591713937E-2</v>
      </c>
    </row>
    <row r="25" spans="1:6" x14ac:dyDescent="0.25">
      <c r="A25" t="s">
        <v>97</v>
      </c>
      <c r="B25">
        <v>439816</v>
      </c>
      <c r="C25">
        <v>447346</v>
      </c>
      <c r="D25">
        <v>7530</v>
      </c>
      <c r="E25">
        <v>18</v>
      </c>
      <c r="F25">
        <v>1.7120795969223446E-2</v>
      </c>
    </row>
    <row r="26" spans="1:6" x14ac:dyDescent="0.25">
      <c r="A26" t="s">
        <v>436</v>
      </c>
      <c r="B26">
        <v>3410841</v>
      </c>
      <c r="C26">
        <v>3470048</v>
      </c>
      <c r="D26">
        <v>59207</v>
      </c>
      <c r="E26">
        <v>1</v>
      </c>
      <c r="F26">
        <v>1.7358475519673844E-2</v>
      </c>
    </row>
    <row r="27" spans="1:6" x14ac:dyDescent="0.25">
      <c r="A27" t="s">
        <v>96</v>
      </c>
      <c r="B27">
        <v>988062</v>
      </c>
      <c r="C27">
        <v>1007762</v>
      </c>
      <c r="D27">
        <v>19700</v>
      </c>
      <c r="E27">
        <v>5</v>
      </c>
      <c r="F27">
        <v>1.993802008376E-2</v>
      </c>
    </row>
    <row r="28" spans="1:6" x14ac:dyDescent="0.25">
      <c r="A28" t="s">
        <v>120</v>
      </c>
      <c r="B28">
        <v>454081</v>
      </c>
      <c r="C28">
        <v>463598</v>
      </c>
      <c r="D28">
        <v>9517</v>
      </c>
      <c r="E28">
        <v>17</v>
      </c>
      <c r="F28">
        <v>2.0958815717900592E-2</v>
      </c>
    </row>
    <row r="29" spans="1:6" x14ac:dyDescent="0.25">
      <c r="A29" t="s">
        <v>90</v>
      </c>
      <c r="B29">
        <v>185244</v>
      </c>
      <c r="C29">
        <v>189173</v>
      </c>
      <c r="D29">
        <v>3929</v>
      </c>
      <c r="E29">
        <v>24</v>
      </c>
      <c r="F29">
        <v>2.120986374727396E-2</v>
      </c>
    </row>
    <row r="30" spans="1:6" x14ac:dyDescent="0.25">
      <c r="A30" t="s">
        <v>95</v>
      </c>
      <c r="B30">
        <v>321298</v>
      </c>
      <c r="C30">
        <v>328291</v>
      </c>
      <c r="D30">
        <v>6993</v>
      </c>
      <c r="E30">
        <v>13</v>
      </c>
      <c r="F30">
        <v>2.1764841362224452E-2</v>
      </c>
    </row>
    <row r="31" spans="1:6" x14ac:dyDescent="0.25">
      <c r="A31" t="s">
        <v>116</v>
      </c>
      <c r="B31">
        <v>374432</v>
      </c>
      <c r="C31">
        <v>384295</v>
      </c>
      <c r="D31">
        <v>9863</v>
      </c>
      <c r="E31">
        <v>15</v>
      </c>
      <c r="F31">
        <v>2.6341231518673514E-2</v>
      </c>
    </row>
    <row r="32" spans="1:6" x14ac:dyDescent="0.25">
      <c r="A32" t="s">
        <v>118</v>
      </c>
      <c r="B32">
        <v>562199</v>
      </c>
      <c r="C32">
        <v>577442</v>
      </c>
      <c r="D32">
        <v>15243</v>
      </c>
      <c r="E32">
        <v>21</v>
      </c>
      <c r="F32">
        <v>2.7113175227988728E-2</v>
      </c>
    </row>
    <row r="33" spans="1:6" x14ac:dyDescent="0.25">
      <c r="A33" t="s">
        <v>99</v>
      </c>
      <c r="B33">
        <v>1761000</v>
      </c>
      <c r="C33">
        <v>1812699</v>
      </c>
      <c r="D33">
        <v>51699</v>
      </c>
      <c r="E33">
        <v>2</v>
      </c>
      <c r="F33">
        <v>2.9357751277683031E-2</v>
      </c>
    </row>
    <row r="34" spans="1:6" x14ac:dyDescent="0.25">
      <c r="A34" t="s">
        <v>115</v>
      </c>
      <c r="B34">
        <v>134772</v>
      </c>
      <c r="C34">
        <v>138790</v>
      </c>
      <c r="D34">
        <v>4018</v>
      </c>
      <c r="E34">
        <v>26</v>
      </c>
      <c r="F34">
        <v>2.9813314338289931E-2</v>
      </c>
    </row>
    <row r="35" spans="1:6" x14ac:dyDescent="0.25">
      <c r="A35" t="s">
        <v>89</v>
      </c>
      <c r="B35">
        <v>165576</v>
      </c>
      <c r="C35">
        <v>171220</v>
      </c>
      <c r="D35">
        <v>5644</v>
      </c>
      <c r="E35">
        <v>25</v>
      </c>
      <c r="F35">
        <v>3.4087065758322543E-2</v>
      </c>
    </row>
    <row r="36" spans="1:6" x14ac:dyDescent="0.25">
      <c r="A36" t="s">
        <v>109</v>
      </c>
      <c r="B36">
        <v>447348</v>
      </c>
      <c r="C36">
        <v>463164</v>
      </c>
      <c r="D36">
        <v>15816</v>
      </c>
      <c r="E36">
        <v>8</v>
      </c>
      <c r="F36">
        <v>3.5355025617640035E-2</v>
      </c>
    </row>
    <row r="37" spans="1:6" x14ac:dyDescent="0.25">
      <c r="A37" t="s">
        <v>122</v>
      </c>
      <c r="B37">
        <v>576858</v>
      </c>
      <c r="C37">
        <v>607919</v>
      </c>
      <c r="D37">
        <v>31061</v>
      </c>
      <c r="E37">
        <v>4</v>
      </c>
      <c r="F37">
        <v>5.3845140398503633E-2</v>
      </c>
    </row>
    <row r="38" spans="1:6" x14ac:dyDescent="0.25">
      <c r="A38" t="s">
        <v>92</v>
      </c>
      <c r="B38">
        <v>125280</v>
      </c>
      <c r="C38">
        <v>133675</v>
      </c>
      <c r="D38">
        <v>8395</v>
      </c>
      <c r="E38">
        <v>22</v>
      </c>
      <c r="F38">
        <v>6.7009897828863352E-2</v>
      </c>
    </row>
    <row r="39" spans="1:6" x14ac:dyDescent="0.25">
      <c r="A39" t="s">
        <v>106</v>
      </c>
      <c r="B39">
        <v>138808</v>
      </c>
      <c r="C39">
        <v>152317</v>
      </c>
      <c r="D39">
        <v>13509</v>
      </c>
      <c r="E39">
        <v>14</v>
      </c>
      <c r="F39">
        <v>9.7321480029969543E-2</v>
      </c>
    </row>
    <row r="44" spans="1:6" x14ac:dyDescent="0.25">
      <c r="B44" t="s">
        <v>231</v>
      </c>
      <c r="C44">
        <v>2018</v>
      </c>
    </row>
    <row r="45" spans="1:6" x14ac:dyDescent="0.25">
      <c r="A45" t="s">
        <v>95</v>
      </c>
      <c r="B45">
        <v>321298</v>
      </c>
    </row>
    <row r="46" spans="1:6" x14ac:dyDescent="0.25">
      <c r="A46" t="s">
        <v>113</v>
      </c>
      <c r="B46">
        <v>877445</v>
      </c>
    </row>
    <row r="47" spans="1:6" x14ac:dyDescent="0.25">
      <c r="A47" t="s">
        <v>111</v>
      </c>
      <c r="B47">
        <v>181598</v>
      </c>
    </row>
    <row r="48" spans="1:6" x14ac:dyDescent="0.25">
      <c r="A48" t="s">
        <v>92</v>
      </c>
      <c r="B48">
        <v>125280</v>
      </c>
    </row>
    <row r="49" spans="1:2" x14ac:dyDescent="0.25">
      <c r="A49" t="s">
        <v>91</v>
      </c>
      <c r="B49">
        <v>225667</v>
      </c>
    </row>
    <row r="50" spans="1:2" x14ac:dyDescent="0.25">
      <c r="A50" t="s">
        <v>114</v>
      </c>
      <c r="B50">
        <v>882868</v>
      </c>
    </row>
    <row r="51" spans="1:2" x14ac:dyDescent="0.25">
      <c r="A51" t="s">
        <v>101</v>
      </c>
      <c r="B51">
        <v>3410841</v>
      </c>
    </row>
    <row r="52" spans="1:2" x14ac:dyDescent="0.25">
      <c r="A52" t="s">
        <v>123</v>
      </c>
      <c r="B52">
        <v>779580</v>
      </c>
    </row>
    <row r="53" spans="1:2" x14ac:dyDescent="0.25">
      <c r="A53" t="s">
        <v>115</v>
      </c>
      <c r="B53">
        <v>134121</v>
      </c>
    </row>
    <row r="54" spans="1:2" x14ac:dyDescent="0.25">
      <c r="A54" t="s">
        <v>108</v>
      </c>
      <c r="B54">
        <v>243651</v>
      </c>
    </row>
    <row r="55" spans="1:2" x14ac:dyDescent="0.25">
      <c r="A55" t="s">
        <v>93</v>
      </c>
      <c r="B55">
        <v>1627196</v>
      </c>
    </row>
    <row r="56" spans="1:2" x14ac:dyDescent="0.25">
      <c r="A56" t="s">
        <v>96</v>
      </c>
      <c r="B56">
        <v>994870</v>
      </c>
    </row>
    <row r="57" spans="1:2" x14ac:dyDescent="0.25">
      <c r="A57" t="s">
        <v>104</v>
      </c>
      <c r="B57">
        <v>157793</v>
      </c>
    </row>
    <row r="58" spans="1:2" x14ac:dyDescent="0.25">
      <c r="A58" t="s">
        <v>100</v>
      </c>
      <c r="B58">
        <v>226929</v>
      </c>
    </row>
    <row r="59" spans="1:2" x14ac:dyDescent="0.25">
      <c r="A59" t="s">
        <v>99</v>
      </c>
      <c r="B59">
        <v>1761000</v>
      </c>
    </row>
    <row r="60" spans="1:2" x14ac:dyDescent="0.25">
      <c r="A60" t="s">
        <v>120</v>
      </c>
      <c r="B60">
        <v>447924</v>
      </c>
    </row>
    <row r="61" spans="1:2" x14ac:dyDescent="0.25">
      <c r="A61" t="s">
        <v>103</v>
      </c>
      <c r="B61">
        <v>212112</v>
      </c>
    </row>
    <row r="62" spans="1:2" x14ac:dyDescent="0.25">
      <c r="A62" t="s">
        <v>106</v>
      </c>
      <c r="B62">
        <v>138808</v>
      </c>
    </row>
    <row r="63" spans="1:2" x14ac:dyDescent="0.25">
      <c r="A63" t="s">
        <v>117</v>
      </c>
      <c r="B63">
        <v>1608191</v>
      </c>
    </row>
    <row r="64" spans="1:2" x14ac:dyDescent="0.25">
      <c r="A64" t="s">
        <v>94</v>
      </c>
      <c r="B64">
        <v>215491</v>
      </c>
    </row>
    <row r="65" spans="1:2" x14ac:dyDescent="0.25">
      <c r="A65" t="s">
        <v>105</v>
      </c>
      <c r="B65">
        <v>620188</v>
      </c>
    </row>
    <row r="66" spans="1:2" x14ac:dyDescent="0.25">
      <c r="A66" t="s">
        <v>122</v>
      </c>
      <c r="B66">
        <v>576858</v>
      </c>
    </row>
    <row r="67" spans="1:2" x14ac:dyDescent="0.25">
      <c r="A67" t="s">
        <v>109</v>
      </c>
      <c r="B67">
        <v>447348</v>
      </c>
    </row>
    <row r="68" spans="1:2" x14ac:dyDescent="0.25">
      <c r="A68" t="s">
        <v>97</v>
      </c>
      <c r="B68">
        <v>439816</v>
      </c>
    </row>
    <row r="69" spans="1:2" x14ac:dyDescent="0.25">
      <c r="A69" t="s">
        <v>118</v>
      </c>
      <c r="B69">
        <v>562199</v>
      </c>
    </row>
    <row r="70" spans="1:2" x14ac:dyDescent="0.25">
      <c r="A70" t="s">
        <v>98</v>
      </c>
      <c r="B70">
        <v>607140</v>
      </c>
    </row>
    <row r="71" spans="1:2" x14ac:dyDescent="0.25">
      <c r="A71" t="s">
        <v>89</v>
      </c>
      <c r="B71">
        <v>165576</v>
      </c>
    </row>
    <row r="72" spans="1:2" x14ac:dyDescent="0.25">
      <c r="A72" t="s">
        <v>107</v>
      </c>
      <c r="B72">
        <v>674263</v>
      </c>
    </row>
    <row r="73" spans="1:2" x14ac:dyDescent="0.25">
      <c r="A73" t="s">
        <v>112</v>
      </c>
      <c r="B73">
        <v>100979</v>
      </c>
    </row>
    <row r="74" spans="1:2" x14ac:dyDescent="0.25">
      <c r="A74" t="s">
        <v>124</v>
      </c>
      <c r="B74">
        <v>752659</v>
      </c>
    </row>
    <row r="75" spans="1:2" x14ac:dyDescent="0.25">
      <c r="A75" t="s">
        <v>116</v>
      </c>
      <c r="B75">
        <v>374432</v>
      </c>
    </row>
    <row r="76" spans="1:2" x14ac:dyDescent="0.25">
      <c r="A76" t="s">
        <v>90</v>
      </c>
      <c r="B76">
        <v>185244</v>
      </c>
    </row>
    <row r="77" spans="1:2" x14ac:dyDescent="0.25">
      <c r="A77" t="s">
        <v>121</v>
      </c>
      <c r="B77">
        <v>20079365</v>
      </c>
    </row>
  </sheetData>
  <autoFilter ref="A6:F6" xr:uid="{00000000-0009-0000-0000-000036000000}">
    <sortState ref="A7:F39">
      <sortCondition ref="F6"/>
    </sortState>
  </autoFilter>
  <mergeCells count="1">
    <mergeCell ref="H1:I1"/>
  </mergeCells>
  <hyperlinks>
    <hyperlink ref="H1:I1" location="Index!A1" display="Regresar al Índice" xr:uid="{00000000-0004-0000-3600-000000000000}"/>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5"/>
  <dimension ref="A1:J39"/>
  <sheetViews>
    <sheetView workbookViewId="0">
      <selection activeCell="F22" sqref="F22"/>
    </sheetView>
  </sheetViews>
  <sheetFormatPr baseColWidth="10" defaultColWidth="9.109375" defaultRowHeight="13.2" x14ac:dyDescent="0.25"/>
  <cols>
    <col min="1" max="1" width="40.6640625" customWidth="1"/>
    <col min="2" max="2" width="10.6640625" bestFit="1" customWidth="1"/>
    <col min="3" max="4" width="14.109375" bestFit="1" customWidth="1"/>
    <col min="5" max="5" width="10.6640625" bestFit="1" customWidth="1"/>
    <col min="6" max="7" width="13.109375" bestFit="1" customWidth="1"/>
    <col min="8" max="8" width="10.5546875" bestFit="1" customWidth="1"/>
    <col min="9" max="9" width="12.88671875" bestFit="1" customWidth="1"/>
    <col min="10" max="10" width="10.6640625" customWidth="1"/>
  </cols>
  <sheetData>
    <row r="1" spans="1:10" ht="14.4" x14ac:dyDescent="0.3">
      <c r="A1" t="s">
        <v>1074</v>
      </c>
      <c r="B1" t="s">
        <v>127</v>
      </c>
      <c r="C1" t="s">
        <v>127</v>
      </c>
      <c r="D1" t="s">
        <v>127</v>
      </c>
      <c r="E1" t="s">
        <v>127</v>
      </c>
      <c r="F1" t="s">
        <v>127</v>
      </c>
      <c r="G1" t="s">
        <v>127</v>
      </c>
      <c r="H1" s="12" t="s">
        <v>131</v>
      </c>
      <c r="I1" s="12"/>
    </row>
    <row r="2" spans="1:10" x14ac:dyDescent="0.25">
      <c r="A2" t="s">
        <v>269</v>
      </c>
      <c r="B2" t="s">
        <v>127</v>
      </c>
      <c r="C2" t="s">
        <v>127</v>
      </c>
      <c r="D2" t="s">
        <v>127</v>
      </c>
      <c r="E2" t="s">
        <v>127</v>
      </c>
      <c r="F2" t="s">
        <v>127</v>
      </c>
      <c r="G2" t="s">
        <v>127</v>
      </c>
      <c r="H2" t="s">
        <v>127</v>
      </c>
    </row>
    <row r="3" spans="1:10" x14ac:dyDescent="0.25">
      <c r="A3" t="s">
        <v>1075</v>
      </c>
    </row>
    <row r="6" spans="1:10" ht="28.5" customHeight="1" x14ac:dyDescent="0.25">
      <c r="A6" t="s">
        <v>206</v>
      </c>
      <c r="B6" t="s">
        <v>788</v>
      </c>
      <c r="C6" t="s">
        <v>789</v>
      </c>
      <c r="D6" t="s">
        <v>268</v>
      </c>
      <c r="E6" t="s">
        <v>788</v>
      </c>
      <c r="F6" t="s">
        <v>789</v>
      </c>
      <c r="G6" t="s">
        <v>268</v>
      </c>
      <c r="H6" t="s">
        <v>222</v>
      </c>
      <c r="I6" t="s">
        <v>264</v>
      </c>
      <c r="J6" t="s">
        <v>265</v>
      </c>
    </row>
    <row r="7" spans="1:10" x14ac:dyDescent="0.25">
      <c r="A7" t="s">
        <v>436</v>
      </c>
      <c r="B7">
        <v>43829</v>
      </c>
      <c r="C7">
        <v>3470048</v>
      </c>
      <c r="D7">
        <v>3020906</v>
      </c>
      <c r="E7">
        <v>43799</v>
      </c>
      <c r="F7">
        <v>3540813</v>
      </c>
      <c r="G7">
        <v>3061130</v>
      </c>
      <c r="H7">
        <v>-70765</v>
      </c>
      <c r="I7">
        <v>-40224</v>
      </c>
      <c r="J7">
        <v>-30541</v>
      </c>
    </row>
    <row r="8" spans="1:10" x14ac:dyDescent="0.25">
      <c r="A8" t="s">
        <v>117</v>
      </c>
      <c r="B8">
        <v>43829</v>
      </c>
      <c r="C8">
        <v>1632896</v>
      </c>
      <c r="D8">
        <v>1476905</v>
      </c>
      <c r="E8">
        <v>43799</v>
      </c>
      <c r="F8">
        <v>1671812</v>
      </c>
      <c r="G8">
        <v>1506637</v>
      </c>
      <c r="H8">
        <v>-38916</v>
      </c>
      <c r="I8">
        <v>-29732</v>
      </c>
      <c r="J8">
        <v>-9184</v>
      </c>
    </row>
    <row r="9" spans="1:10" x14ac:dyDescent="0.25">
      <c r="A9" t="s">
        <v>93</v>
      </c>
      <c r="B9">
        <v>43829</v>
      </c>
      <c r="C9">
        <v>1626181</v>
      </c>
      <c r="D9">
        <v>1364730</v>
      </c>
      <c r="E9">
        <v>43799</v>
      </c>
      <c r="F9">
        <v>1663619</v>
      </c>
      <c r="G9">
        <v>1383970</v>
      </c>
      <c r="H9">
        <v>-37438</v>
      </c>
      <c r="I9">
        <v>-19240</v>
      </c>
      <c r="J9">
        <v>-18198</v>
      </c>
    </row>
    <row r="10" spans="1:10" x14ac:dyDescent="0.25">
      <c r="A10" t="s">
        <v>99</v>
      </c>
      <c r="B10">
        <v>43829</v>
      </c>
      <c r="C10">
        <v>1812699</v>
      </c>
      <c r="D10">
        <v>1542617</v>
      </c>
      <c r="E10">
        <v>43799</v>
      </c>
      <c r="F10">
        <v>1840150</v>
      </c>
      <c r="G10">
        <v>1560182</v>
      </c>
      <c r="H10">
        <v>-27451</v>
      </c>
      <c r="I10">
        <v>-17565</v>
      </c>
      <c r="J10">
        <v>-9886</v>
      </c>
    </row>
    <row r="11" spans="1:10" x14ac:dyDescent="0.25">
      <c r="A11" t="s">
        <v>113</v>
      </c>
      <c r="B11">
        <v>43829</v>
      </c>
      <c r="C11">
        <v>889896</v>
      </c>
      <c r="D11">
        <v>818483</v>
      </c>
      <c r="E11">
        <v>43799</v>
      </c>
      <c r="F11">
        <v>916220</v>
      </c>
      <c r="G11">
        <v>834798</v>
      </c>
      <c r="H11">
        <v>-26324</v>
      </c>
      <c r="I11">
        <v>-16315</v>
      </c>
      <c r="J11">
        <v>-10009</v>
      </c>
    </row>
    <row r="12" spans="1:10" x14ac:dyDescent="0.25">
      <c r="A12" t="s">
        <v>96</v>
      </c>
      <c r="B12">
        <v>43829</v>
      </c>
      <c r="C12">
        <v>1011812</v>
      </c>
      <c r="D12">
        <v>878382</v>
      </c>
      <c r="E12">
        <v>43799</v>
      </c>
      <c r="F12">
        <v>1035051</v>
      </c>
      <c r="G12">
        <v>894499</v>
      </c>
      <c r="H12">
        <v>-23239</v>
      </c>
      <c r="I12">
        <v>-16117</v>
      </c>
      <c r="J12">
        <v>-7122</v>
      </c>
    </row>
    <row r="13" spans="1:10" x14ac:dyDescent="0.25">
      <c r="A13" t="s">
        <v>123</v>
      </c>
      <c r="B13">
        <v>43829</v>
      </c>
      <c r="C13">
        <v>776559</v>
      </c>
      <c r="D13">
        <v>689021</v>
      </c>
      <c r="E13">
        <v>43799</v>
      </c>
      <c r="F13">
        <v>793340</v>
      </c>
      <c r="G13">
        <v>700489</v>
      </c>
      <c r="H13">
        <v>-16781</v>
      </c>
      <c r="I13">
        <v>-11468</v>
      </c>
      <c r="J13">
        <v>-5313</v>
      </c>
    </row>
    <row r="14" spans="1:10" x14ac:dyDescent="0.25">
      <c r="A14" t="s">
        <v>114</v>
      </c>
      <c r="B14">
        <v>43829</v>
      </c>
      <c r="C14">
        <v>892899</v>
      </c>
      <c r="D14">
        <v>817008</v>
      </c>
      <c r="E14">
        <v>43799</v>
      </c>
      <c r="F14">
        <v>909403</v>
      </c>
      <c r="G14">
        <v>829035</v>
      </c>
      <c r="H14">
        <v>-16504</v>
      </c>
      <c r="I14">
        <v>-12027</v>
      </c>
      <c r="J14">
        <v>-4477</v>
      </c>
    </row>
    <row r="15" spans="1:10" x14ac:dyDescent="0.25">
      <c r="A15" t="s">
        <v>107</v>
      </c>
      <c r="B15">
        <v>43829</v>
      </c>
      <c r="C15">
        <v>677706</v>
      </c>
      <c r="D15">
        <v>607073</v>
      </c>
      <c r="E15">
        <v>43799</v>
      </c>
      <c r="F15">
        <v>693267</v>
      </c>
      <c r="G15">
        <v>618865</v>
      </c>
      <c r="H15">
        <v>-15561</v>
      </c>
      <c r="I15">
        <v>-11792</v>
      </c>
      <c r="J15">
        <v>-3769</v>
      </c>
    </row>
    <row r="16" spans="1:10" x14ac:dyDescent="0.25">
      <c r="A16" t="s">
        <v>98</v>
      </c>
      <c r="B16">
        <v>43829</v>
      </c>
      <c r="C16">
        <v>616766</v>
      </c>
      <c r="D16">
        <v>524767</v>
      </c>
      <c r="E16">
        <v>43799</v>
      </c>
      <c r="F16">
        <v>631182</v>
      </c>
      <c r="G16">
        <v>536360</v>
      </c>
      <c r="H16">
        <v>-14416</v>
      </c>
      <c r="I16">
        <v>-11593</v>
      </c>
      <c r="J16">
        <v>-2823</v>
      </c>
    </row>
    <row r="17" spans="1:10" x14ac:dyDescent="0.25">
      <c r="A17" t="s">
        <v>109</v>
      </c>
      <c r="B17">
        <v>43829</v>
      </c>
      <c r="C17">
        <v>463164</v>
      </c>
      <c r="D17">
        <v>330256</v>
      </c>
      <c r="E17">
        <v>43799</v>
      </c>
      <c r="F17">
        <v>477456</v>
      </c>
      <c r="G17">
        <v>332568</v>
      </c>
      <c r="H17">
        <v>-14292</v>
      </c>
      <c r="I17">
        <v>-2312</v>
      </c>
      <c r="J17">
        <v>-11980</v>
      </c>
    </row>
    <row r="18" spans="1:10" x14ac:dyDescent="0.25">
      <c r="A18" t="s">
        <v>122</v>
      </c>
      <c r="B18">
        <v>43829</v>
      </c>
      <c r="C18">
        <v>607919</v>
      </c>
      <c r="D18">
        <v>500326</v>
      </c>
      <c r="E18">
        <v>43799</v>
      </c>
      <c r="F18">
        <v>621882</v>
      </c>
      <c r="G18">
        <v>507531</v>
      </c>
      <c r="H18">
        <v>-13963</v>
      </c>
      <c r="I18">
        <v>-7205</v>
      </c>
      <c r="J18">
        <v>-6758</v>
      </c>
    </row>
    <row r="19" spans="1:10" x14ac:dyDescent="0.25">
      <c r="A19" t="s">
        <v>105</v>
      </c>
      <c r="B19">
        <v>43829</v>
      </c>
      <c r="C19">
        <v>629401</v>
      </c>
      <c r="D19">
        <v>538275</v>
      </c>
      <c r="E19">
        <v>43799</v>
      </c>
      <c r="F19">
        <v>640521</v>
      </c>
      <c r="G19">
        <v>546182</v>
      </c>
      <c r="H19">
        <v>-11120</v>
      </c>
      <c r="I19">
        <v>-7907</v>
      </c>
      <c r="J19">
        <v>-3213</v>
      </c>
    </row>
    <row r="20" spans="1:10" x14ac:dyDescent="0.25">
      <c r="A20" t="s">
        <v>100</v>
      </c>
      <c r="B20">
        <v>43829</v>
      </c>
      <c r="C20">
        <v>227679</v>
      </c>
      <c r="D20">
        <v>185224</v>
      </c>
      <c r="E20">
        <v>43799</v>
      </c>
      <c r="F20">
        <v>237625</v>
      </c>
      <c r="G20">
        <v>188957</v>
      </c>
      <c r="H20">
        <v>-9946</v>
      </c>
      <c r="I20">
        <v>-3733</v>
      </c>
      <c r="J20">
        <v>-6213</v>
      </c>
    </row>
    <row r="21" spans="1:10" x14ac:dyDescent="0.25">
      <c r="A21" t="s">
        <v>95</v>
      </c>
      <c r="B21">
        <v>43829</v>
      </c>
      <c r="C21">
        <v>328291</v>
      </c>
      <c r="D21">
        <v>301211</v>
      </c>
      <c r="E21">
        <v>43799</v>
      </c>
      <c r="F21">
        <v>338153</v>
      </c>
      <c r="G21">
        <v>309931</v>
      </c>
      <c r="H21">
        <v>-9862</v>
      </c>
      <c r="I21">
        <v>-8720</v>
      </c>
      <c r="J21">
        <v>-1142</v>
      </c>
    </row>
    <row r="22" spans="1:10" x14ac:dyDescent="0.25">
      <c r="A22" t="s">
        <v>111</v>
      </c>
      <c r="B22">
        <v>43829</v>
      </c>
      <c r="C22">
        <v>183487</v>
      </c>
      <c r="D22">
        <v>132998</v>
      </c>
      <c r="E22">
        <v>43799</v>
      </c>
      <c r="F22">
        <v>193253</v>
      </c>
      <c r="G22">
        <v>137954</v>
      </c>
      <c r="H22">
        <v>-9766</v>
      </c>
      <c r="I22">
        <v>-4956</v>
      </c>
      <c r="J22">
        <v>-4810</v>
      </c>
    </row>
    <row r="23" spans="1:10" x14ac:dyDescent="0.25">
      <c r="A23" t="s">
        <v>97</v>
      </c>
      <c r="B23">
        <v>43829</v>
      </c>
      <c r="C23">
        <v>447346</v>
      </c>
      <c r="D23">
        <v>364743</v>
      </c>
      <c r="E23">
        <v>43799</v>
      </c>
      <c r="F23">
        <v>452899</v>
      </c>
      <c r="G23">
        <v>367693</v>
      </c>
      <c r="H23">
        <v>-5553</v>
      </c>
      <c r="I23">
        <v>-2950</v>
      </c>
      <c r="J23">
        <v>-2603</v>
      </c>
    </row>
    <row r="24" spans="1:10" x14ac:dyDescent="0.25">
      <c r="A24" t="s">
        <v>108</v>
      </c>
      <c r="B24">
        <v>43829</v>
      </c>
      <c r="C24">
        <v>242643</v>
      </c>
      <c r="D24">
        <v>219202</v>
      </c>
      <c r="E24">
        <v>43799</v>
      </c>
      <c r="F24">
        <v>247674</v>
      </c>
      <c r="G24">
        <v>222712</v>
      </c>
      <c r="H24">
        <v>-5031</v>
      </c>
      <c r="I24">
        <v>-3510</v>
      </c>
      <c r="J24">
        <v>-1521</v>
      </c>
    </row>
    <row r="25" spans="1:10" x14ac:dyDescent="0.25">
      <c r="A25" t="s">
        <v>116</v>
      </c>
      <c r="B25">
        <v>43829</v>
      </c>
      <c r="C25">
        <v>384295</v>
      </c>
      <c r="D25">
        <v>345561</v>
      </c>
      <c r="E25">
        <v>43799</v>
      </c>
      <c r="F25">
        <v>388658</v>
      </c>
      <c r="G25">
        <v>348885</v>
      </c>
      <c r="H25">
        <v>-4363</v>
      </c>
      <c r="I25">
        <v>-3324</v>
      </c>
      <c r="J25">
        <v>-1039</v>
      </c>
    </row>
    <row r="26" spans="1:10" x14ac:dyDescent="0.25">
      <c r="A26" t="s">
        <v>89</v>
      </c>
      <c r="B26">
        <v>43829</v>
      </c>
      <c r="C26">
        <v>171220</v>
      </c>
      <c r="D26">
        <v>144058</v>
      </c>
      <c r="E26">
        <v>43799</v>
      </c>
      <c r="F26">
        <v>173997</v>
      </c>
      <c r="G26">
        <v>145429</v>
      </c>
      <c r="H26">
        <v>-2777</v>
      </c>
      <c r="I26">
        <v>-1371</v>
      </c>
      <c r="J26">
        <v>-1406</v>
      </c>
    </row>
    <row r="27" spans="1:10" x14ac:dyDescent="0.25">
      <c r="A27" t="s">
        <v>106</v>
      </c>
      <c r="B27">
        <v>43829</v>
      </c>
      <c r="C27">
        <v>152317</v>
      </c>
      <c r="D27">
        <v>117004</v>
      </c>
      <c r="E27">
        <v>43799</v>
      </c>
      <c r="F27">
        <v>155022</v>
      </c>
      <c r="G27">
        <v>118001</v>
      </c>
      <c r="H27">
        <v>-2705</v>
      </c>
      <c r="I27">
        <v>-997</v>
      </c>
      <c r="J27">
        <v>-1708</v>
      </c>
    </row>
    <row r="28" spans="1:10" x14ac:dyDescent="0.25">
      <c r="A28" t="s">
        <v>124</v>
      </c>
      <c r="B28">
        <v>43829</v>
      </c>
      <c r="C28">
        <v>758945</v>
      </c>
      <c r="D28">
        <v>638216</v>
      </c>
      <c r="E28">
        <v>43799</v>
      </c>
      <c r="F28">
        <v>761608</v>
      </c>
      <c r="G28">
        <v>643249</v>
      </c>
      <c r="H28">
        <v>-2663</v>
      </c>
      <c r="I28">
        <v>-5033</v>
      </c>
      <c r="J28">
        <v>2370</v>
      </c>
    </row>
    <row r="29" spans="1:10" x14ac:dyDescent="0.25">
      <c r="A29" t="s">
        <v>112</v>
      </c>
      <c r="B29">
        <v>43829</v>
      </c>
      <c r="C29">
        <v>102273</v>
      </c>
      <c r="D29">
        <v>79560</v>
      </c>
      <c r="E29">
        <v>43799</v>
      </c>
      <c r="F29">
        <v>104903</v>
      </c>
      <c r="G29">
        <v>80530</v>
      </c>
      <c r="H29">
        <v>-2630</v>
      </c>
      <c r="I29">
        <v>-970</v>
      </c>
      <c r="J29">
        <v>-1660</v>
      </c>
    </row>
    <row r="30" spans="1:10" x14ac:dyDescent="0.25">
      <c r="A30" t="s">
        <v>92</v>
      </c>
      <c r="B30">
        <v>43829</v>
      </c>
      <c r="C30">
        <v>133675</v>
      </c>
      <c r="D30">
        <v>110447</v>
      </c>
      <c r="E30">
        <v>43799</v>
      </c>
      <c r="F30">
        <v>135341</v>
      </c>
      <c r="G30">
        <v>110677</v>
      </c>
      <c r="H30">
        <v>-1666</v>
      </c>
      <c r="I30">
        <v>-230</v>
      </c>
      <c r="J30">
        <v>-1436</v>
      </c>
    </row>
    <row r="31" spans="1:10" x14ac:dyDescent="0.25">
      <c r="A31" t="s">
        <v>90</v>
      </c>
      <c r="B31">
        <v>43829</v>
      </c>
      <c r="C31">
        <v>189173</v>
      </c>
      <c r="D31">
        <v>159967</v>
      </c>
      <c r="E31">
        <v>43799</v>
      </c>
      <c r="F31">
        <v>190762</v>
      </c>
      <c r="G31">
        <v>161402</v>
      </c>
      <c r="H31">
        <v>-1589</v>
      </c>
      <c r="I31">
        <v>-1435</v>
      </c>
      <c r="J31">
        <v>-154</v>
      </c>
    </row>
    <row r="32" spans="1:10" x14ac:dyDescent="0.25">
      <c r="A32" t="s">
        <v>91</v>
      </c>
      <c r="B32">
        <v>43829</v>
      </c>
      <c r="C32">
        <v>227505</v>
      </c>
      <c r="D32">
        <v>200960</v>
      </c>
      <c r="E32">
        <v>43799</v>
      </c>
      <c r="F32">
        <v>228778</v>
      </c>
      <c r="G32">
        <v>201775</v>
      </c>
      <c r="H32">
        <v>-1273</v>
      </c>
      <c r="I32">
        <v>-815</v>
      </c>
      <c r="J32">
        <v>-458</v>
      </c>
    </row>
    <row r="33" spans="1:10" x14ac:dyDescent="0.25">
      <c r="A33" t="s">
        <v>120</v>
      </c>
      <c r="B33">
        <v>43829</v>
      </c>
      <c r="C33">
        <v>460264</v>
      </c>
      <c r="D33">
        <v>375466</v>
      </c>
      <c r="E33">
        <v>43799</v>
      </c>
      <c r="F33">
        <v>461488</v>
      </c>
      <c r="G33">
        <v>375578</v>
      </c>
      <c r="H33">
        <v>-1224</v>
      </c>
      <c r="I33">
        <v>-112</v>
      </c>
      <c r="J33">
        <v>-1112</v>
      </c>
    </row>
    <row r="34" spans="1:10" x14ac:dyDescent="0.25">
      <c r="A34" t="s">
        <v>115</v>
      </c>
      <c r="B34">
        <v>43829</v>
      </c>
      <c r="C34">
        <v>138074</v>
      </c>
      <c r="D34">
        <v>111966</v>
      </c>
      <c r="E34">
        <v>43799</v>
      </c>
      <c r="F34">
        <v>138285</v>
      </c>
      <c r="G34">
        <v>112859</v>
      </c>
      <c r="H34">
        <v>-211</v>
      </c>
      <c r="I34">
        <v>-893</v>
      </c>
      <c r="J34">
        <v>682</v>
      </c>
    </row>
    <row r="35" spans="1:10" x14ac:dyDescent="0.25">
      <c r="A35" t="s">
        <v>103</v>
      </c>
      <c r="B35">
        <v>43829</v>
      </c>
      <c r="C35">
        <v>211336</v>
      </c>
      <c r="D35">
        <v>181231</v>
      </c>
      <c r="E35">
        <v>43799</v>
      </c>
      <c r="F35">
        <v>211448</v>
      </c>
      <c r="G35">
        <v>182282</v>
      </c>
      <c r="H35">
        <v>-112</v>
      </c>
      <c r="I35">
        <v>-1051</v>
      </c>
      <c r="J35">
        <v>939</v>
      </c>
    </row>
    <row r="36" spans="1:10" x14ac:dyDescent="0.25">
      <c r="A36" t="s">
        <v>94</v>
      </c>
      <c r="B36">
        <v>43829</v>
      </c>
      <c r="C36">
        <v>217982</v>
      </c>
      <c r="D36">
        <v>188476</v>
      </c>
      <c r="E36">
        <v>43799</v>
      </c>
      <c r="F36">
        <v>217932</v>
      </c>
      <c r="G36">
        <v>188855</v>
      </c>
      <c r="H36">
        <v>50</v>
      </c>
      <c r="I36">
        <v>-379</v>
      </c>
      <c r="J36">
        <v>429</v>
      </c>
    </row>
    <row r="37" spans="1:10" x14ac:dyDescent="0.25">
      <c r="A37" t="s">
        <v>104</v>
      </c>
      <c r="B37">
        <v>43829</v>
      </c>
      <c r="C37">
        <v>159549</v>
      </c>
      <c r="D37">
        <v>127887</v>
      </c>
      <c r="E37">
        <v>43799</v>
      </c>
      <c r="F37">
        <v>158749</v>
      </c>
      <c r="G37">
        <v>126467</v>
      </c>
      <c r="H37">
        <v>800</v>
      </c>
      <c r="I37">
        <v>1420</v>
      </c>
      <c r="J37">
        <v>-620</v>
      </c>
    </row>
    <row r="38" spans="1:10" x14ac:dyDescent="0.25">
      <c r="A38" t="s">
        <v>118</v>
      </c>
      <c r="B38">
        <v>43829</v>
      </c>
      <c r="C38">
        <v>577442</v>
      </c>
      <c r="D38">
        <v>463255</v>
      </c>
      <c r="E38">
        <v>43799</v>
      </c>
      <c r="F38">
        <v>572361</v>
      </c>
      <c r="G38">
        <v>470019</v>
      </c>
      <c r="H38">
        <v>5081</v>
      </c>
      <c r="I38">
        <v>-6764</v>
      </c>
      <c r="J38">
        <v>11845</v>
      </c>
    </row>
    <row r="39" spans="1:10" x14ac:dyDescent="0.25">
      <c r="H39">
        <f>SUM(H7:H38)</f>
        <v>-382210</v>
      </c>
      <c r="I39">
        <f t="shared" ref="I39:J39" si="0">SUM(I7:I38)</f>
        <v>-249320</v>
      </c>
      <c r="J39">
        <f t="shared" si="0"/>
        <v>-132890</v>
      </c>
    </row>
  </sheetData>
  <mergeCells count="1">
    <mergeCell ref="H1:I1"/>
  </mergeCells>
  <hyperlinks>
    <hyperlink ref="H1:I1" location="Index!A1" display="Regresar al Índice" xr:uid="{FBB506AB-3A6C-436F-8FFA-491988681CBF}"/>
  </hyperlink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62"/>
  <dimension ref="A1:I131"/>
  <sheetViews>
    <sheetView workbookViewId="0">
      <selection activeCell="F22" sqref="F22"/>
    </sheetView>
  </sheetViews>
  <sheetFormatPr baseColWidth="10" defaultColWidth="9.109375" defaultRowHeight="13.2" x14ac:dyDescent="0.25"/>
  <cols>
    <col min="1" max="1" width="40.6640625" customWidth="1"/>
    <col min="2" max="2" width="32.6640625" customWidth="1"/>
    <col min="3" max="3" width="11.6640625" customWidth="1"/>
    <col min="4" max="4" width="9" bestFit="1" customWidth="1"/>
    <col min="5" max="5" width="9.88671875" bestFit="1" customWidth="1"/>
    <col min="6" max="6" width="9.6640625" bestFit="1" customWidth="1"/>
    <col min="7" max="7" width="6.6640625" customWidth="1"/>
    <col min="8" max="8" width="11.6640625" customWidth="1"/>
    <col min="9" max="9" width="10.6640625" customWidth="1"/>
  </cols>
  <sheetData>
    <row r="1" spans="1:9" ht="14.4" x14ac:dyDescent="0.3">
      <c r="A1" t="s">
        <v>1076</v>
      </c>
      <c r="B1" t="s">
        <v>127</v>
      </c>
      <c r="C1" t="s">
        <v>127</v>
      </c>
      <c r="D1" t="s">
        <v>127</v>
      </c>
      <c r="E1" t="s">
        <v>127</v>
      </c>
      <c r="F1" t="s">
        <v>127</v>
      </c>
      <c r="G1" t="s">
        <v>127</v>
      </c>
      <c r="H1" s="12" t="s">
        <v>131</v>
      </c>
      <c r="I1" s="12"/>
    </row>
    <row r="2" spans="1:9" x14ac:dyDescent="0.25">
      <c r="A2" t="s">
        <v>269</v>
      </c>
      <c r="B2" t="s">
        <v>127</v>
      </c>
      <c r="C2" t="s">
        <v>127</v>
      </c>
      <c r="D2" t="s">
        <v>127</v>
      </c>
      <c r="E2" t="s">
        <v>127</v>
      </c>
      <c r="F2" t="s">
        <v>127</v>
      </c>
      <c r="G2" t="s">
        <v>127</v>
      </c>
      <c r="H2" t="s">
        <v>127</v>
      </c>
    </row>
    <row r="6" spans="1:9" x14ac:dyDescent="0.25">
      <c r="A6" t="s">
        <v>705</v>
      </c>
      <c r="B6" t="s">
        <v>267</v>
      </c>
      <c r="C6" t="s">
        <v>784</v>
      </c>
      <c r="D6" t="s">
        <v>785</v>
      </c>
      <c r="E6" t="s">
        <v>786</v>
      </c>
      <c r="F6" t="s">
        <v>787</v>
      </c>
      <c r="G6" t="s">
        <v>222</v>
      </c>
      <c r="H6" t="s">
        <v>264</v>
      </c>
      <c r="I6" t="s">
        <v>265</v>
      </c>
    </row>
    <row r="7" spans="1:9" x14ac:dyDescent="0.25">
      <c r="A7">
        <v>39</v>
      </c>
      <c r="B7" t="s">
        <v>379</v>
      </c>
      <c r="C7">
        <v>705555</v>
      </c>
      <c r="D7">
        <v>637300</v>
      </c>
      <c r="E7">
        <v>714748</v>
      </c>
      <c r="F7">
        <v>643651</v>
      </c>
      <c r="G7">
        <v>-9193</v>
      </c>
      <c r="H7">
        <v>-6351</v>
      </c>
      <c r="I7">
        <v>-2842</v>
      </c>
    </row>
    <row r="8" spans="1:9" x14ac:dyDescent="0.25">
      <c r="A8">
        <v>120</v>
      </c>
      <c r="B8" t="s">
        <v>580</v>
      </c>
      <c r="C8">
        <v>409287</v>
      </c>
      <c r="D8">
        <v>344620</v>
      </c>
      <c r="E8">
        <v>418348</v>
      </c>
      <c r="F8">
        <v>349710</v>
      </c>
      <c r="G8">
        <v>-9061</v>
      </c>
      <c r="H8">
        <v>-5090</v>
      </c>
      <c r="I8">
        <v>-3971</v>
      </c>
    </row>
    <row r="9" spans="1:9" x14ac:dyDescent="0.25">
      <c r="A9">
        <v>98</v>
      </c>
      <c r="B9" t="s">
        <v>579</v>
      </c>
      <c r="C9">
        <v>110927</v>
      </c>
      <c r="D9">
        <v>95103</v>
      </c>
      <c r="E9">
        <v>114174</v>
      </c>
      <c r="F9">
        <v>97112</v>
      </c>
      <c r="G9">
        <v>-3247</v>
      </c>
      <c r="H9">
        <v>-2009</v>
      </c>
      <c r="I9">
        <v>-1238</v>
      </c>
    </row>
    <row r="10" spans="1:9" x14ac:dyDescent="0.25">
      <c r="A10">
        <v>97</v>
      </c>
      <c r="B10" t="s">
        <v>577</v>
      </c>
      <c r="C10">
        <v>87842</v>
      </c>
      <c r="D10">
        <v>73746</v>
      </c>
      <c r="E10">
        <v>89542</v>
      </c>
      <c r="F10">
        <v>74802</v>
      </c>
      <c r="G10">
        <v>-1700</v>
      </c>
      <c r="H10">
        <v>-1056</v>
      </c>
      <c r="I10">
        <v>-644</v>
      </c>
    </row>
    <row r="11" spans="1:9" x14ac:dyDescent="0.25">
      <c r="A11">
        <v>70</v>
      </c>
      <c r="B11" t="s">
        <v>574</v>
      </c>
      <c r="C11">
        <v>50124</v>
      </c>
      <c r="D11">
        <v>40795</v>
      </c>
      <c r="E11">
        <v>51173</v>
      </c>
      <c r="F11">
        <v>41680</v>
      </c>
      <c r="G11">
        <v>-1049</v>
      </c>
      <c r="H11">
        <v>-885</v>
      </c>
      <c r="I11">
        <v>-164</v>
      </c>
    </row>
    <row r="12" spans="1:9" x14ac:dyDescent="0.25">
      <c r="A12">
        <v>23</v>
      </c>
      <c r="B12" t="s">
        <v>576</v>
      </c>
      <c r="C12">
        <v>33877</v>
      </c>
      <c r="D12">
        <v>21947</v>
      </c>
      <c r="E12">
        <v>34831</v>
      </c>
      <c r="F12">
        <v>21948</v>
      </c>
      <c r="G12">
        <v>-954</v>
      </c>
      <c r="H12">
        <v>-1</v>
      </c>
      <c r="I12">
        <v>-953</v>
      </c>
    </row>
    <row r="13" spans="1:9" x14ac:dyDescent="0.25">
      <c r="A13">
        <v>53</v>
      </c>
      <c r="B13" t="s">
        <v>564</v>
      </c>
      <c r="C13">
        <v>33781</v>
      </c>
      <c r="D13">
        <v>24988</v>
      </c>
      <c r="E13">
        <v>34564</v>
      </c>
      <c r="F13">
        <v>25565</v>
      </c>
      <c r="G13">
        <v>-783</v>
      </c>
      <c r="H13">
        <v>-577</v>
      </c>
      <c r="I13">
        <v>-206</v>
      </c>
    </row>
    <row r="14" spans="1:9" x14ac:dyDescent="0.25">
      <c r="A14">
        <v>63</v>
      </c>
      <c r="B14" t="s">
        <v>573</v>
      </c>
      <c r="C14">
        <v>22798</v>
      </c>
      <c r="D14">
        <v>20514</v>
      </c>
      <c r="E14">
        <v>23262</v>
      </c>
      <c r="F14">
        <v>20840</v>
      </c>
      <c r="G14">
        <v>-464</v>
      </c>
      <c r="H14">
        <v>-326</v>
      </c>
      <c r="I14">
        <v>-138</v>
      </c>
    </row>
    <row r="15" spans="1:9" x14ac:dyDescent="0.25">
      <c r="A15">
        <v>67</v>
      </c>
      <c r="B15" t="s">
        <v>578</v>
      </c>
      <c r="C15">
        <v>74135</v>
      </c>
      <c r="D15">
        <v>53073</v>
      </c>
      <c r="E15">
        <v>74547</v>
      </c>
      <c r="F15">
        <v>53069</v>
      </c>
      <c r="G15">
        <v>-412</v>
      </c>
      <c r="H15">
        <v>4</v>
      </c>
      <c r="I15">
        <v>-416</v>
      </c>
    </row>
    <row r="16" spans="1:9" x14ac:dyDescent="0.25">
      <c r="A16">
        <v>50</v>
      </c>
      <c r="B16" t="s">
        <v>571</v>
      </c>
      <c r="C16">
        <v>7978</v>
      </c>
      <c r="D16">
        <v>3583</v>
      </c>
      <c r="E16">
        <v>8326</v>
      </c>
      <c r="F16">
        <v>3683</v>
      </c>
      <c r="G16">
        <v>-348</v>
      </c>
      <c r="H16">
        <v>-100</v>
      </c>
      <c r="I16">
        <v>-248</v>
      </c>
    </row>
    <row r="17" spans="1:9" x14ac:dyDescent="0.25">
      <c r="A17">
        <v>93</v>
      </c>
      <c r="B17" t="s">
        <v>575</v>
      </c>
      <c r="C17">
        <v>35569</v>
      </c>
      <c r="D17">
        <v>32103</v>
      </c>
      <c r="E17">
        <v>35892</v>
      </c>
      <c r="F17">
        <v>32288</v>
      </c>
      <c r="G17">
        <v>-323</v>
      </c>
      <c r="H17">
        <v>-185</v>
      </c>
      <c r="I17">
        <v>-138</v>
      </c>
    </row>
    <row r="18" spans="1:9" x14ac:dyDescent="0.25">
      <c r="A18">
        <v>121</v>
      </c>
      <c r="B18" t="s">
        <v>546</v>
      </c>
      <c r="C18">
        <v>7439</v>
      </c>
      <c r="D18">
        <v>2652</v>
      </c>
      <c r="E18">
        <v>7761</v>
      </c>
      <c r="F18">
        <v>2667</v>
      </c>
      <c r="G18">
        <v>-322</v>
      </c>
      <c r="H18">
        <v>-15</v>
      </c>
      <c r="I18">
        <v>-307</v>
      </c>
    </row>
    <row r="19" spans="1:9" x14ac:dyDescent="0.25">
      <c r="A19">
        <v>43</v>
      </c>
      <c r="B19" t="s">
        <v>562</v>
      </c>
      <c r="C19">
        <v>2425</v>
      </c>
      <c r="D19">
        <v>1406</v>
      </c>
      <c r="E19">
        <v>2714</v>
      </c>
      <c r="F19">
        <v>1416</v>
      </c>
      <c r="G19">
        <v>-289</v>
      </c>
      <c r="H19">
        <v>-10</v>
      </c>
      <c r="I19">
        <v>-279</v>
      </c>
    </row>
    <row r="20" spans="1:9" x14ac:dyDescent="0.25">
      <c r="A20">
        <v>101</v>
      </c>
      <c r="B20" t="s">
        <v>535</v>
      </c>
      <c r="C20">
        <v>29389</v>
      </c>
      <c r="D20">
        <v>28203</v>
      </c>
      <c r="E20">
        <v>29642</v>
      </c>
      <c r="F20">
        <v>28435</v>
      </c>
      <c r="G20">
        <v>-253</v>
      </c>
      <c r="H20">
        <v>-232</v>
      </c>
      <c r="I20">
        <v>-21</v>
      </c>
    </row>
    <row r="21" spans="1:9" x14ac:dyDescent="0.25">
      <c r="A21">
        <v>113</v>
      </c>
      <c r="B21" t="s">
        <v>525</v>
      </c>
      <c r="C21">
        <v>4183</v>
      </c>
      <c r="D21">
        <v>1425</v>
      </c>
      <c r="E21">
        <v>4435</v>
      </c>
      <c r="F21">
        <v>1420</v>
      </c>
      <c r="G21">
        <v>-252</v>
      </c>
      <c r="H21">
        <v>5</v>
      </c>
      <c r="I21">
        <v>-257</v>
      </c>
    </row>
    <row r="22" spans="1:9" x14ac:dyDescent="0.25">
      <c r="A22">
        <v>94</v>
      </c>
      <c r="B22" t="s">
        <v>511</v>
      </c>
      <c r="C22">
        <v>5545</v>
      </c>
      <c r="D22">
        <v>3228</v>
      </c>
      <c r="E22">
        <v>5769</v>
      </c>
      <c r="F22">
        <v>3278</v>
      </c>
      <c r="G22">
        <v>-224</v>
      </c>
      <c r="H22">
        <v>-50</v>
      </c>
      <c r="I22">
        <v>-174</v>
      </c>
    </row>
    <row r="23" spans="1:9" x14ac:dyDescent="0.25">
      <c r="A23">
        <v>106</v>
      </c>
      <c r="B23" t="s">
        <v>512</v>
      </c>
      <c r="C23">
        <v>3100</v>
      </c>
      <c r="D23">
        <v>996</v>
      </c>
      <c r="E23">
        <v>3309</v>
      </c>
      <c r="F23">
        <v>992</v>
      </c>
      <c r="G23">
        <v>-209</v>
      </c>
      <c r="H23">
        <v>4</v>
      </c>
      <c r="I23">
        <v>-213</v>
      </c>
    </row>
    <row r="24" spans="1:9" x14ac:dyDescent="0.25">
      <c r="A24">
        <v>15</v>
      </c>
      <c r="B24" t="s">
        <v>568</v>
      </c>
      <c r="C24">
        <v>11300</v>
      </c>
      <c r="D24">
        <v>8191</v>
      </c>
      <c r="E24">
        <v>11484</v>
      </c>
      <c r="F24">
        <v>8353</v>
      </c>
      <c r="G24">
        <v>-184</v>
      </c>
      <c r="H24">
        <v>-162</v>
      </c>
      <c r="I24">
        <v>-22</v>
      </c>
    </row>
    <row r="25" spans="1:9" x14ac:dyDescent="0.25">
      <c r="A25">
        <v>66</v>
      </c>
      <c r="B25" t="s">
        <v>565</v>
      </c>
      <c r="C25">
        <v>4378</v>
      </c>
      <c r="D25">
        <v>3290</v>
      </c>
      <c r="E25">
        <v>4550</v>
      </c>
      <c r="F25">
        <v>3280</v>
      </c>
      <c r="G25">
        <v>-172</v>
      </c>
      <c r="H25">
        <v>10</v>
      </c>
      <c r="I25">
        <v>-182</v>
      </c>
    </row>
    <row r="26" spans="1:9" x14ac:dyDescent="0.25">
      <c r="A26">
        <v>86</v>
      </c>
      <c r="B26" t="s">
        <v>560</v>
      </c>
      <c r="C26">
        <v>2255</v>
      </c>
      <c r="D26">
        <v>1140</v>
      </c>
      <c r="E26">
        <v>2375</v>
      </c>
      <c r="F26">
        <v>1178</v>
      </c>
      <c r="G26">
        <v>-120</v>
      </c>
      <c r="H26">
        <v>-38</v>
      </c>
      <c r="I26">
        <v>-82</v>
      </c>
    </row>
    <row r="27" spans="1:9" x14ac:dyDescent="0.25">
      <c r="A27">
        <v>9</v>
      </c>
      <c r="B27" t="s">
        <v>461</v>
      </c>
      <c r="C27">
        <v>1249</v>
      </c>
      <c r="D27">
        <v>1055</v>
      </c>
      <c r="E27">
        <v>1366</v>
      </c>
      <c r="F27">
        <v>1160</v>
      </c>
      <c r="G27">
        <v>-117</v>
      </c>
      <c r="H27">
        <v>-105</v>
      </c>
      <c r="I27">
        <v>-12</v>
      </c>
    </row>
    <row r="28" spans="1:9" x14ac:dyDescent="0.25">
      <c r="A28">
        <v>3</v>
      </c>
      <c r="B28" t="s">
        <v>567</v>
      </c>
      <c r="C28">
        <v>1335</v>
      </c>
      <c r="D28">
        <v>1102</v>
      </c>
      <c r="E28">
        <v>1448</v>
      </c>
      <c r="F28">
        <v>1134</v>
      </c>
      <c r="G28">
        <v>-113</v>
      </c>
      <c r="H28">
        <v>-32</v>
      </c>
      <c r="I28">
        <v>-81</v>
      </c>
    </row>
    <row r="29" spans="1:9" x14ac:dyDescent="0.25">
      <c r="A29">
        <v>124</v>
      </c>
      <c r="B29" t="s">
        <v>561</v>
      </c>
      <c r="C29">
        <v>6593</v>
      </c>
      <c r="D29">
        <v>6104</v>
      </c>
      <c r="E29">
        <v>6702</v>
      </c>
      <c r="F29">
        <v>6137</v>
      </c>
      <c r="G29">
        <v>-109</v>
      </c>
      <c r="H29">
        <v>-33</v>
      </c>
      <c r="I29">
        <v>-76</v>
      </c>
    </row>
    <row r="30" spans="1:9" x14ac:dyDescent="0.25">
      <c r="A30">
        <v>119</v>
      </c>
      <c r="B30" t="s">
        <v>490</v>
      </c>
      <c r="C30">
        <v>3141</v>
      </c>
      <c r="D30">
        <v>1454</v>
      </c>
      <c r="E30">
        <v>3242</v>
      </c>
      <c r="F30">
        <v>1547</v>
      </c>
      <c r="G30">
        <v>-101</v>
      </c>
      <c r="H30">
        <v>-93</v>
      </c>
      <c r="I30">
        <v>-8</v>
      </c>
    </row>
    <row r="31" spans="1:9" x14ac:dyDescent="0.25">
      <c r="A31">
        <v>13</v>
      </c>
      <c r="B31" t="s">
        <v>539</v>
      </c>
      <c r="C31">
        <v>8726</v>
      </c>
      <c r="D31">
        <v>7178</v>
      </c>
      <c r="E31">
        <v>8824</v>
      </c>
      <c r="F31">
        <v>7200</v>
      </c>
      <c r="G31">
        <v>-98</v>
      </c>
      <c r="H31">
        <v>-22</v>
      </c>
      <c r="I31">
        <v>-76</v>
      </c>
    </row>
    <row r="32" spans="1:9" x14ac:dyDescent="0.25">
      <c r="A32">
        <v>92</v>
      </c>
      <c r="B32" t="s">
        <v>529</v>
      </c>
      <c r="C32">
        <v>439</v>
      </c>
      <c r="D32">
        <v>244</v>
      </c>
      <c r="E32">
        <v>530</v>
      </c>
      <c r="F32">
        <v>238</v>
      </c>
      <c r="G32">
        <v>-91</v>
      </c>
      <c r="H32">
        <v>6</v>
      </c>
      <c r="I32">
        <v>-97</v>
      </c>
    </row>
    <row r="33" spans="1:9" x14ac:dyDescent="0.25">
      <c r="A33">
        <v>82</v>
      </c>
      <c r="B33" t="s">
        <v>566</v>
      </c>
      <c r="C33">
        <v>4202</v>
      </c>
      <c r="D33">
        <v>2423</v>
      </c>
      <c r="E33">
        <v>4289</v>
      </c>
      <c r="F33">
        <v>2401</v>
      </c>
      <c r="G33">
        <v>-87</v>
      </c>
      <c r="H33">
        <v>22</v>
      </c>
      <c r="I33">
        <v>-109</v>
      </c>
    </row>
    <row r="34" spans="1:9" x14ac:dyDescent="0.25">
      <c r="A34">
        <v>99</v>
      </c>
      <c r="B34" t="s">
        <v>495</v>
      </c>
      <c r="C34">
        <v>888</v>
      </c>
      <c r="D34">
        <v>495</v>
      </c>
      <c r="E34">
        <v>955</v>
      </c>
      <c r="F34">
        <v>534</v>
      </c>
      <c r="G34">
        <v>-67</v>
      </c>
      <c r="H34">
        <v>-39</v>
      </c>
      <c r="I34">
        <v>-28</v>
      </c>
    </row>
    <row r="35" spans="1:9" x14ac:dyDescent="0.25">
      <c r="A35">
        <v>1</v>
      </c>
      <c r="B35" t="s">
        <v>499</v>
      </c>
      <c r="C35">
        <v>4775</v>
      </c>
      <c r="D35">
        <v>4475</v>
      </c>
      <c r="E35">
        <v>4836</v>
      </c>
      <c r="F35">
        <v>4530</v>
      </c>
      <c r="G35">
        <v>-61</v>
      </c>
      <c r="H35">
        <v>-55</v>
      </c>
      <c r="I35">
        <v>-6</v>
      </c>
    </row>
    <row r="36" spans="1:9" x14ac:dyDescent="0.25">
      <c r="A36">
        <v>123</v>
      </c>
      <c r="B36" t="s">
        <v>491</v>
      </c>
      <c r="C36">
        <v>2700</v>
      </c>
      <c r="D36">
        <v>2697</v>
      </c>
      <c r="E36">
        <v>2747</v>
      </c>
      <c r="F36">
        <v>2744</v>
      </c>
      <c r="G36">
        <v>-47</v>
      </c>
      <c r="H36">
        <v>-47</v>
      </c>
      <c r="I36">
        <v>0</v>
      </c>
    </row>
    <row r="37" spans="1:9" x14ac:dyDescent="0.25">
      <c r="A37">
        <v>8</v>
      </c>
      <c r="B37" t="s">
        <v>554</v>
      </c>
      <c r="C37">
        <v>10942</v>
      </c>
      <c r="D37">
        <v>10297</v>
      </c>
      <c r="E37">
        <v>10988</v>
      </c>
      <c r="F37">
        <v>10322</v>
      </c>
      <c r="G37">
        <v>-46</v>
      </c>
      <c r="H37">
        <v>-25</v>
      </c>
      <c r="I37">
        <v>-21</v>
      </c>
    </row>
    <row r="38" spans="1:9" x14ac:dyDescent="0.25">
      <c r="A38">
        <v>100</v>
      </c>
      <c r="B38" t="s">
        <v>515</v>
      </c>
      <c r="C38">
        <v>944</v>
      </c>
      <c r="D38">
        <v>841</v>
      </c>
      <c r="E38">
        <v>985</v>
      </c>
      <c r="F38">
        <v>866</v>
      </c>
      <c r="G38">
        <v>-41</v>
      </c>
      <c r="H38">
        <v>-25</v>
      </c>
      <c r="I38">
        <v>-16</v>
      </c>
    </row>
    <row r="39" spans="1:9" x14ac:dyDescent="0.25">
      <c r="A39">
        <v>5</v>
      </c>
      <c r="B39" t="s">
        <v>514</v>
      </c>
      <c r="C39">
        <v>1485</v>
      </c>
      <c r="D39">
        <v>1385</v>
      </c>
      <c r="E39">
        <v>1525</v>
      </c>
      <c r="F39">
        <v>1431</v>
      </c>
      <c r="G39">
        <v>-40</v>
      </c>
      <c r="H39">
        <v>-46</v>
      </c>
      <c r="I39">
        <v>6</v>
      </c>
    </row>
    <row r="40" spans="1:9" x14ac:dyDescent="0.25">
      <c r="A40">
        <v>78</v>
      </c>
      <c r="B40" t="s">
        <v>528</v>
      </c>
      <c r="C40">
        <v>3752</v>
      </c>
      <c r="D40">
        <v>3717</v>
      </c>
      <c r="E40">
        <v>3786</v>
      </c>
      <c r="F40">
        <v>3733</v>
      </c>
      <c r="G40">
        <v>-34</v>
      </c>
      <c r="H40">
        <v>-16</v>
      </c>
      <c r="I40">
        <v>-18</v>
      </c>
    </row>
    <row r="41" spans="1:9" x14ac:dyDescent="0.25">
      <c r="A41">
        <v>118</v>
      </c>
      <c r="B41" t="s">
        <v>553</v>
      </c>
      <c r="C41">
        <v>683</v>
      </c>
      <c r="D41">
        <v>514</v>
      </c>
      <c r="E41">
        <v>712</v>
      </c>
      <c r="F41">
        <v>529</v>
      </c>
      <c r="G41">
        <v>-29</v>
      </c>
      <c r="H41">
        <v>-15</v>
      </c>
      <c r="I41">
        <v>-14</v>
      </c>
    </row>
    <row r="42" spans="1:9" x14ac:dyDescent="0.25">
      <c r="A42">
        <v>18</v>
      </c>
      <c r="B42" t="s">
        <v>572</v>
      </c>
      <c r="C42">
        <v>4721</v>
      </c>
      <c r="D42">
        <v>4157</v>
      </c>
      <c r="E42">
        <v>4749</v>
      </c>
      <c r="F42">
        <v>4170</v>
      </c>
      <c r="G42">
        <v>-28</v>
      </c>
      <c r="H42">
        <v>-13</v>
      </c>
      <c r="I42">
        <v>-15</v>
      </c>
    </row>
    <row r="43" spans="1:9" x14ac:dyDescent="0.25">
      <c r="A43">
        <v>30</v>
      </c>
      <c r="B43" t="s">
        <v>570</v>
      </c>
      <c r="C43">
        <v>5676</v>
      </c>
      <c r="D43">
        <v>4712</v>
      </c>
      <c r="E43">
        <v>5704</v>
      </c>
      <c r="F43">
        <v>4672</v>
      </c>
      <c r="G43">
        <v>-28</v>
      </c>
      <c r="H43">
        <v>40</v>
      </c>
      <c r="I43">
        <v>-68</v>
      </c>
    </row>
    <row r="44" spans="1:9" x14ac:dyDescent="0.25">
      <c r="A44">
        <v>105</v>
      </c>
      <c r="B44" t="s">
        <v>544</v>
      </c>
      <c r="C44">
        <v>1896</v>
      </c>
      <c r="D44">
        <v>1706</v>
      </c>
      <c r="E44">
        <v>1922</v>
      </c>
      <c r="F44">
        <v>1710</v>
      </c>
      <c r="G44">
        <v>-26</v>
      </c>
      <c r="H44">
        <v>-4</v>
      </c>
      <c r="I44">
        <v>-22</v>
      </c>
    </row>
    <row r="45" spans="1:9" x14ac:dyDescent="0.25">
      <c r="A45">
        <v>59</v>
      </c>
      <c r="B45" t="s">
        <v>507</v>
      </c>
      <c r="C45">
        <v>893</v>
      </c>
      <c r="D45">
        <v>769</v>
      </c>
      <c r="E45">
        <v>917</v>
      </c>
      <c r="F45">
        <v>786</v>
      </c>
      <c r="G45">
        <v>-24</v>
      </c>
      <c r="H45">
        <v>-17</v>
      </c>
      <c r="I45">
        <v>-7</v>
      </c>
    </row>
    <row r="46" spans="1:9" x14ac:dyDescent="0.25">
      <c r="A46">
        <v>20</v>
      </c>
      <c r="B46" t="s">
        <v>548</v>
      </c>
      <c r="C46">
        <v>234</v>
      </c>
      <c r="D46">
        <v>206</v>
      </c>
      <c r="E46">
        <v>254</v>
      </c>
      <c r="F46">
        <v>216</v>
      </c>
      <c r="G46">
        <v>-20</v>
      </c>
      <c r="H46">
        <v>-10</v>
      </c>
      <c r="I46">
        <v>-10</v>
      </c>
    </row>
    <row r="47" spans="1:9" x14ac:dyDescent="0.25">
      <c r="A47">
        <v>37</v>
      </c>
      <c r="B47" t="s">
        <v>472</v>
      </c>
      <c r="C47">
        <v>2493</v>
      </c>
      <c r="D47">
        <v>2019</v>
      </c>
      <c r="E47">
        <v>2512</v>
      </c>
      <c r="F47">
        <v>2027</v>
      </c>
      <c r="G47">
        <v>-19</v>
      </c>
      <c r="H47">
        <v>-8</v>
      </c>
      <c r="I47">
        <v>-11</v>
      </c>
    </row>
    <row r="48" spans="1:9" x14ac:dyDescent="0.25">
      <c r="A48">
        <v>10</v>
      </c>
      <c r="B48" t="s">
        <v>462</v>
      </c>
      <c r="C48">
        <v>45</v>
      </c>
      <c r="D48">
        <v>45</v>
      </c>
      <c r="E48">
        <v>63</v>
      </c>
      <c r="F48">
        <v>51</v>
      </c>
      <c r="G48">
        <v>-18</v>
      </c>
      <c r="H48">
        <v>-6</v>
      </c>
      <c r="I48">
        <v>-12</v>
      </c>
    </row>
    <row r="49" spans="1:9" x14ac:dyDescent="0.25">
      <c r="A49">
        <v>14</v>
      </c>
      <c r="B49" t="s">
        <v>463</v>
      </c>
      <c r="C49">
        <v>644</v>
      </c>
      <c r="D49">
        <v>368</v>
      </c>
      <c r="E49">
        <v>662</v>
      </c>
      <c r="F49">
        <v>365</v>
      </c>
      <c r="G49">
        <v>-18</v>
      </c>
      <c r="H49">
        <v>3</v>
      </c>
      <c r="I49">
        <v>-21</v>
      </c>
    </row>
    <row r="50" spans="1:9" x14ac:dyDescent="0.25">
      <c r="A50">
        <v>88</v>
      </c>
      <c r="B50" t="s">
        <v>532</v>
      </c>
      <c r="C50">
        <v>975</v>
      </c>
      <c r="D50">
        <v>927</v>
      </c>
      <c r="E50">
        <v>989</v>
      </c>
      <c r="F50">
        <v>941</v>
      </c>
      <c r="G50">
        <v>-14</v>
      </c>
      <c r="H50">
        <v>-14</v>
      </c>
      <c r="I50">
        <v>0</v>
      </c>
    </row>
    <row r="51" spans="1:9" x14ac:dyDescent="0.25">
      <c r="A51">
        <v>64</v>
      </c>
      <c r="B51" t="s">
        <v>480</v>
      </c>
      <c r="C51">
        <v>417</v>
      </c>
      <c r="D51">
        <v>362</v>
      </c>
      <c r="E51">
        <v>429</v>
      </c>
      <c r="F51">
        <v>376</v>
      </c>
      <c r="G51">
        <v>-12</v>
      </c>
      <c r="H51">
        <v>-14</v>
      </c>
      <c r="I51">
        <v>2</v>
      </c>
    </row>
    <row r="52" spans="1:9" x14ac:dyDescent="0.25">
      <c r="A52">
        <v>109</v>
      </c>
      <c r="B52" t="s">
        <v>555</v>
      </c>
      <c r="C52">
        <v>1262</v>
      </c>
      <c r="D52">
        <v>1257</v>
      </c>
      <c r="E52">
        <v>1273</v>
      </c>
      <c r="F52">
        <v>1268</v>
      </c>
      <c r="G52">
        <v>-11</v>
      </c>
      <c r="H52">
        <v>-11</v>
      </c>
      <c r="I52">
        <v>0</v>
      </c>
    </row>
    <row r="53" spans="1:9" x14ac:dyDescent="0.25">
      <c r="A53">
        <v>110</v>
      </c>
      <c r="B53" t="s">
        <v>547</v>
      </c>
      <c r="C53">
        <v>502</v>
      </c>
      <c r="D53">
        <v>471</v>
      </c>
      <c r="E53">
        <v>513</v>
      </c>
      <c r="F53">
        <v>477</v>
      </c>
      <c r="G53">
        <v>-11</v>
      </c>
      <c r="H53">
        <v>-6</v>
      </c>
      <c r="I53">
        <v>-5</v>
      </c>
    </row>
    <row r="54" spans="1:9" x14ac:dyDescent="0.25">
      <c r="A54">
        <v>107</v>
      </c>
      <c r="B54" t="s">
        <v>537</v>
      </c>
      <c r="C54">
        <v>328</v>
      </c>
      <c r="D54">
        <v>95</v>
      </c>
      <c r="E54">
        <v>337</v>
      </c>
      <c r="F54">
        <v>94</v>
      </c>
      <c r="G54">
        <v>-9</v>
      </c>
      <c r="H54">
        <v>1</v>
      </c>
      <c r="I54">
        <v>-10</v>
      </c>
    </row>
    <row r="55" spans="1:9" x14ac:dyDescent="0.25">
      <c r="A55">
        <v>47</v>
      </c>
      <c r="B55" t="s">
        <v>541</v>
      </c>
      <c r="C55">
        <v>1309</v>
      </c>
      <c r="D55">
        <v>1263</v>
      </c>
      <c r="E55">
        <v>1317</v>
      </c>
      <c r="F55">
        <v>1270</v>
      </c>
      <c r="G55">
        <v>-8</v>
      </c>
      <c r="H55">
        <v>-7</v>
      </c>
      <c r="I55">
        <v>-1</v>
      </c>
    </row>
    <row r="56" spans="1:9" x14ac:dyDescent="0.25">
      <c r="A56">
        <v>96</v>
      </c>
      <c r="B56" t="s">
        <v>538</v>
      </c>
      <c r="C56">
        <v>549</v>
      </c>
      <c r="D56">
        <v>472</v>
      </c>
      <c r="E56">
        <v>557</v>
      </c>
      <c r="F56">
        <v>468</v>
      </c>
      <c r="G56">
        <v>-8</v>
      </c>
      <c r="H56">
        <v>4</v>
      </c>
      <c r="I56">
        <v>-12</v>
      </c>
    </row>
    <row r="57" spans="1:9" x14ac:dyDescent="0.25">
      <c r="A57">
        <v>95</v>
      </c>
      <c r="B57" t="s">
        <v>521</v>
      </c>
      <c r="C57">
        <v>625</v>
      </c>
      <c r="D57">
        <v>294</v>
      </c>
      <c r="E57">
        <v>632</v>
      </c>
      <c r="F57">
        <v>283</v>
      </c>
      <c r="G57">
        <v>-7</v>
      </c>
      <c r="H57">
        <v>11</v>
      </c>
      <c r="I57">
        <v>-18</v>
      </c>
    </row>
    <row r="58" spans="1:9" x14ac:dyDescent="0.25">
      <c r="A58">
        <v>103</v>
      </c>
      <c r="B58" t="s">
        <v>530</v>
      </c>
      <c r="C58">
        <v>425</v>
      </c>
      <c r="D58">
        <v>400</v>
      </c>
      <c r="E58">
        <v>431</v>
      </c>
      <c r="F58">
        <v>398</v>
      </c>
      <c r="G58">
        <v>-6</v>
      </c>
      <c r="H58">
        <v>2</v>
      </c>
      <c r="I58">
        <v>-8</v>
      </c>
    </row>
    <row r="59" spans="1:9" x14ac:dyDescent="0.25">
      <c r="A59">
        <v>33</v>
      </c>
      <c r="B59" t="s">
        <v>470</v>
      </c>
      <c r="C59">
        <v>728</v>
      </c>
      <c r="D59">
        <v>705</v>
      </c>
      <c r="E59">
        <v>733</v>
      </c>
      <c r="F59">
        <v>707</v>
      </c>
      <c r="G59">
        <v>-5</v>
      </c>
      <c r="H59">
        <v>-2</v>
      </c>
      <c r="I59">
        <v>-3</v>
      </c>
    </row>
    <row r="60" spans="1:9" x14ac:dyDescent="0.25">
      <c r="A60">
        <v>12</v>
      </c>
      <c r="B60" t="s">
        <v>534</v>
      </c>
      <c r="C60">
        <v>75</v>
      </c>
      <c r="D60">
        <v>73</v>
      </c>
      <c r="E60">
        <v>79</v>
      </c>
      <c r="F60">
        <v>76</v>
      </c>
      <c r="G60">
        <v>-4</v>
      </c>
      <c r="H60">
        <v>-3</v>
      </c>
      <c r="I60">
        <v>-1</v>
      </c>
    </row>
    <row r="61" spans="1:9" x14ac:dyDescent="0.25">
      <c r="A61">
        <v>72</v>
      </c>
      <c r="B61" t="s">
        <v>481</v>
      </c>
      <c r="C61">
        <v>76</v>
      </c>
      <c r="D61">
        <v>73</v>
      </c>
      <c r="E61">
        <v>80</v>
      </c>
      <c r="F61">
        <v>77</v>
      </c>
      <c r="G61">
        <v>-4</v>
      </c>
      <c r="H61">
        <v>-4</v>
      </c>
      <c r="I61">
        <v>0</v>
      </c>
    </row>
    <row r="62" spans="1:9" x14ac:dyDescent="0.25">
      <c r="A62">
        <v>81</v>
      </c>
      <c r="B62" t="s">
        <v>483</v>
      </c>
      <c r="C62">
        <v>9</v>
      </c>
      <c r="D62">
        <v>1</v>
      </c>
      <c r="E62">
        <v>13</v>
      </c>
      <c r="F62">
        <v>1</v>
      </c>
      <c r="G62">
        <v>-4</v>
      </c>
      <c r="H62">
        <v>0</v>
      </c>
      <c r="I62">
        <v>-4</v>
      </c>
    </row>
    <row r="63" spans="1:9" x14ac:dyDescent="0.25">
      <c r="A63">
        <v>84</v>
      </c>
      <c r="B63" t="s">
        <v>501</v>
      </c>
      <c r="C63">
        <v>374</v>
      </c>
      <c r="D63">
        <v>324</v>
      </c>
      <c r="E63">
        <v>378</v>
      </c>
      <c r="F63">
        <v>323</v>
      </c>
      <c r="G63">
        <v>-4</v>
      </c>
      <c r="H63">
        <v>1</v>
      </c>
      <c r="I63">
        <v>-5</v>
      </c>
    </row>
    <row r="64" spans="1:9" x14ac:dyDescent="0.25">
      <c r="A64">
        <v>87</v>
      </c>
      <c r="B64" t="s">
        <v>485</v>
      </c>
      <c r="C64">
        <v>702</v>
      </c>
      <c r="D64">
        <v>671</v>
      </c>
      <c r="E64">
        <v>706</v>
      </c>
      <c r="F64">
        <v>674</v>
      </c>
      <c r="G64">
        <v>-4</v>
      </c>
      <c r="H64">
        <v>-3</v>
      </c>
      <c r="I64">
        <v>-1</v>
      </c>
    </row>
    <row r="65" spans="1:9" x14ac:dyDescent="0.25">
      <c r="A65">
        <v>91</v>
      </c>
      <c r="B65" t="s">
        <v>552</v>
      </c>
      <c r="C65">
        <v>1745</v>
      </c>
      <c r="D65">
        <v>1634</v>
      </c>
      <c r="E65">
        <v>1749</v>
      </c>
      <c r="F65">
        <v>1632</v>
      </c>
      <c r="G65">
        <v>-4</v>
      </c>
      <c r="H65">
        <v>2</v>
      </c>
      <c r="I65">
        <v>-6</v>
      </c>
    </row>
    <row r="66" spans="1:9" x14ac:dyDescent="0.25">
      <c r="A66">
        <v>68</v>
      </c>
      <c r="B66" t="s">
        <v>545</v>
      </c>
      <c r="C66">
        <v>114</v>
      </c>
      <c r="D66">
        <v>107</v>
      </c>
      <c r="E66">
        <v>117</v>
      </c>
      <c r="F66">
        <v>110</v>
      </c>
      <c r="G66">
        <v>-3</v>
      </c>
      <c r="H66">
        <v>-3</v>
      </c>
      <c r="I66">
        <v>0</v>
      </c>
    </row>
    <row r="67" spans="1:9" x14ac:dyDescent="0.25">
      <c r="A67">
        <v>71</v>
      </c>
      <c r="B67" t="s">
        <v>517</v>
      </c>
      <c r="C67">
        <v>26</v>
      </c>
      <c r="D67">
        <v>23</v>
      </c>
      <c r="E67">
        <v>29</v>
      </c>
      <c r="F67">
        <v>23</v>
      </c>
      <c r="G67">
        <v>-3</v>
      </c>
      <c r="H67">
        <v>0</v>
      </c>
      <c r="I67">
        <v>-3</v>
      </c>
    </row>
    <row r="68" spans="1:9" x14ac:dyDescent="0.25">
      <c r="A68">
        <v>80</v>
      </c>
      <c r="B68" t="s">
        <v>533</v>
      </c>
      <c r="C68">
        <v>67</v>
      </c>
      <c r="D68">
        <v>50</v>
      </c>
      <c r="E68">
        <v>70</v>
      </c>
      <c r="F68">
        <v>54</v>
      </c>
      <c r="G68">
        <v>-3</v>
      </c>
      <c r="H68">
        <v>-4</v>
      </c>
      <c r="I68">
        <v>1</v>
      </c>
    </row>
    <row r="69" spans="1:9" x14ac:dyDescent="0.25">
      <c r="A69">
        <v>11</v>
      </c>
      <c r="B69" t="s">
        <v>513</v>
      </c>
      <c r="C69">
        <v>15</v>
      </c>
      <c r="D69">
        <v>13</v>
      </c>
      <c r="E69">
        <v>16</v>
      </c>
      <c r="F69">
        <v>13</v>
      </c>
      <c r="G69">
        <v>-1</v>
      </c>
      <c r="H69">
        <v>0</v>
      </c>
      <c r="I69">
        <v>-1</v>
      </c>
    </row>
    <row r="70" spans="1:9" x14ac:dyDescent="0.25">
      <c r="A70">
        <v>28</v>
      </c>
      <c r="B70" t="s">
        <v>469</v>
      </c>
      <c r="C70">
        <v>72</v>
      </c>
      <c r="D70">
        <v>28</v>
      </c>
      <c r="E70">
        <v>73</v>
      </c>
      <c r="F70">
        <v>27</v>
      </c>
      <c r="G70">
        <v>-1</v>
      </c>
      <c r="H70">
        <v>1</v>
      </c>
      <c r="I70">
        <v>-2</v>
      </c>
    </row>
    <row r="71" spans="1:9" x14ac:dyDescent="0.25">
      <c r="A71">
        <v>89</v>
      </c>
      <c r="B71" t="s">
        <v>486</v>
      </c>
      <c r="C71">
        <v>38</v>
      </c>
      <c r="D71">
        <v>34</v>
      </c>
      <c r="E71">
        <v>39</v>
      </c>
      <c r="F71">
        <v>34</v>
      </c>
      <c r="G71">
        <v>-1</v>
      </c>
      <c r="H71">
        <v>0</v>
      </c>
      <c r="I71">
        <v>-1</v>
      </c>
    </row>
    <row r="72" spans="1:9" x14ac:dyDescent="0.25">
      <c r="A72">
        <v>122</v>
      </c>
      <c r="B72" t="s">
        <v>523</v>
      </c>
      <c r="C72">
        <v>44</v>
      </c>
      <c r="D72">
        <v>40</v>
      </c>
      <c r="E72">
        <v>45</v>
      </c>
      <c r="F72">
        <v>40</v>
      </c>
      <c r="G72">
        <v>-1</v>
      </c>
      <c r="H72">
        <v>0</v>
      </c>
      <c r="I72">
        <v>-1</v>
      </c>
    </row>
    <row r="73" spans="1:9" x14ac:dyDescent="0.25">
      <c r="A73">
        <v>7</v>
      </c>
      <c r="B73" t="s">
        <v>543</v>
      </c>
      <c r="C73">
        <v>94</v>
      </c>
      <c r="D73">
        <v>84</v>
      </c>
      <c r="E73">
        <v>94</v>
      </c>
      <c r="F73">
        <v>83</v>
      </c>
      <c r="G73">
        <v>0</v>
      </c>
      <c r="H73">
        <v>1</v>
      </c>
      <c r="I73">
        <v>-1</v>
      </c>
    </row>
    <row r="74" spans="1:9" x14ac:dyDescent="0.25">
      <c r="A74">
        <v>19</v>
      </c>
      <c r="B74" t="s">
        <v>506</v>
      </c>
      <c r="C74">
        <v>720</v>
      </c>
      <c r="D74">
        <v>543</v>
      </c>
      <c r="E74">
        <v>720</v>
      </c>
      <c r="F74">
        <v>552</v>
      </c>
      <c r="G74">
        <v>0</v>
      </c>
      <c r="H74">
        <v>-9</v>
      </c>
      <c r="I74">
        <v>9</v>
      </c>
    </row>
    <row r="75" spans="1:9" x14ac:dyDescent="0.25">
      <c r="A75">
        <v>27</v>
      </c>
      <c r="B75" t="s">
        <v>540</v>
      </c>
      <c r="C75">
        <v>25</v>
      </c>
      <c r="D75">
        <v>25</v>
      </c>
      <c r="E75">
        <v>25</v>
      </c>
      <c r="F75">
        <v>25</v>
      </c>
      <c r="G75">
        <v>0</v>
      </c>
      <c r="H75">
        <v>0</v>
      </c>
      <c r="I75">
        <v>0</v>
      </c>
    </row>
    <row r="76" spans="1:9" x14ac:dyDescent="0.25">
      <c r="A76">
        <v>31</v>
      </c>
      <c r="B76" t="s">
        <v>524</v>
      </c>
      <c r="C76">
        <v>1</v>
      </c>
      <c r="D76">
        <v>1</v>
      </c>
      <c r="E76">
        <v>1</v>
      </c>
      <c r="F76">
        <v>1</v>
      </c>
      <c r="G76">
        <v>0</v>
      </c>
      <c r="H76">
        <v>0</v>
      </c>
      <c r="I76">
        <v>0</v>
      </c>
    </row>
    <row r="77" spans="1:9" x14ac:dyDescent="0.25">
      <c r="A77">
        <v>34</v>
      </c>
      <c r="B77" t="s">
        <v>471</v>
      </c>
      <c r="C77">
        <v>4</v>
      </c>
      <c r="D77">
        <v>4</v>
      </c>
      <c r="E77">
        <v>4</v>
      </c>
      <c r="F77">
        <v>4</v>
      </c>
      <c r="G77">
        <v>0</v>
      </c>
      <c r="H77">
        <v>0</v>
      </c>
      <c r="I77">
        <v>0</v>
      </c>
    </row>
    <row r="78" spans="1:9" x14ac:dyDescent="0.25">
      <c r="A78">
        <v>38</v>
      </c>
      <c r="B78" t="s">
        <v>509</v>
      </c>
      <c r="C78">
        <v>147</v>
      </c>
      <c r="D78">
        <v>115</v>
      </c>
      <c r="E78">
        <v>147</v>
      </c>
      <c r="F78">
        <v>115</v>
      </c>
      <c r="G78">
        <v>0</v>
      </c>
      <c r="H78">
        <v>0</v>
      </c>
      <c r="I78">
        <v>0</v>
      </c>
    </row>
    <row r="79" spans="1:9" x14ac:dyDescent="0.25">
      <c r="A79">
        <v>41</v>
      </c>
      <c r="B79" t="s">
        <v>520</v>
      </c>
      <c r="C79">
        <v>86</v>
      </c>
      <c r="D79">
        <v>85</v>
      </c>
      <c r="E79">
        <v>86</v>
      </c>
      <c r="F79">
        <v>85</v>
      </c>
      <c r="G79">
        <v>0</v>
      </c>
      <c r="H79">
        <v>0</v>
      </c>
      <c r="I79">
        <v>0</v>
      </c>
    </row>
    <row r="80" spans="1:9" x14ac:dyDescent="0.25">
      <c r="A80">
        <v>49</v>
      </c>
      <c r="B80" t="s">
        <v>477</v>
      </c>
      <c r="C80">
        <v>48</v>
      </c>
      <c r="D80">
        <v>46</v>
      </c>
      <c r="E80">
        <v>48</v>
      </c>
      <c r="F80">
        <v>46</v>
      </c>
      <c r="G80">
        <v>0</v>
      </c>
      <c r="H80">
        <v>0</v>
      </c>
      <c r="I80">
        <v>0</v>
      </c>
    </row>
    <row r="81" spans="1:9" x14ac:dyDescent="0.25">
      <c r="A81">
        <v>52</v>
      </c>
      <c r="B81" t="s">
        <v>527</v>
      </c>
      <c r="C81">
        <v>94</v>
      </c>
      <c r="D81">
        <v>93</v>
      </c>
      <c r="E81">
        <v>94</v>
      </c>
      <c r="F81">
        <v>93</v>
      </c>
      <c r="G81">
        <v>0</v>
      </c>
      <c r="H81">
        <v>0</v>
      </c>
      <c r="I81">
        <v>0</v>
      </c>
    </row>
    <row r="82" spans="1:9" x14ac:dyDescent="0.25">
      <c r="A82">
        <v>55</v>
      </c>
      <c r="B82" t="s">
        <v>508</v>
      </c>
      <c r="C82">
        <v>897</v>
      </c>
      <c r="D82">
        <v>837</v>
      </c>
      <c r="E82">
        <v>897</v>
      </c>
      <c r="F82">
        <v>836</v>
      </c>
      <c r="G82">
        <v>0</v>
      </c>
      <c r="H82">
        <v>1</v>
      </c>
      <c r="I82">
        <v>-1</v>
      </c>
    </row>
    <row r="83" spans="1:9" x14ac:dyDescent="0.25">
      <c r="A83">
        <v>56</v>
      </c>
      <c r="B83" t="s">
        <v>484</v>
      </c>
      <c r="C83">
        <v>1</v>
      </c>
      <c r="D83">
        <v>1</v>
      </c>
      <c r="E83">
        <v>1</v>
      </c>
      <c r="F83">
        <v>1</v>
      </c>
      <c r="G83">
        <v>0</v>
      </c>
      <c r="H83">
        <v>0</v>
      </c>
      <c r="I83">
        <v>0</v>
      </c>
    </row>
    <row r="84" spans="1:9" x14ac:dyDescent="0.25">
      <c r="A84">
        <v>57</v>
      </c>
      <c r="B84" t="s">
        <v>518</v>
      </c>
      <c r="C84">
        <v>60</v>
      </c>
      <c r="D84">
        <v>56</v>
      </c>
      <c r="E84">
        <v>60</v>
      </c>
      <c r="F84">
        <v>56</v>
      </c>
      <c r="G84">
        <v>0</v>
      </c>
      <c r="H84">
        <v>0</v>
      </c>
      <c r="I84">
        <v>0</v>
      </c>
    </row>
    <row r="85" spans="1:9" x14ac:dyDescent="0.25">
      <c r="A85">
        <v>58</v>
      </c>
      <c r="B85" t="s">
        <v>497</v>
      </c>
      <c r="C85">
        <v>498</v>
      </c>
      <c r="D85">
        <v>479</v>
      </c>
      <c r="E85">
        <v>498</v>
      </c>
      <c r="F85">
        <v>479</v>
      </c>
      <c r="G85">
        <v>0</v>
      </c>
      <c r="H85">
        <v>0</v>
      </c>
      <c r="I85">
        <v>0</v>
      </c>
    </row>
    <row r="86" spans="1:9" x14ac:dyDescent="0.25">
      <c r="A86">
        <v>60</v>
      </c>
      <c r="B86" t="s">
        <v>478</v>
      </c>
      <c r="C86">
        <v>13</v>
      </c>
      <c r="D86">
        <v>12</v>
      </c>
      <c r="E86">
        <v>13</v>
      </c>
      <c r="F86">
        <v>12</v>
      </c>
      <c r="G86">
        <v>0</v>
      </c>
      <c r="H86">
        <v>0</v>
      </c>
      <c r="I86">
        <v>0</v>
      </c>
    </row>
    <row r="87" spans="1:9" x14ac:dyDescent="0.25">
      <c r="A87">
        <v>62</v>
      </c>
      <c r="B87" t="s">
        <v>479</v>
      </c>
      <c r="C87">
        <v>33</v>
      </c>
      <c r="D87">
        <v>32</v>
      </c>
      <c r="E87">
        <v>33</v>
      </c>
      <c r="F87">
        <v>32</v>
      </c>
      <c r="G87">
        <v>0</v>
      </c>
      <c r="H87">
        <v>0</v>
      </c>
      <c r="I87">
        <v>0</v>
      </c>
    </row>
    <row r="88" spans="1:9" x14ac:dyDescent="0.25">
      <c r="A88">
        <v>69</v>
      </c>
      <c r="B88" t="s">
        <v>526</v>
      </c>
      <c r="C88">
        <v>10</v>
      </c>
      <c r="D88">
        <v>10</v>
      </c>
      <c r="E88">
        <v>10</v>
      </c>
      <c r="F88">
        <v>10</v>
      </c>
      <c r="G88">
        <v>0</v>
      </c>
      <c r="H88">
        <v>0</v>
      </c>
      <c r="I88">
        <v>0</v>
      </c>
    </row>
    <row r="89" spans="1:9" x14ac:dyDescent="0.25">
      <c r="A89">
        <v>90</v>
      </c>
      <c r="B89" t="s">
        <v>502</v>
      </c>
      <c r="C89">
        <v>116</v>
      </c>
      <c r="D89">
        <v>112</v>
      </c>
      <c r="E89">
        <v>116</v>
      </c>
      <c r="F89">
        <v>112</v>
      </c>
      <c r="G89">
        <v>0</v>
      </c>
      <c r="H89">
        <v>0</v>
      </c>
      <c r="I89">
        <v>0</v>
      </c>
    </row>
    <row r="90" spans="1:9" x14ac:dyDescent="0.25">
      <c r="A90">
        <v>102</v>
      </c>
      <c r="B90" t="s">
        <v>531</v>
      </c>
      <c r="C90">
        <v>947</v>
      </c>
      <c r="D90">
        <v>405</v>
      </c>
      <c r="E90">
        <v>947</v>
      </c>
      <c r="F90">
        <v>405</v>
      </c>
      <c r="G90">
        <v>0</v>
      </c>
      <c r="H90">
        <v>0</v>
      </c>
      <c r="I90">
        <v>0</v>
      </c>
    </row>
    <row r="91" spans="1:9" x14ac:dyDescent="0.25">
      <c r="A91">
        <v>115</v>
      </c>
      <c r="B91" t="s">
        <v>492</v>
      </c>
      <c r="C91">
        <v>34</v>
      </c>
      <c r="D91">
        <v>34</v>
      </c>
      <c r="E91">
        <v>34</v>
      </c>
      <c r="F91">
        <v>34</v>
      </c>
      <c r="G91">
        <v>0</v>
      </c>
      <c r="H91">
        <v>0</v>
      </c>
      <c r="I91">
        <v>0</v>
      </c>
    </row>
    <row r="92" spans="1:9" x14ac:dyDescent="0.25">
      <c r="A92">
        <v>116</v>
      </c>
      <c r="B92" t="s">
        <v>494</v>
      </c>
      <c r="C92">
        <v>755</v>
      </c>
      <c r="D92">
        <v>678</v>
      </c>
      <c r="E92">
        <v>755</v>
      </c>
      <c r="F92">
        <v>685</v>
      </c>
      <c r="G92">
        <v>0</v>
      </c>
      <c r="H92">
        <v>-7</v>
      </c>
      <c r="I92">
        <v>7</v>
      </c>
    </row>
    <row r="93" spans="1:9" x14ac:dyDescent="0.25">
      <c r="A93">
        <v>117</v>
      </c>
      <c r="B93" t="s">
        <v>466</v>
      </c>
      <c r="C93">
        <v>13</v>
      </c>
      <c r="D93">
        <v>13</v>
      </c>
      <c r="E93">
        <v>13</v>
      </c>
      <c r="F93">
        <v>13</v>
      </c>
      <c r="G93">
        <v>0</v>
      </c>
      <c r="H93">
        <v>0</v>
      </c>
      <c r="I93">
        <v>0</v>
      </c>
    </row>
    <row r="94" spans="1:9" x14ac:dyDescent="0.25">
      <c r="A94">
        <v>74</v>
      </c>
      <c r="B94" t="s">
        <v>522</v>
      </c>
      <c r="C94">
        <v>801</v>
      </c>
      <c r="D94">
        <v>767</v>
      </c>
      <c r="E94">
        <v>800</v>
      </c>
      <c r="F94">
        <v>766</v>
      </c>
      <c r="G94">
        <v>1</v>
      </c>
      <c r="H94">
        <v>1</v>
      </c>
      <c r="I94">
        <v>0</v>
      </c>
    </row>
    <row r="95" spans="1:9" x14ac:dyDescent="0.25">
      <c r="A95">
        <v>75</v>
      </c>
      <c r="B95" t="s">
        <v>460</v>
      </c>
      <c r="C95">
        <v>29</v>
      </c>
      <c r="D95">
        <v>28</v>
      </c>
      <c r="E95">
        <v>28</v>
      </c>
      <c r="F95">
        <v>27</v>
      </c>
      <c r="G95">
        <v>1</v>
      </c>
      <c r="H95">
        <v>1</v>
      </c>
      <c r="I95">
        <v>0</v>
      </c>
    </row>
    <row r="96" spans="1:9" x14ac:dyDescent="0.25">
      <c r="A96">
        <v>76</v>
      </c>
      <c r="B96" t="s">
        <v>510</v>
      </c>
      <c r="C96">
        <v>308</v>
      </c>
      <c r="D96">
        <v>280</v>
      </c>
      <c r="E96">
        <v>307</v>
      </c>
      <c r="F96">
        <v>279</v>
      </c>
      <c r="G96">
        <v>1</v>
      </c>
      <c r="H96">
        <v>1</v>
      </c>
      <c r="I96">
        <v>0</v>
      </c>
    </row>
    <row r="97" spans="1:9" x14ac:dyDescent="0.25">
      <c r="A97">
        <v>104</v>
      </c>
      <c r="B97" t="s">
        <v>505</v>
      </c>
      <c r="C97">
        <v>49</v>
      </c>
      <c r="D97">
        <v>40</v>
      </c>
      <c r="E97">
        <v>48</v>
      </c>
      <c r="F97">
        <v>40</v>
      </c>
      <c r="G97">
        <v>1</v>
      </c>
      <c r="H97">
        <v>0</v>
      </c>
      <c r="I97">
        <v>1</v>
      </c>
    </row>
    <row r="98" spans="1:9" x14ac:dyDescent="0.25">
      <c r="A98">
        <v>25</v>
      </c>
      <c r="B98" t="s">
        <v>551</v>
      </c>
      <c r="C98">
        <v>575</v>
      </c>
      <c r="D98">
        <v>510</v>
      </c>
      <c r="E98">
        <v>573</v>
      </c>
      <c r="F98">
        <v>507</v>
      </c>
      <c r="G98">
        <v>2</v>
      </c>
      <c r="H98">
        <v>3</v>
      </c>
      <c r="I98">
        <v>-1</v>
      </c>
    </row>
    <row r="99" spans="1:9" x14ac:dyDescent="0.25">
      <c r="A99">
        <v>61</v>
      </c>
      <c r="B99" t="s">
        <v>536</v>
      </c>
      <c r="C99">
        <v>189</v>
      </c>
      <c r="D99">
        <v>185</v>
      </c>
      <c r="E99">
        <v>187</v>
      </c>
      <c r="F99">
        <v>183</v>
      </c>
      <c r="G99">
        <v>2</v>
      </c>
      <c r="H99">
        <v>2</v>
      </c>
      <c r="I99">
        <v>0</v>
      </c>
    </row>
    <row r="100" spans="1:9" x14ac:dyDescent="0.25">
      <c r="A100">
        <v>125</v>
      </c>
      <c r="B100" t="s">
        <v>504</v>
      </c>
      <c r="C100">
        <v>652</v>
      </c>
      <c r="D100">
        <v>583</v>
      </c>
      <c r="E100">
        <v>650</v>
      </c>
      <c r="F100">
        <v>583</v>
      </c>
      <c r="G100">
        <v>2</v>
      </c>
      <c r="H100">
        <v>0</v>
      </c>
      <c r="I100">
        <v>2</v>
      </c>
    </row>
    <row r="101" spans="1:9" x14ac:dyDescent="0.25">
      <c r="A101">
        <v>26</v>
      </c>
      <c r="B101" t="s">
        <v>498</v>
      </c>
      <c r="C101">
        <v>120</v>
      </c>
      <c r="D101">
        <v>103</v>
      </c>
      <c r="E101">
        <v>117</v>
      </c>
      <c r="F101">
        <v>100</v>
      </c>
      <c r="G101">
        <v>3</v>
      </c>
      <c r="H101">
        <v>3</v>
      </c>
      <c r="I101">
        <v>0</v>
      </c>
    </row>
    <row r="102" spans="1:9" x14ac:dyDescent="0.25">
      <c r="A102">
        <v>32</v>
      </c>
      <c r="B102" t="s">
        <v>467</v>
      </c>
      <c r="C102">
        <v>146</v>
      </c>
      <c r="D102">
        <v>124</v>
      </c>
      <c r="E102">
        <v>143</v>
      </c>
      <c r="F102">
        <v>122</v>
      </c>
      <c r="G102">
        <v>3</v>
      </c>
      <c r="H102">
        <v>2</v>
      </c>
      <c r="I102">
        <v>1</v>
      </c>
    </row>
    <row r="103" spans="1:9" x14ac:dyDescent="0.25">
      <c r="A103">
        <v>40</v>
      </c>
      <c r="B103" t="s">
        <v>476</v>
      </c>
      <c r="C103">
        <v>213</v>
      </c>
      <c r="D103">
        <v>110</v>
      </c>
      <c r="E103">
        <v>210</v>
      </c>
      <c r="F103">
        <v>111</v>
      </c>
      <c r="G103">
        <v>3</v>
      </c>
      <c r="H103">
        <v>-1</v>
      </c>
      <c r="I103">
        <v>4</v>
      </c>
    </row>
    <row r="104" spans="1:9" x14ac:dyDescent="0.25">
      <c r="A104">
        <v>54</v>
      </c>
      <c r="B104" t="s">
        <v>473</v>
      </c>
      <c r="C104">
        <v>157</v>
      </c>
      <c r="D104">
        <v>156</v>
      </c>
      <c r="E104">
        <v>154</v>
      </c>
      <c r="F104">
        <v>153</v>
      </c>
      <c r="G104">
        <v>3</v>
      </c>
      <c r="H104">
        <v>3</v>
      </c>
      <c r="I104">
        <v>0</v>
      </c>
    </row>
    <row r="105" spans="1:9" x14ac:dyDescent="0.25">
      <c r="A105">
        <v>22</v>
      </c>
      <c r="B105" t="s">
        <v>468</v>
      </c>
      <c r="C105">
        <v>2458</v>
      </c>
      <c r="D105">
        <v>1872</v>
      </c>
      <c r="E105">
        <v>2453</v>
      </c>
      <c r="F105">
        <v>1868</v>
      </c>
      <c r="G105">
        <v>5</v>
      </c>
      <c r="H105">
        <v>4</v>
      </c>
      <c r="I105">
        <v>1</v>
      </c>
    </row>
    <row r="106" spans="1:9" x14ac:dyDescent="0.25">
      <c r="A106">
        <v>29</v>
      </c>
      <c r="B106" t="s">
        <v>542</v>
      </c>
      <c r="C106">
        <v>191</v>
      </c>
      <c r="D106">
        <v>148</v>
      </c>
      <c r="E106">
        <v>186</v>
      </c>
      <c r="F106">
        <v>144</v>
      </c>
      <c r="G106">
        <v>5</v>
      </c>
      <c r="H106">
        <v>4</v>
      </c>
      <c r="I106">
        <v>1</v>
      </c>
    </row>
    <row r="107" spans="1:9" x14ac:dyDescent="0.25">
      <c r="A107">
        <v>36</v>
      </c>
      <c r="B107" t="s">
        <v>475</v>
      </c>
      <c r="C107">
        <v>657</v>
      </c>
      <c r="D107">
        <v>640</v>
      </c>
      <c r="E107">
        <v>652</v>
      </c>
      <c r="F107">
        <v>641</v>
      </c>
      <c r="G107">
        <v>5</v>
      </c>
      <c r="H107">
        <v>-1</v>
      </c>
      <c r="I107">
        <v>6</v>
      </c>
    </row>
    <row r="108" spans="1:9" x14ac:dyDescent="0.25">
      <c r="A108">
        <v>65</v>
      </c>
      <c r="B108" t="s">
        <v>500</v>
      </c>
      <c r="C108">
        <v>411</v>
      </c>
      <c r="D108">
        <v>371</v>
      </c>
      <c r="E108">
        <v>406</v>
      </c>
      <c r="F108">
        <v>370</v>
      </c>
      <c r="G108">
        <v>5</v>
      </c>
      <c r="H108">
        <v>1</v>
      </c>
      <c r="I108">
        <v>4</v>
      </c>
    </row>
    <row r="109" spans="1:9" x14ac:dyDescent="0.25">
      <c r="A109">
        <v>35</v>
      </c>
      <c r="B109" t="s">
        <v>474</v>
      </c>
      <c r="C109">
        <v>3248</v>
      </c>
      <c r="D109">
        <v>3175</v>
      </c>
      <c r="E109">
        <v>3239</v>
      </c>
      <c r="F109">
        <v>3162</v>
      </c>
      <c r="G109">
        <v>9</v>
      </c>
      <c r="H109">
        <v>13</v>
      </c>
      <c r="I109">
        <v>-4</v>
      </c>
    </row>
    <row r="110" spans="1:9" x14ac:dyDescent="0.25">
      <c r="A110">
        <v>46</v>
      </c>
      <c r="B110" t="s">
        <v>516</v>
      </c>
      <c r="C110">
        <v>2563</v>
      </c>
      <c r="D110">
        <v>2492</v>
      </c>
      <c r="E110">
        <v>2554</v>
      </c>
      <c r="F110">
        <v>2485</v>
      </c>
      <c r="G110">
        <v>9</v>
      </c>
      <c r="H110">
        <v>7</v>
      </c>
      <c r="I110">
        <v>2</v>
      </c>
    </row>
    <row r="111" spans="1:9" x14ac:dyDescent="0.25">
      <c r="A111">
        <v>44</v>
      </c>
      <c r="B111" t="s">
        <v>563</v>
      </c>
      <c r="C111">
        <v>3995</v>
      </c>
      <c r="D111">
        <v>3872</v>
      </c>
      <c r="E111">
        <v>3985</v>
      </c>
      <c r="F111">
        <v>3876</v>
      </c>
      <c r="G111">
        <v>10</v>
      </c>
      <c r="H111">
        <v>-4</v>
      </c>
      <c r="I111">
        <v>14</v>
      </c>
    </row>
    <row r="112" spans="1:9" x14ac:dyDescent="0.25">
      <c r="A112">
        <v>45</v>
      </c>
      <c r="B112" t="s">
        <v>550</v>
      </c>
      <c r="C112">
        <v>496</v>
      </c>
      <c r="D112">
        <v>486</v>
      </c>
      <c r="E112">
        <v>486</v>
      </c>
      <c r="F112">
        <v>476</v>
      </c>
      <c r="G112">
        <v>10</v>
      </c>
      <c r="H112">
        <v>10</v>
      </c>
      <c r="I112">
        <v>0</v>
      </c>
    </row>
    <row r="113" spans="1:9" x14ac:dyDescent="0.25">
      <c r="A113">
        <v>17</v>
      </c>
      <c r="B113" t="s">
        <v>465</v>
      </c>
      <c r="C113">
        <v>383</v>
      </c>
      <c r="D113">
        <v>315</v>
      </c>
      <c r="E113">
        <v>372</v>
      </c>
      <c r="F113">
        <v>310</v>
      </c>
      <c r="G113">
        <v>11</v>
      </c>
      <c r="H113">
        <v>5</v>
      </c>
      <c r="I113">
        <v>6</v>
      </c>
    </row>
    <row r="114" spans="1:9" x14ac:dyDescent="0.25">
      <c r="A114">
        <v>16</v>
      </c>
      <c r="B114" t="s">
        <v>464</v>
      </c>
      <c r="C114">
        <v>3016</v>
      </c>
      <c r="D114">
        <v>2721</v>
      </c>
      <c r="E114">
        <v>3003</v>
      </c>
      <c r="F114">
        <v>2861</v>
      </c>
      <c r="G114">
        <v>13</v>
      </c>
      <c r="H114">
        <v>-140</v>
      </c>
      <c r="I114">
        <v>153</v>
      </c>
    </row>
    <row r="115" spans="1:9" x14ac:dyDescent="0.25">
      <c r="A115">
        <v>112</v>
      </c>
      <c r="B115" t="s">
        <v>488</v>
      </c>
      <c r="C115">
        <v>350</v>
      </c>
      <c r="D115">
        <v>341</v>
      </c>
      <c r="E115">
        <v>336</v>
      </c>
      <c r="F115">
        <v>327</v>
      </c>
      <c r="G115">
        <v>14</v>
      </c>
      <c r="H115">
        <v>14</v>
      </c>
      <c r="I115">
        <v>0</v>
      </c>
    </row>
    <row r="116" spans="1:9" x14ac:dyDescent="0.25">
      <c r="A116">
        <v>111</v>
      </c>
      <c r="B116" t="s">
        <v>487</v>
      </c>
      <c r="C116">
        <v>1842</v>
      </c>
      <c r="D116">
        <v>1820</v>
      </c>
      <c r="E116">
        <v>1826</v>
      </c>
      <c r="F116">
        <v>1801</v>
      </c>
      <c r="G116">
        <v>16</v>
      </c>
      <c r="H116">
        <v>19</v>
      </c>
      <c r="I116">
        <v>-3</v>
      </c>
    </row>
    <row r="117" spans="1:9" x14ac:dyDescent="0.25">
      <c r="A117">
        <v>24</v>
      </c>
      <c r="B117" t="s">
        <v>459</v>
      </c>
      <c r="C117">
        <v>2265</v>
      </c>
      <c r="D117">
        <v>2153</v>
      </c>
      <c r="E117">
        <v>2248</v>
      </c>
      <c r="F117">
        <v>2125</v>
      </c>
      <c r="G117">
        <v>17</v>
      </c>
      <c r="H117">
        <v>28</v>
      </c>
      <c r="I117">
        <v>-11</v>
      </c>
    </row>
    <row r="118" spans="1:9" x14ac:dyDescent="0.25">
      <c r="A118">
        <v>79</v>
      </c>
      <c r="B118" t="s">
        <v>458</v>
      </c>
      <c r="C118">
        <v>1190</v>
      </c>
      <c r="D118">
        <v>861</v>
      </c>
      <c r="E118">
        <v>1172</v>
      </c>
      <c r="F118">
        <v>863</v>
      </c>
      <c r="G118">
        <v>18</v>
      </c>
      <c r="H118">
        <v>-2</v>
      </c>
      <c r="I118">
        <v>20</v>
      </c>
    </row>
    <row r="119" spans="1:9" x14ac:dyDescent="0.25">
      <c r="A119">
        <v>114</v>
      </c>
      <c r="B119" t="s">
        <v>489</v>
      </c>
      <c r="C119">
        <v>1033</v>
      </c>
      <c r="D119">
        <v>880</v>
      </c>
      <c r="E119">
        <v>1013</v>
      </c>
      <c r="F119">
        <v>870</v>
      </c>
      <c r="G119">
        <v>20</v>
      </c>
      <c r="H119">
        <v>10</v>
      </c>
      <c r="I119">
        <v>10</v>
      </c>
    </row>
    <row r="120" spans="1:9" x14ac:dyDescent="0.25">
      <c r="A120">
        <v>4</v>
      </c>
      <c r="B120" t="s">
        <v>496</v>
      </c>
      <c r="C120">
        <v>61</v>
      </c>
      <c r="D120">
        <v>59</v>
      </c>
      <c r="E120">
        <v>38</v>
      </c>
      <c r="F120">
        <v>36</v>
      </c>
      <c r="G120">
        <v>23</v>
      </c>
      <c r="H120">
        <v>23</v>
      </c>
      <c r="I120">
        <v>0</v>
      </c>
    </row>
    <row r="121" spans="1:9" x14ac:dyDescent="0.25">
      <c r="A121">
        <v>77</v>
      </c>
      <c r="B121" t="s">
        <v>559</v>
      </c>
      <c r="C121">
        <v>1041</v>
      </c>
      <c r="D121">
        <v>887</v>
      </c>
      <c r="E121">
        <v>1018</v>
      </c>
      <c r="F121">
        <v>869</v>
      </c>
      <c r="G121">
        <v>23</v>
      </c>
      <c r="H121">
        <v>18</v>
      </c>
      <c r="I121">
        <v>5</v>
      </c>
    </row>
    <row r="122" spans="1:9" x14ac:dyDescent="0.25">
      <c r="A122">
        <v>42</v>
      </c>
      <c r="B122" t="s">
        <v>503</v>
      </c>
      <c r="C122">
        <v>332</v>
      </c>
      <c r="D122">
        <v>320</v>
      </c>
      <c r="E122">
        <v>306</v>
      </c>
      <c r="F122">
        <v>292</v>
      </c>
      <c r="G122">
        <v>26</v>
      </c>
      <c r="H122">
        <v>28</v>
      </c>
      <c r="I122">
        <v>-2</v>
      </c>
    </row>
    <row r="123" spans="1:9" x14ac:dyDescent="0.25">
      <c r="A123">
        <v>48</v>
      </c>
      <c r="B123" t="s">
        <v>457</v>
      </c>
      <c r="C123">
        <v>1816</v>
      </c>
      <c r="D123">
        <v>1807</v>
      </c>
      <c r="E123">
        <v>1788</v>
      </c>
      <c r="F123">
        <v>1782</v>
      </c>
      <c r="G123">
        <v>28</v>
      </c>
      <c r="H123">
        <v>25</v>
      </c>
      <c r="I123">
        <v>3</v>
      </c>
    </row>
    <row r="124" spans="1:9" x14ac:dyDescent="0.25">
      <c r="A124">
        <v>108</v>
      </c>
      <c r="B124" t="s">
        <v>493</v>
      </c>
      <c r="C124">
        <v>3593</v>
      </c>
      <c r="D124">
        <v>1832</v>
      </c>
      <c r="E124">
        <v>3547</v>
      </c>
      <c r="F124">
        <v>1860</v>
      </c>
      <c r="G124">
        <v>46</v>
      </c>
      <c r="H124">
        <v>-28</v>
      </c>
      <c r="I124">
        <v>74</v>
      </c>
    </row>
    <row r="125" spans="1:9" x14ac:dyDescent="0.25">
      <c r="A125">
        <v>51</v>
      </c>
      <c r="B125" t="s">
        <v>519</v>
      </c>
      <c r="C125">
        <v>1138</v>
      </c>
      <c r="D125">
        <v>1072</v>
      </c>
      <c r="E125">
        <v>1088</v>
      </c>
      <c r="F125">
        <v>1045</v>
      </c>
      <c r="G125">
        <v>50</v>
      </c>
      <c r="H125">
        <v>27</v>
      </c>
      <c r="I125">
        <v>23</v>
      </c>
    </row>
    <row r="126" spans="1:9" x14ac:dyDescent="0.25">
      <c r="A126">
        <v>73</v>
      </c>
      <c r="B126" t="s">
        <v>482</v>
      </c>
      <c r="C126">
        <v>13588</v>
      </c>
      <c r="D126">
        <v>13311</v>
      </c>
      <c r="E126">
        <v>13475</v>
      </c>
      <c r="F126">
        <v>13154</v>
      </c>
      <c r="G126">
        <v>113</v>
      </c>
      <c r="H126">
        <v>157</v>
      </c>
      <c r="I126">
        <v>-44</v>
      </c>
    </row>
    <row r="127" spans="1:9" x14ac:dyDescent="0.25">
      <c r="A127">
        <v>85</v>
      </c>
      <c r="B127" t="s">
        <v>558</v>
      </c>
      <c r="C127">
        <v>7593</v>
      </c>
      <c r="D127">
        <v>5894</v>
      </c>
      <c r="E127">
        <v>7279</v>
      </c>
      <c r="F127">
        <v>5888</v>
      </c>
      <c r="G127">
        <v>314</v>
      </c>
      <c r="H127">
        <v>6</v>
      </c>
      <c r="I127">
        <v>308</v>
      </c>
    </row>
    <row r="128" spans="1:9" x14ac:dyDescent="0.25">
      <c r="A128">
        <v>21</v>
      </c>
      <c r="B128" t="s">
        <v>549</v>
      </c>
      <c r="C128">
        <v>3119</v>
      </c>
      <c r="D128">
        <v>2360</v>
      </c>
      <c r="E128">
        <v>2725</v>
      </c>
      <c r="F128">
        <v>2312</v>
      </c>
      <c r="G128">
        <v>394</v>
      </c>
      <c r="H128">
        <v>48</v>
      </c>
      <c r="I128">
        <v>346</v>
      </c>
    </row>
    <row r="129" spans="1:9" x14ac:dyDescent="0.25">
      <c r="A129">
        <v>2</v>
      </c>
      <c r="B129" t="s">
        <v>557</v>
      </c>
      <c r="C129">
        <v>5854</v>
      </c>
      <c r="D129">
        <v>4482</v>
      </c>
      <c r="E129">
        <v>5197</v>
      </c>
      <c r="F129">
        <v>4511</v>
      </c>
      <c r="G129">
        <v>657</v>
      </c>
      <c r="H129">
        <v>-29</v>
      </c>
      <c r="I129">
        <v>686</v>
      </c>
    </row>
    <row r="130" spans="1:9" x14ac:dyDescent="0.25">
      <c r="A130">
        <v>6</v>
      </c>
      <c r="B130" t="s">
        <v>556</v>
      </c>
      <c r="C130">
        <v>6851</v>
      </c>
      <c r="D130">
        <v>5667</v>
      </c>
      <c r="E130">
        <v>6121</v>
      </c>
      <c r="F130">
        <v>5684</v>
      </c>
      <c r="G130">
        <v>730</v>
      </c>
      <c r="H130">
        <v>-17</v>
      </c>
      <c r="I130">
        <v>747</v>
      </c>
    </row>
    <row r="131" spans="1:9" x14ac:dyDescent="0.25">
      <c r="A131">
        <v>83</v>
      </c>
      <c r="B131" t="s">
        <v>569</v>
      </c>
      <c r="C131">
        <v>14960</v>
      </c>
      <c r="D131">
        <v>10645</v>
      </c>
      <c r="E131">
        <v>14055</v>
      </c>
      <c r="F131">
        <v>10784</v>
      </c>
      <c r="G131">
        <v>905</v>
      </c>
      <c r="H131">
        <v>-139</v>
      </c>
      <c r="I131">
        <v>1044</v>
      </c>
    </row>
  </sheetData>
  <autoFilter ref="A6:I131" xr:uid="{00000000-0009-0000-0000-000038000000}">
    <sortState ref="A7:I131">
      <sortCondition ref="G6:G131"/>
    </sortState>
  </autoFilter>
  <mergeCells count="1">
    <mergeCell ref="H1:I1"/>
  </mergeCells>
  <hyperlinks>
    <hyperlink ref="H1:I1" location="Index!A1" display="Regresar al Índice" xr:uid="{59A7D74B-FF9C-4326-9DC8-52C3A093A5A9}"/>
  </hyperlink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I15"/>
  <sheetViews>
    <sheetView workbookViewId="0">
      <selection activeCell="A2" sqref="A2"/>
    </sheetView>
  </sheetViews>
  <sheetFormatPr baseColWidth="10" defaultColWidth="11.44140625" defaultRowHeight="13.2" x14ac:dyDescent="0.25"/>
  <sheetData>
    <row r="1" spans="1:9" ht="14.4" x14ac:dyDescent="0.3">
      <c r="A1" t="s">
        <v>1266</v>
      </c>
      <c r="H1" s="12" t="s">
        <v>131</v>
      </c>
      <c r="I1" s="12"/>
    </row>
    <row r="2" spans="1:9" x14ac:dyDescent="0.25">
      <c r="A2" t="s">
        <v>811</v>
      </c>
    </row>
    <row r="6" spans="1:9" ht="25.5" customHeight="1" x14ac:dyDescent="0.25">
      <c r="A6" s="14" t="s">
        <v>799</v>
      </c>
      <c r="B6" s="14" t="s">
        <v>800</v>
      </c>
      <c r="C6" s="14" t="s">
        <v>379</v>
      </c>
      <c r="D6" s="14" t="s">
        <v>795</v>
      </c>
      <c r="E6" s="14" t="s">
        <v>579</v>
      </c>
      <c r="F6" s="14" t="s">
        <v>535</v>
      </c>
      <c r="G6" s="14" t="s">
        <v>580</v>
      </c>
    </row>
    <row r="7" spans="1:9" ht="22.8" x14ac:dyDescent="0.25">
      <c r="A7" s="23" t="s">
        <v>801</v>
      </c>
      <c r="B7" s="24">
        <v>2200000</v>
      </c>
      <c r="C7" s="24">
        <v>4200000</v>
      </c>
      <c r="D7" s="24">
        <v>2990000</v>
      </c>
      <c r="E7" s="24">
        <v>1450000</v>
      </c>
      <c r="F7" s="24">
        <v>1215000</v>
      </c>
      <c r="G7" s="24">
        <v>4950000</v>
      </c>
    </row>
    <row r="8" spans="1:9" ht="22.8" x14ac:dyDescent="0.25">
      <c r="A8" s="19" t="s">
        <v>802</v>
      </c>
      <c r="B8" s="20">
        <v>440000</v>
      </c>
      <c r="C8" s="20">
        <v>840000</v>
      </c>
      <c r="D8" s="20">
        <v>598000</v>
      </c>
      <c r="E8" s="20">
        <v>290000</v>
      </c>
      <c r="F8" s="20">
        <v>243000</v>
      </c>
      <c r="G8" s="20">
        <v>990000</v>
      </c>
    </row>
    <row r="9" spans="1:9" ht="22.8" x14ac:dyDescent="0.25">
      <c r="A9" s="23" t="s">
        <v>803</v>
      </c>
      <c r="B9" s="24">
        <v>1760000</v>
      </c>
      <c r="C9" s="24">
        <v>3360000</v>
      </c>
      <c r="D9" s="24">
        <v>2392000</v>
      </c>
      <c r="E9" s="24">
        <v>1160000</v>
      </c>
      <c r="F9" s="24">
        <v>972000</v>
      </c>
      <c r="G9" s="24">
        <v>3960000</v>
      </c>
    </row>
    <row r="10" spans="1:9" x14ac:dyDescent="0.25">
      <c r="A10" s="19" t="s">
        <v>804</v>
      </c>
      <c r="B10" s="19" t="s">
        <v>805</v>
      </c>
      <c r="C10" s="19" t="s">
        <v>805</v>
      </c>
      <c r="D10" s="19" t="s">
        <v>805</v>
      </c>
      <c r="E10" s="19" t="s">
        <v>805</v>
      </c>
      <c r="F10" s="19" t="s">
        <v>805</v>
      </c>
      <c r="G10" s="19" t="s">
        <v>805</v>
      </c>
    </row>
    <row r="11" spans="1:9" ht="34.200000000000003" x14ac:dyDescent="0.25">
      <c r="A11" s="23" t="s">
        <v>806</v>
      </c>
      <c r="B11" s="24">
        <v>626896</v>
      </c>
      <c r="C11" s="24">
        <v>1199124</v>
      </c>
      <c r="D11" s="24">
        <v>851348</v>
      </c>
      <c r="E11" s="24">
        <v>413469</v>
      </c>
      <c r="F11" s="24">
        <v>346665</v>
      </c>
      <c r="G11" s="24">
        <v>1412692</v>
      </c>
    </row>
    <row r="12" spans="1:9" ht="22.8" x14ac:dyDescent="0.25">
      <c r="A12" s="19" t="s">
        <v>807</v>
      </c>
      <c r="B12" s="20">
        <v>20395</v>
      </c>
      <c r="C12" s="20">
        <v>38791</v>
      </c>
      <c r="D12" s="20">
        <v>27653</v>
      </c>
      <c r="E12" s="20">
        <v>13504</v>
      </c>
      <c r="F12" s="20">
        <v>11345</v>
      </c>
      <c r="G12" s="20">
        <v>45684</v>
      </c>
    </row>
    <row r="13" spans="1:9" x14ac:dyDescent="0.25">
      <c r="A13" s="23" t="s">
        <v>808</v>
      </c>
      <c r="B13" s="24">
        <v>4860884</v>
      </c>
      <c r="C13" s="24">
        <v>9251498</v>
      </c>
      <c r="D13" s="24">
        <v>6590678</v>
      </c>
      <c r="E13" s="24">
        <v>3218682</v>
      </c>
      <c r="F13" s="24">
        <v>2704106</v>
      </c>
      <c r="G13" s="24">
        <v>10895328</v>
      </c>
    </row>
    <row r="14" spans="1:9" ht="22.8" x14ac:dyDescent="0.25">
      <c r="A14" s="19" t="s">
        <v>809</v>
      </c>
      <c r="B14" s="50">
        <v>0.11550000000000001</v>
      </c>
      <c r="C14" s="50">
        <v>0.1159</v>
      </c>
      <c r="D14" s="50">
        <v>0.11550000000000001</v>
      </c>
      <c r="E14" s="50">
        <v>0.11550000000000001</v>
      </c>
      <c r="F14" s="50">
        <v>0.11550000000000001</v>
      </c>
      <c r="G14" s="50">
        <v>0.1159</v>
      </c>
    </row>
    <row r="15" spans="1:9" ht="24" x14ac:dyDescent="0.25">
      <c r="A15" s="51" t="s">
        <v>810</v>
      </c>
      <c r="B15" s="52">
        <v>51909</v>
      </c>
      <c r="C15" s="52">
        <v>98575</v>
      </c>
      <c r="D15" s="52">
        <v>70717</v>
      </c>
      <c r="E15" s="52">
        <v>34329</v>
      </c>
      <c r="F15" s="52">
        <v>28820</v>
      </c>
      <c r="G15" s="52">
        <v>116113</v>
      </c>
    </row>
  </sheetData>
  <mergeCells count="1">
    <mergeCell ref="H1:I1"/>
  </mergeCells>
  <hyperlinks>
    <hyperlink ref="H1:I1" location="Index!A1" display="Regresar al Índice" xr:uid="{00000000-0004-0000-02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64"/>
  <dimension ref="A1:P56"/>
  <sheetViews>
    <sheetView workbookViewId="0">
      <selection activeCell="F22" sqref="F22"/>
    </sheetView>
  </sheetViews>
  <sheetFormatPr baseColWidth="10" defaultColWidth="15.33203125" defaultRowHeight="13.2" x14ac:dyDescent="0.25"/>
  <cols>
    <col min="11" max="11" width="34.44140625" customWidth="1"/>
    <col min="12" max="16" width="9.6640625" customWidth="1"/>
    <col min="17" max="17" width="10.6640625" customWidth="1"/>
    <col min="18" max="18" width="9.6640625" customWidth="1"/>
    <col min="19" max="20" width="14.5546875" customWidth="1"/>
    <col min="21" max="25" width="15.33203125" customWidth="1"/>
  </cols>
  <sheetData>
    <row r="1" spans="1:16" ht="14.4" x14ac:dyDescent="0.3">
      <c r="A1" t="s">
        <v>1077</v>
      </c>
      <c r="H1" s="12" t="s">
        <v>131</v>
      </c>
      <c r="I1" s="12"/>
      <c r="O1" s="11" t="s">
        <v>662</v>
      </c>
      <c r="P1" s="11"/>
    </row>
    <row r="2" spans="1:16" x14ac:dyDescent="0.25">
      <c r="A2" t="s">
        <v>269</v>
      </c>
    </row>
    <row r="5" spans="1:16" x14ac:dyDescent="0.25">
      <c r="A5" t="s">
        <v>159</v>
      </c>
      <c r="B5" t="s">
        <v>270</v>
      </c>
      <c r="C5" t="s">
        <v>271</v>
      </c>
      <c r="D5" t="s">
        <v>272</v>
      </c>
      <c r="E5" t="s">
        <v>273</v>
      </c>
      <c r="F5" t="s">
        <v>274</v>
      </c>
      <c r="G5" t="s">
        <v>275</v>
      </c>
      <c r="H5" t="s">
        <v>276</v>
      </c>
      <c r="I5" t="s">
        <v>277</v>
      </c>
    </row>
    <row r="6" spans="1:16" x14ac:dyDescent="0.25">
      <c r="A6">
        <v>2013</v>
      </c>
      <c r="B6">
        <v>70246</v>
      </c>
      <c r="C6">
        <v>282499</v>
      </c>
      <c r="D6">
        <v>98394</v>
      </c>
      <c r="E6">
        <v>9369</v>
      </c>
      <c r="F6">
        <v>347298</v>
      </c>
      <c r="G6">
        <v>3034</v>
      </c>
      <c r="H6">
        <v>523456</v>
      </c>
      <c r="I6">
        <v>62952</v>
      </c>
    </row>
    <row r="7" spans="1:16" x14ac:dyDescent="0.25">
      <c r="A7">
        <v>2014</v>
      </c>
      <c r="B7">
        <v>77509</v>
      </c>
      <c r="C7">
        <v>295797</v>
      </c>
      <c r="D7">
        <v>107248</v>
      </c>
      <c r="E7">
        <v>9548</v>
      </c>
      <c r="F7">
        <v>363344</v>
      </c>
      <c r="G7">
        <v>2860</v>
      </c>
      <c r="H7">
        <v>540644</v>
      </c>
      <c r="I7">
        <v>66390</v>
      </c>
    </row>
    <row r="8" spans="1:16" x14ac:dyDescent="0.25">
      <c r="A8">
        <v>2015</v>
      </c>
      <c r="B8">
        <v>82606</v>
      </c>
      <c r="C8">
        <v>312586</v>
      </c>
      <c r="D8">
        <v>119587</v>
      </c>
      <c r="E8">
        <v>9329</v>
      </c>
      <c r="F8">
        <v>385457</v>
      </c>
      <c r="G8">
        <v>2875</v>
      </c>
      <c r="H8">
        <v>551836</v>
      </c>
      <c r="I8">
        <v>70979</v>
      </c>
    </row>
    <row r="9" spans="1:16" x14ac:dyDescent="0.25">
      <c r="A9">
        <v>2016</v>
      </c>
      <c r="B9">
        <v>89558</v>
      </c>
      <c r="C9">
        <v>334254</v>
      </c>
      <c r="D9">
        <v>130890</v>
      </c>
      <c r="E9">
        <v>9329</v>
      </c>
      <c r="F9">
        <v>407270</v>
      </c>
      <c r="G9">
        <v>3040</v>
      </c>
      <c r="H9">
        <v>575641</v>
      </c>
      <c r="I9">
        <v>74255</v>
      </c>
    </row>
    <row r="10" spans="1:16" x14ac:dyDescent="0.25">
      <c r="A10">
        <v>2017</v>
      </c>
      <c r="B10">
        <v>96726</v>
      </c>
      <c r="C10">
        <v>343480</v>
      </c>
      <c r="D10">
        <v>144472</v>
      </c>
      <c r="E10">
        <v>9194</v>
      </c>
      <c r="F10">
        <v>435724</v>
      </c>
      <c r="G10">
        <v>3204</v>
      </c>
      <c r="H10">
        <v>605107</v>
      </c>
      <c r="I10">
        <v>79961</v>
      </c>
    </row>
    <row r="11" spans="1:16" x14ac:dyDescent="0.25">
      <c r="A11">
        <v>2018</v>
      </c>
      <c r="B11">
        <v>104065</v>
      </c>
      <c r="C11">
        <v>354114</v>
      </c>
      <c r="D11">
        <v>141254</v>
      </c>
      <c r="E11">
        <v>9458</v>
      </c>
      <c r="F11">
        <v>452017</v>
      </c>
      <c r="G11">
        <v>2703</v>
      </c>
      <c r="H11">
        <v>614655</v>
      </c>
      <c r="I11">
        <v>82734</v>
      </c>
    </row>
    <row r="12" spans="1:16" x14ac:dyDescent="0.25">
      <c r="A12">
        <v>2019</v>
      </c>
      <c r="B12">
        <v>109333</v>
      </c>
      <c r="C12">
        <v>363625</v>
      </c>
      <c r="D12">
        <v>141943</v>
      </c>
      <c r="E12">
        <v>9697</v>
      </c>
      <c r="F12">
        <v>458198</v>
      </c>
      <c r="G12">
        <v>2683</v>
      </c>
      <c r="H12">
        <v>640252</v>
      </c>
      <c r="I12">
        <v>86968</v>
      </c>
    </row>
    <row r="13" spans="1:16" x14ac:dyDescent="0.25">
      <c r="A13" t="s">
        <v>764</v>
      </c>
      <c r="B13">
        <f t="shared" ref="B13:I13" si="0">B12/B11-1</f>
        <v>5.0622207274299669E-2</v>
      </c>
      <c r="C13">
        <f t="shared" si="0"/>
        <v>2.6858582264468467E-2</v>
      </c>
      <c r="D13">
        <f t="shared" si="0"/>
        <v>4.8777379755617911E-3</v>
      </c>
      <c r="E13">
        <f t="shared" si="0"/>
        <v>2.5269613026009718E-2</v>
      </c>
      <c r="F13">
        <f t="shared" si="0"/>
        <v>1.3674264463504615E-2</v>
      </c>
      <c r="G13">
        <f t="shared" si="0"/>
        <v>-7.3991860895301631E-3</v>
      </c>
      <c r="H13">
        <f t="shared" si="0"/>
        <v>4.1644499760028042E-2</v>
      </c>
      <c r="I13">
        <f t="shared" si="0"/>
        <v>5.1176058210651076E-2</v>
      </c>
    </row>
    <row r="14" spans="1:16" x14ac:dyDescent="0.25">
      <c r="A14" t="s">
        <v>765</v>
      </c>
      <c r="B14">
        <f t="shared" ref="B14:I14" si="1">B12-B11</f>
        <v>5268</v>
      </c>
      <c r="C14">
        <f t="shared" si="1"/>
        <v>9511</v>
      </c>
      <c r="D14">
        <f t="shared" si="1"/>
        <v>689</v>
      </c>
      <c r="E14">
        <f t="shared" si="1"/>
        <v>239</v>
      </c>
      <c r="F14">
        <f t="shared" si="1"/>
        <v>6181</v>
      </c>
      <c r="G14">
        <f t="shared" si="1"/>
        <v>-20</v>
      </c>
      <c r="H14">
        <f t="shared" si="1"/>
        <v>25597</v>
      </c>
      <c r="I14">
        <f t="shared" si="1"/>
        <v>4234</v>
      </c>
    </row>
    <row r="44" spans="2:4" hidden="1" x14ac:dyDescent="0.25">
      <c r="B44" t="s">
        <v>278</v>
      </c>
      <c r="C44" t="s">
        <v>766</v>
      </c>
    </row>
    <row r="45" spans="2:4" hidden="1" x14ac:dyDescent="0.25">
      <c r="B45" t="s">
        <v>270</v>
      </c>
      <c r="C45">
        <v>109333</v>
      </c>
      <c r="D45">
        <f>C45/$C$53</f>
        <v>6.0315032997756382E-2</v>
      </c>
    </row>
    <row r="46" spans="2:4" hidden="1" x14ac:dyDescent="0.25">
      <c r="B46" t="s">
        <v>271</v>
      </c>
      <c r="C46">
        <v>363625</v>
      </c>
      <c r="D46">
        <f t="shared" ref="D46:D52" si="2">C46/$C$53</f>
        <v>0.20059866530516099</v>
      </c>
    </row>
    <row r="47" spans="2:4" hidden="1" x14ac:dyDescent="0.25">
      <c r="B47" t="s">
        <v>272</v>
      </c>
      <c r="C47">
        <v>141943</v>
      </c>
      <c r="D47">
        <f t="shared" si="2"/>
        <v>7.8304781985315819E-2</v>
      </c>
    </row>
    <row r="48" spans="2:4" hidden="1" x14ac:dyDescent="0.25">
      <c r="B48" t="s">
        <v>273</v>
      </c>
      <c r="C48">
        <v>9697</v>
      </c>
      <c r="D48">
        <f t="shared" si="2"/>
        <v>5.3494816293273182E-3</v>
      </c>
    </row>
    <row r="49" spans="2:4" hidden="1" x14ac:dyDescent="0.25">
      <c r="B49" t="s">
        <v>274</v>
      </c>
      <c r="C49">
        <v>458198</v>
      </c>
      <c r="D49">
        <f t="shared" si="2"/>
        <v>0.25277114402335965</v>
      </c>
    </row>
    <row r="50" spans="2:4" hidden="1" x14ac:dyDescent="0.25">
      <c r="B50" t="s">
        <v>275</v>
      </c>
      <c r="C50">
        <v>2683</v>
      </c>
      <c r="D50">
        <f t="shared" si="2"/>
        <v>1.4801133558301736E-3</v>
      </c>
    </row>
    <row r="51" spans="2:4" hidden="1" x14ac:dyDescent="0.25">
      <c r="B51" t="s">
        <v>276</v>
      </c>
      <c r="C51">
        <v>640252</v>
      </c>
      <c r="D51">
        <f t="shared" si="2"/>
        <v>0.35320370342787194</v>
      </c>
    </row>
    <row r="52" spans="2:4" hidden="1" x14ac:dyDescent="0.25">
      <c r="B52" t="s">
        <v>277</v>
      </c>
      <c r="C52">
        <v>86968</v>
      </c>
      <c r="D52">
        <f t="shared" si="2"/>
        <v>4.7977077275377762E-2</v>
      </c>
    </row>
    <row r="53" spans="2:4" hidden="1" x14ac:dyDescent="0.25">
      <c r="B53" t="s">
        <v>279</v>
      </c>
      <c r="C53">
        <v>1812699</v>
      </c>
      <c r="D53">
        <f>SUM(D45:D52)</f>
        <v>1</v>
      </c>
    </row>
    <row r="54" spans="2:4" hidden="1" x14ac:dyDescent="0.25"/>
    <row r="55" spans="2:4" hidden="1" x14ac:dyDescent="0.25"/>
    <row r="56" spans="2:4" hidden="1" x14ac:dyDescent="0.25"/>
  </sheetData>
  <mergeCells count="2">
    <mergeCell ref="H1:I1"/>
    <mergeCell ref="O1:P1"/>
  </mergeCells>
  <hyperlinks>
    <hyperlink ref="H1:I1" location="Index!A1" display="Regresar al Índice" xr:uid="{00000000-0004-0000-3900-000000000000}"/>
    <hyperlink ref="O1:P1" location="Index!B2" display="Regresar al índice" xr:uid="{00000000-0004-0000-3900-000001000000}"/>
  </hyperlinks>
  <pageMargins left="0.7" right="0.7" top="0.75" bottom="0.75" header="0.3" footer="0.3"/>
  <pageSetup orientation="portrait" horizontalDpi="4294967295" verticalDpi="4294967295"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65"/>
  <dimension ref="A1:P14"/>
  <sheetViews>
    <sheetView workbookViewId="0">
      <selection activeCell="F22" sqref="F22"/>
    </sheetView>
  </sheetViews>
  <sheetFormatPr baseColWidth="10" defaultColWidth="11.44140625" defaultRowHeight="13.2" x14ac:dyDescent="0.25"/>
  <cols>
    <col min="1" max="1" width="52" customWidth="1"/>
    <col min="2" max="2" width="9.109375" bestFit="1" customWidth="1"/>
    <col min="13" max="13" width="0" hidden="1" customWidth="1"/>
    <col min="14" max="14" width="26.33203125" hidden="1" customWidth="1"/>
    <col min="15" max="16" width="11.44140625" hidden="1" customWidth="1"/>
    <col min="17" max="17" width="11.44140625" customWidth="1"/>
  </cols>
  <sheetData>
    <row r="1" spans="1:14" ht="14.4" x14ac:dyDescent="0.3">
      <c r="A1" t="s">
        <v>1078</v>
      </c>
      <c r="H1" s="12" t="s">
        <v>131</v>
      </c>
      <c r="I1" s="12"/>
      <c r="J1" s="12"/>
    </row>
    <row r="2" spans="1:14" x14ac:dyDescent="0.25">
      <c r="A2" t="s">
        <v>269</v>
      </c>
    </row>
    <row r="5" spans="1:14" x14ac:dyDescent="0.25">
      <c r="A5" t="s">
        <v>280</v>
      </c>
      <c r="B5">
        <v>43800</v>
      </c>
      <c r="C5" t="s">
        <v>281</v>
      </c>
      <c r="N5" t="s">
        <v>663</v>
      </c>
    </row>
    <row r="6" spans="1:14" x14ac:dyDescent="0.25">
      <c r="A6" t="s">
        <v>270</v>
      </c>
      <c r="B6">
        <v>109333</v>
      </c>
      <c r="C6">
        <f>B6/$B$14</f>
        <v>6.0315032997756382E-2</v>
      </c>
      <c r="N6">
        <v>108770</v>
      </c>
    </row>
    <row r="7" spans="1:14" x14ac:dyDescent="0.25">
      <c r="A7" t="s">
        <v>271</v>
      </c>
      <c r="B7">
        <v>363625</v>
      </c>
      <c r="C7">
        <f t="shared" ref="C7:C13" si="0">B7/$B$14</f>
        <v>0.20059866530516099</v>
      </c>
      <c r="N7">
        <v>364270</v>
      </c>
    </row>
    <row r="8" spans="1:14" x14ac:dyDescent="0.25">
      <c r="A8" t="s">
        <v>272</v>
      </c>
      <c r="B8">
        <v>141943</v>
      </c>
      <c r="C8">
        <f t="shared" si="0"/>
        <v>7.8304781985315819E-2</v>
      </c>
      <c r="N8">
        <v>150933</v>
      </c>
    </row>
    <row r="9" spans="1:14" x14ac:dyDescent="0.25">
      <c r="A9" t="s">
        <v>273</v>
      </c>
      <c r="B9">
        <v>9697</v>
      </c>
      <c r="C9">
        <f t="shared" si="0"/>
        <v>5.3494816293273182E-3</v>
      </c>
      <c r="N9">
        <v>9755</v>
      </c>
    </row>
    <row r="10" spans="1:14" x14ac:dyDescent="0.25">
      <c r="A10" t="s">
        <v>274</v>
      </c>
      <c r="B10">
        <v>458198</v>
      </c>
      <c r="C10">
        <f t="shared" si="0"/>
        <v>0.25277114402335965</v>
      </c>
      <c r="N10">
        <v>464598</v>
      </c>
    </row>
    <row r="11" spans="1:14" x14ac:dyDescent="0.25">
      <c r="A11" t="s">
        <v>275</v>
      </c>
      <c r="B11">
        <v>2683</v>
      </c>
      <c r="C11">
        <f t="shared" si="0"/>
        <v>1.4801133558301736E-3</v>
      </c>
      <c r="N11">
        <v>2733</v>
      </c>
    </row>
    <row r="12" spans="1:14" x14ac:dyDescent="0.25">
      <c r="A12" t="s">
        <v>276</v>
      </c>
      <c r="B12">
        <v>640252</v>
      </c>
      <c r="C12">
        <f t="shared" si="0"/>
        <v>0.35320370342787194</v>
      </c>
      <c r="N12">
        <v>641445</v>
      </c>
    </row>
    <row r="13" spans="1:14" x14ac:dyDescent="0.25">
      <c r="A13" t="s">
        <v>277</v>
      </c>
      <c r="B13">
        <v>86968</v>
      </c>
      <c r="C13">
        <f t="shared" si="0"/>
        <v>4.7977077275377762E-2</v>
      </c>
      <c r="N13">
        <v>86187</v>
      </c>
    </row>
    <row r="14" spans="1:14" x14ac:dyDescent="0.25">
      <c r="A14" t="s">
        <v>126</v>
      </c>
      <c r="B14">
        <v>1812699</v>
      </c>
      <c r="C14">
        <f>SUM(C6:C13)</f>
        <v>1</v>
      </c>
      <c r="N14">
        <v>1828691</v>
      </c>
    </row>
  </sheetData>
  <mergeCells count="1">
    <mergeCell ref="H1:J1"/>
  </mergeCells>
  <hyperlinks>
    <hyperlink ref="H1:I1" location="Index!A1" display="Regresar al Índice" xr:uid="{56EE286B-E6F7-4486-8BDC-4FB5D5C6B594}"/>
  </hyperlink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6"/>
  <dimension ref="A1:P36"/>
  <sheetViews>
    <sheetView workbookViewId="0">
      <selection activeCell="F22" sqref="F22"/>
    </sheetView>
  </sheetViews>
  <sheetFormatPr baseColWidth="10" defaultColWidth="11.44140625" defaultRowHeight="13.2" x14ac:dyDescent="0.25"/>
  <cols>
    <col min="1" max="1" width="15.109375" customWidth="1"/>
  </cols>
  <sheetData>
    <row r="1" spans="1:16" ht="14.4" x14ac:dyDescent="0.3">
      <c r="A1" t="s">
        <v>1079</v>
      </c>
      <c r="H1" s="12" t="s">
        <v>131</v>
      </c>
      <c r="I1" s="12"/>
      <c r="O1" s="11" t="s">
        <v>662</v>
      </c>
      <c r="P1" s="11"/>
    </row>
    <row r="2" spans="1:16" x14ac:dyDescent="0.25">
      <c r="A2" t="s">
        <v>269</v>
      </c>
    </row>
    <row r="5" spans="1:16" x14ac:dyDescent="0.25">
      <c r="A5" t="s">
        <v>159</v>
      </c>
      <c r="B5" t="s">
        <v>282</v>
      </c>
    </row>
    <row r="6" spans="1:16" x14ac:dyDescent="0.25">
      <c r="A6">
        <v>2013</v>
      </c>
      <c r="B6">
        <v>70246</v>
      </c>
    </row>
    <row r="7" spans="1:16" x14ac:dyDescent="0.25">
      <c r="A7">
        <v>2014</v>
      </c>
      <c r="B7">
        <v>77509</v>
      </c>
    </row>
    <row r="8" spans="1:16" x14ac:dyDescent="0.25">
      <c r="A8">
        <v>2015</v>
      </c>
      <c r="B8">
        <v>82606</v>
      </c>
    </row>
    <row r="9" spans="1:16" x14ac:dyDescent="0.25">
      <c r="A9">
        <v>2016</v>
      </c>
      <c r="B9">
        <v>89558</v>
      </c>
    </row>
    <row r="10" spans="1:16" x14ac:dyDescent="0.25">
      <c r="A10">
        <v>2017</v>
      </c>
      <c r="B10">
        <v>96726</v>
      </c>
    </row>
    <row r="11" spans="1:16" x14ac:dyDescent="0.25">
      <c r="A11">
        <v>2018</v>
      </c>
      <c r="B11">
        <v>104065</v>
      </c>
    </row>
    <row r="12" spans="1:16" x14ac:dyDescent="0.25">
      <c r="A12">
        <v>2019</v>
      </c>
      <c r="B12">
        <v>109333</v>
      </c>
    </row>
    <row r="28" spans="1:2" hidden="1" x14ac:dyDescent="0.25">
      <c r="A28" t="s">
        <v>358</v>
      </c>
      <c r="B28">
        <v>109812</v>
      </c>
    </row>
    <row r="29" spans="1:2" hidden="1" x14ac:dyDescent="0.25">
      <c r="A29" t="s">
        <v>770</v>
      </c>
      <c r="B29">
        <f>B12-B28</f>
        <v>-479</v>
      </c>
    </row>
    <row r="30" spans="1:2" hidden="1" x14ac:dyDescent="0.25">
      <c r="A30" t="s">
        <v>771</v>
      </c>
      <c r="B30">
        <f>B12/B28-1</f>
        <v>-4.3620005099624937E-3</v>
      </c>
    </row>
    <row r="31" spans="1:2" hidden="1" x14ac:dyDescent="0.25"/>
    <row r="32" spans="1:2" hidden="1" x14ac:dyDescent="0.25">
      <c r="A32" t="s">
        <v>765</v>
      </c>
      <c r="B32">
        <f>B12-B11</f>
        <v>5268</v>
      </c>
    </row>
    <row r="33" spans="1:2" hidden="1" x14ac:dyDescent="0.25">
      <c r="A33" t="s">
        <v>764</v>
      </c>
      <c r="B33">
        <f>B12/B11-1</f>
        <v>5.0622207274299669E-2</v>
      </c>
    </row>
    <row r="34" spans="1:2" hidden="1" x14ac:dyDescent="0.25"/>
    <row r="35" spans="1:2" hidden="1" x14ac:dyDescent="0.25"/>
    <row r="36" spans="1:2" hidden="1" x14ac:dyDescent="0.25"/>
  </sheetData>
  <mergeCells count="2">
    <mergeCell ref="H1:I1"/>
    <mergeCell ref="O1:P1"/>
  </mergeCells>
  <hyperlinks>
    <hyperlink ref="H1:I1" location="Index!A1" display="Regresar al Índice" xr:uid="{00000000-0004-0000-3B00-000000000000}"/>
    <hyperlink ref="O1:P1" location="Index!B2" display="Regresar al índice" xr:uid="{00000000-0004-0000-3B00-000001000000}"/>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7"/>
  <dimension ref="A1:N11"/>
  <sheetViews>
    <sheetView workbookViewId="0">
      <selection activeCell="F22" sqref="F22"/>
    </sheetView>
  </sheetViews>
  <sheetFormatPr baseColWidth="10" defaultColWidth="11.44140625" defaultRowHeight="13.2" x14ac:dyDescent="0.25"/>
  <cols>
    <col min="1" max="1" width="22.6640625" customWidth="1"/>
    <col min="12" max="12" width="25.5546875" hidden="1" customWidth="1"/>
    <col min="13" max="14" width="11.44140625" hidden="1" customWidth="1"/>
    <col min="15" max="15" width="11.44140625" customWidth="1"/>
  </cols>
  <sheetData>
    <row r="1" spans="1:13" ht="14.4" x14ac:dyDescent="0.3">
      <c r="A1" t="s">
        <v>1080</v>
      </c>
      <c r="H1" s="12" t="s">
        <v>131</v>
      </c>
      <c r="I1" s="12"/>
    </row>
    <row r="2" spans="1:13" x14ac:dyDescent="0.25">
      <c r="A2" t="s">
        <v>269</v>
      </c>
    </row>
    <row r="3" spans="1:13" x14ac:dyDescent="0.25">
      <c r="L3" t="s">
        <v>278</v>
      </c>
      <c r="M3" t="s">
        <v>766</v>
      </c>
    </row>
    <row r="4" spans="1:13" x14ac:dyDescent="0.25">
      <c r="L4" t="s">
        <v>283</v>
      </c>
      <c r="M4">
        <v>87038</v>
      </c>
    </row>
    <row r="5" spans="1:13" x14ac:dyDescent="0.25">
      <c r="A5" t="s">
        <v>280</v>
      </c>
      <c r="B5" t="s">
        <v>281</v>
      </c>
      <c r="L5" t="s">
        <v>284</v>
      </c>
      <c r="M5">
        <v>35</v>
      </c>
    </row>
    <row r="6" spans="1:13" x14ac:dyDescent="0.25">
      <c r="A6" t="s">
        <v>285</v>
      </c>
      <c r="B6">
        <f>M4/$M$9</f>
        <v>0.79608169537102247</v>
      </c>
      <c r="L6" t="s">
        <v>286</v>
      </c>
      <c r="M6">
        <v>21543</v>
      </c>
    </row>
    <row r="7" spans="1:13" x14ac:dyDescent="0.25">
      <c r="A7" t="s">
        <v>287</v>
      </c>
      <c r="B7">
        <f>M5/$M$9</f>
        <v>3.2012292720404634E-4</v>
      </c>
      <c r="L7" t="s">
        <v>288</v>
      </c>
      <c r="M7">
        <v>275</v>
      </c>
    </row>
    <row r="8" spans="1:13" x14ac:dyDescent="0.25">
      <c r="A8" t="s">
        <v>289</v>
      </c>
      <c r="B8">
        <f>M6/$M$9</f>
        <v>0.19704023487876487</v>
      </c>
      <c r="L8" t="s">
        <v>290</v>
      </c>
      <c r="M8">
        <v>442</v>
      </c>
    </row>
    <row r="9" spans="1:13" x14ac:dyDescent="0.25">
      <c r="A9" t="s">
        <v>291</v>
      </c>
      <c r="B9">
        <f>M7/$M$9</f>
        <v>2.5152515708889355E-3</v>
      </c>
      <c r="L9" t="s">
        <v>270</v>
      </c>
      <c r="M9">
        <v>109333</v>
      </c>
    </row>
    <row r="10" spans="1:13" x14ac:dyDescent="0.25">
      <c r="A10" t="s">
        <v>292</v>
      </c>
      <c r="B10">
        <f t="shared" ref="B10" si="0">M8/$M$9</f>
        <v>4.0426952521196713E-3</v>
      </c>
    </row>
    <row r="11" spans="1:13" x14ac:dyDescent="0.25">
      <c r="A11" t="s">
        <v>126</v>
      </c>
      <c r="B11">
        <f>SUM(B6:B10)</f>
        <v>1</v>
      </c>
    </row>
  </sheetData>
  <mergeCells count="1">
    <mergeCell ref="H1:I1"/>
  </mergeCells>
  <hyperlinks>
    <hyperlink ref="H1:I1" location="Index!A1" display="Regresar al Índice" xr:uid="{00000000-0004-0000-3C00-000000000000}"/>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8"/>
  <dimension ref="A1:P37"/>
  <sheetViews>
    <sheetView workbookViewId="0">
      <selection activeCell="F22" sqref="F22"/>
    </sheetView>
  </sheetViews>
  <sheetFormatPr baseColWidth="10" defaultColWidth="11.44140625" defaultRowHeight="13.2" x14ac:dyDescent="0.25"/>
  <sheetData>
    <row r="1" spans="1:16" ht="14.4" x14ac:dyDescent="0.3">
      <c r="A1" t="s">
        <v>1081</v>
      </c>
      <c r="H1" s="12" t="s">
        <v>131</v>
      </c>
      <c r="I1" s="12"/>
      <c r="O1" s="11" t="s">
        <v>662</v>
      </c>
      <c r="P1" s="11"/>
    </row>
    <row r="2" spans="1:16" x14ac:dyDescent="0.25">
      <c r="A2" t="s">
        <v>269</v>
      </c>
    </row>
    <row r="5" spans="1:16" x14ac:dyDescent="0.25">
      <c r="A5" t="s">
        <v>159</v>
      </c>
      <c r="B5" t="s">
        <v>282</v>
      </c>
    </row>
    <row r="6" spans="1:16" x14ac:dyDescent="0.25">
      <c r="A6">
        <v>2013</v>
      </c>
      <c r="B6">
        <v>347298</v>
      </c>
    </row>
    <row r="7" spans="1:16" x14ac:dyDescent="0.25">
      <c r="A7">
        <v>2014</v>
      </c>
      <c r="B7">
        <v>363344</v>
      </c>
    </row>
    <row r="8" spans="1:16" x14ac:dyDescent="0.25">
      <c r="A8">
        <v>2015</v>
      </c>
      <c r="B8">
        <v>385457</v>
      </c>
    </row>
    <row r="9" spans="1:16" x14ac:dyDescent="0.25">
      <c r="A9">
        <v>2016</v>
      </c>
      <c r="B9">
        <v>407270</v>
      </c>
    </row>
    <row r="10" spans="1:16" x14ac:dyDescent="0.25">
      <c r="A10">
        <v>2017</v>
      </c>
      <c r="B10">
        <v>435724</v>
      </c>
    </row>
    <row r="11" spans="1:16" x14ac:dyDescent="0.25">
      <c r="A11">
        <v>2018</v>
      </c>
      <c r="B11">
        <v>452017</v>
      </c>
    </row>
    <row r="12" spans="1:16" x14ac:dyDescent="0.25">
      <c r="A12">
        <v>2019</v>
      </c>
      <c r="B12">
        <v>458198</v>
      </c>
    </row>
    <row r="15" spans="1:16" x14ac:dyDescent="0.25">
      <c r="A15" t="s">
        <v>767</v>
      </c>
      <c r="B15">
        <f>B12/B11-1</f>
        <v>1.3674264463504615E-2</v>
      </c>
    </row>
    <row r="16" spans="1:16" x14ac:dyDescent="0.25">
      <c r="A16" t="s">
        <v>768</v>
      </c>
      <c r="B16">
        <f>B12-B11</f>
        <v>6181</v>
      </c>
    </row>
    <row r="21" spans="1:2" hidden="1" x14ac:dyDescent="0.25">
      <c r="A21">
        <v>2013</v>
      </c>
      <c r="B21">
        <v>347298</v>
      </c>
    </row>
    <row r="22" spans="1:2" hidden="1" x14ac:dyDescent="0.25">
      <c r="A22">
        <v>2014</v>
      </c>
      <c r="B22">
        <v>363344</v>
      </c>
    </row>
    <row r="23" spans="1:2" hidden="1" x14ac:dyDescent="0.25">
      <c r="A23">
        <v>2015</v>
      </c>
      <c r="B23">
        <v>385457</v>
      </c>
    </row>
    <row r="24" spans="1:2" hidden="1" x14ac:dyDescent="0.25">
      <c r="A24">
        <v>2016</v>
      </c>
      <c r="B24">
        <v>407270</v>
      </c>
    </row>
    <row r="25" spans="1:2" hidden="1" x14ac:dyDescent="0.25">
      <c r="A25">
        <v>2017</v>
      </c>
      <c r="B25">
        <v>435724</v>
      </c>
    </row>
    <row r="26" spans="1:2" hidden="1" x14ac:dyDescent="0.25">
      <c r="A26">
        <v>2018</v>
      </c>
      <c r="B26">
        <v>452017</v>
      </c>
    </row>
    <row r="27" spans="1:2" hidden="1" x14ac:dyDescent="0.25">
      <c r="A27">
        <v>43466</v>
      </c>
      <c r="B27">
        <v>454528</v>
      </c>
    </row>
    <row r="28" spans="1:2" hidden="1" x14ac:dyDescent="0.25">
      <c r="A28">
        <v>43497</v>
      </c>
      <c r="B28">
        <v>457311</v>
      </c>
    </row>
    <row r="29" spans="1:2" hidden="1" x14ac:dyDescent="0.25">
      <c r="A29">
        <v>43525</v>
      </c>
      <c r="B29">
        <v>458843</v>
      </c>
    </row>
    <row r="30" spans="1:2" hidden="1" x14ac:dyDescent="0.25">
      <c r="A30">
        <v>43556</v>
      </c>
      <c r="B30">
        <v>459454</v>
      </c>
    </row>
    <row r="31" spans="1:2" hidden="1" x14ac:dyDescent="0.25">
      <c r="A31">
        <v>43586</v>
      </c>
      <c r="B31">
        <v>460324</v>
      </c>
    </row>
    <row r="32" spans="1:2" hidden="1" x14ac:dyDescent="0.25">
      <c r="A32">
        <v>43617</v>
      </c>
      <c r="B32">
        <v>460017</v>
      </c>
    </row>
    <row r="33" spans="1:2" hidden="1" x14ac:dyDescent="0.25">
      <c r="A33">
        <v>43647</v>
      </c>
      <c r="B33">
        <v>461674</v>
      </c>
    </row>
    <row r="34" spans="1:2" hidden="1" x14ac:dyDescent="0.25">
      <c r="A34">
        <v>43678</v>
      </c>
      <c r="B34">
        <v>461682</v>
      </c>
    </row>
    <row r="35" spans="1:2" hidden="1" x14ac:dyDescent="0.25">
      <c r="A35" t="s">
        <v>293</v>
      </c>
      <c r="B35">
        <f>B34/B33-1</f>
        <v>1.7328244605430143E-5</v>
      </c>
    </row>
    <row r="36" spans="1:2" hidden="1" x14ac:dyDescent="0.25">
      <c r="A36" t="s">
        <v>294</v>
      </c>
      <c r="B36">
        <f>B34-B33</f>
        <v>8</v>
      </c>
    </row>
    <row r="37" spans="1:2" hidden="1" x14ac:dyDescent="0.25"/>
  </sheetData>
  <mergeCells count="2">
    <mergeCell ref="H1:I1"/>
    <mergeCell ref="O1:P1"/>
  </mergeCells>
  <hyperlinks>
    <hyperlink ref="H1:I1" location="Index!A1" display="Regresar al Índice" xr:uid="{00000000-0004-0000-3D00-000000000000}"/>
    <hyperlink ref="O1:P1" location="Index!B2" display="Regresar al índice" xr:uid="{00000000-0004-0000-3D00-000001000000}"/>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9"/>
  <dimension ref="A1:P41"/>
  <sheetViews>
    <sheetView workbookViewId="0">
      <selection activeCell="F22" sqref="F22"/>
    </sheetView>
  </sheetViews>
  <sheetFormatPr baseColWidth="10" defaultColWidth="11.44140625" defaultRowHeight="13.2" x14ac:dyDescent="0.25"/>
  <cols>
    <col min="1" max="1" width="93" customWidth="1"/>
    <col min="13" max="13" width="42.44140625" customWidth="1"/>
    <col min="14" max="14" width="20" customWidth="1"/>
  </cols>
  <sheetData>
    <row r="1" spans="1:16" ht="14.4" x14ac:dyDescent="0.3">
      <c r="A1" t="s">
        <v>1082</v>
      </c>
      <c r="H1" s="12" t="s">
        <v>131</v>
      </c>
      <c r="I1" s="12"/>
      <c r="O1" s="11" t="s">
        <v>662</v>
      </c>
      <c r="P1" s="11"/>
    </row>
    <row r="2" spans="1:16" x14ac:dyDescent="0.25">
      <c r="A2" t="s">
        <v>269</v>
      </c>
    </row>
    <row r="6" spans="1:16" x14ac:dyDescent="0.25">
      <c r="A6" t="s">
        <v>295</v>
      </c>
      <c r="B6" t="s">
        <v>281</v>
      </c>
    </row>
    <row r="7" spans="1:16" x14ac:dyDescent="0.25">
      <c r="A7" t="s">
        <v>296</v>
      </c>
      <c r="B7">
        <f>B29/$B$38</f>
        <v>0.20396858999821038</v>
      </c>
    </row>
    <row r="8" spans="1:16" x14ac:dyDescent="0.25">
      <c r="A8" t="s">
        <v>297</v>
      </c>
      <c r="B8">
        <f t="shared" ref="B8:B15" si="0">B30/$B$38</f>
        <v>0.14002898310337453</v>
      </c>
    </row>
    <row r="9" spans="1:16" x14ac:dyDescent="0.25">
      <c r="A9" t="s">
        <v>298</v>
      </c>
      <c r="B9">
        <f t="shared" si="0"/>
        <v>0.10171366963627078</v>
      </c>
    </row>
    <row r="10" spans="1:16" x14ac:dyDescent="0.25">
      <c r="A10" t="s">
        <v>299</v>
      </c>
      <c r="B10">
        <f t="shared" si="0"/>
        <v>9.4094692687440806E-2</v>
      </c>
    </row>
    <row r="11" spans="1:16" x14ac:dyDescent="0.25">
      <c r="A11" t="s">
        <v>300</v>
      </c>
      <c r="B11">
        <f t="shared" si="0"/>
        <v>8.4799584459120295E-2</v>
      </c>
    </row>
    <row r="12" spans="1:16" x14ac:dyDescent="0.25">
      <c r="A12" t="s">
        <v>301</v>
      </c>
      <c r="B12">
        <f t="shared" si="0"/>
        <v>6.0919078651587306E-2</v>
      </c>
    </row>
    <row r="13" spans="1:16" x14ac:dyDescent="0.25">
      <c r="A13" t="s">
        <v>303</v>
      </c>
      <c r="B13">
        <f t="shared" si="0"/>
        <v>4.5152968803879548E-2</v>
      </c>
    </row>
    <row r="14" spans="1:16" x14ac:dyDescent="0.25">
      <c r="A14" t="s">
        <v>302</v>
      </c>
      <c r="B14">
        <f t="shared" si="0"/>
        <v>4.3795477064500501E-2</v>
      </c>
    </row>
    <row r="15" spans="1:16" x14ac:dyDescent="0.25">
      <c r="A15" t="s">
        <v>304</v>
      </c>
      <c r="B15">
        <f t="shared" si="0"/>
        <v>0.22552695559561586</v>
      </c>
    </row>
    <row r="16" spans="1:16" x14ac:dyDescent="0.25">
      <c r="A16" t="s">
        <v>126</v>
      </c>
      <c r="B16">
        <f>SUM(B7:B15)</f>
        <v>0.99999999999999989</v>
      </c>
    </row>
    <row r="28" spans="1:2" hidden="1" x14ac:dyDescent="0.25">
      <c r="A28" t="s">
        <v>278</v>
      </c>
      <c r="B28" t="s">
        <v>766</v>
      </c>
    </row>
    <row r="29" spans="1:2" hidden="1" x14ac:dyDescent="0.25">
      <c r="A29" t="s">
        <v>296</v>
      </c>
      <c r="B29">
        <v>93458</v>
      </c>
    </row>
    <row r="30" spans="1:2" hidden="1" x14ac:dyDescent="0.25">
      <c r="A30" t="s">
        <v>297</v>
      </c>
      <c r="B30">
        <v>64161</v>
      </c>
    </row>
    <row r="31" spans="1:2" hidden="1" x14ac:dyDescent="0.25">
      <c r="A31" t="s">
        <v>298</v>
      </c>
      <c r="B31">
        <v>46605</v>
      </c>
    </row>
    <row r="32" spans="1:2" hidden="1" x14ac:dyDescent="0.25">
      <c r="A32" t="s">
        <v>299</v>
      </c>
      <c r="B32">
        <v>43114</v>
      </c>
    </row>
    <row r="33" spans="1:2" hidden="1" x14ac:dyDescent="0.25">
      <c r="A33" t="s">
        <v>300</v>
      </c>
      <c r="B33">
        <v>38855</v>
      </c>
    </row>
    <row r="34" spans="1:2" hidden="1" x14ac:dyDescent="0.25">
      <c r="A34" t="s">
        <v>301</v>
      </c>
      <c r="B34">
        <v>27913</v>
      </c>
    </row>
    <row r="35" spans="1:2" hidden="1" x14ac:dyDescent="0.25">
      <c r="A35" t="s">
        <v>303</v>
      </c>
      <c r="B35">
        <v>20689</v>
      </c>
    </row>
    <row r="36" spans="1:2" hidden="1" x14ac:dyDescent="0.25">
      <c r="A36" t="s">
        <v>302</v>
      </c>
      <c r="B36">
        <v>20067</v>
      </c>
    </row>
    <row r="37" spans="1:2" hidden="1" x14ac:dyDescent="0.25">
      <c r="A37" t="s">
        <v>769</v>
      </c>
      <c r="B37">
        <v>103336</v>
      </c>
    </row>
    <row r="38" spans="1:2" hidden="1" x14ac:dyDescent="0.25">
      <c r="A38" t="s">
        <v>274</v>
      </c>
      <c r="B38">
        <v>458198</v>
      </c>
    </row>
    <row r="39" spans="1:2" hidden="1" x14ac:dyDescent="0.25"/>
    <row r="40" spans="1:2" hidden="1" x14ac:dyDescent="0.25"/>
    <row r="41" spans="1:2" hidden="1" x14ac:dyDescent="0.25"/>
  </sheetData>
  <mergeCells count="2">
    <mergeCell ref="H1:I1"/>
    <mergeCell ref="O1:P1"/>
  </mergeCells>
  <hyperlinks>
    <hyperlink ref="H1:I1" location="Index!A1" display="Regresar al Índice" xr:uid="{00000000-0004-0000-3E00-000000000000}"/>
    <hyperlink ref="O1:P1" location="Index!B2" display="Regresar al índice" xr:uid="{00000000-0004-0000-3E00-000001000000}"/>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70"/>
  <dimension ref="A1:P27"/>
  <sheetViews>
    <sheetView workbookViewId="0">
      <selection activeCell="F22" sqref="F22"/>
    </sheetView>
  </sheetViews>
  <sheetFormatPr baseColWidth="10" defaultColWidth="11.44140625" defaultRowHeight="13.2" x14ac:dyDescent="0.25"/>
  <sheetData>
    <row r="1" spans="1:16" ht="14.4" x14ac:dyDescent="0.3">
      <c r="A1" t="s">
        <v>1083</v>
      </c>
      <c r="H1" s="12" t="s">
        <v>131</v>
      </c>
      <c r="I1" s="12"/>
      <c r="O1" s="11" t="s">
        <v>662</v>
      </c>
      <c r="P1" s="11"/>
    </row>
    <row r="2" spans="1:16" x14ac:dyDescent="0.25">
      <c r="A2" t="s">
        <v>269</v>
      </c>
    </row>
    <row r="5" spans="1:16" x14ac:dyDescent="0.25">
      <c r="A5" t="s">
        <v>159</v>
      </c>
      <c r="B5" t="s">
        <v>282</v>
      </c>
    </row>
    <row r="6" spans="1:16" x14ac:dyDescent="0.25">
      <c r="A6">
        <v>2013</v>
      </c>
      <c r="B6">
        <v>282499</v>
      </c>
    </row>
    <row r="7" spans="1:16" x14ac:dyDescent="0.25">
      <c r="A7">
        <v>2014</v>
      </c>
      <c r="B7">
        <v>295797</v>
      </c>
    </row>
    <row r="8" spans="1:16" x14ac:dyDescent="0.25">
      <c r="A8">
        <v>2015</v>
      </c>
      <c r="B8">
        <v>312586</v>
      </c>
    </row>
    <row r="9" spans="1:16" x14ac:dyDescent="0.25">
      <c r="A9">
        <v>2016</v>
      </c>
      <c r="B9">
        <v>334254</v>
      </c>
    </row>
    <row r="10" spans="1:16" x14ac:dyDescent="0.25">
      <c r="A10">
        <v>2017</v>
      </c>
      <c r="B10">
        <v>343480</v>
      </c>
    </row>
    <row r="11" spans="1:16" x14ac:dyDescent="0.25">
      <c r="A11">
        <v>2018</v>
      </c>
      <c r="B11">
        <v>354114</v>
      </c>
    </row>
    <row r="12" spans="1:16" x14ac:dyDescent="0.25">
      <c r="A12">
        <v>2019</v>
      </c>
      <c r="B12">
        <v>363625</v>
      </c>
      <c r="C12">
        <f>B12/B11-1</f>
        <v>2.6858582264468467E-2</v>
      </c>
    </row>
    <row r="21" spans="1:2" ht="12.75" hidden="1" customHeight="1" x14ac:dyDescent="0.25">
      <c r="A21" t="s">
        <v>767</v>
      </c>
      <c r="B21">
        <f>B12/B11-1</f>
        <v>2.6858582264468467E-2</v>
      </c>
    </row>
    <row r="22" spans="1:2" ht="12.75" hidden="1" customHeight="1" x14ac:dyDescent="0.25">
      <c r="A22" t="s">
        <v>768</v>
      </c>
      <c r="B22">
        <f>B12-B11</f>
        <v>9511</v>
      </c>
    </row>
    <row r="23" spans="1:2" ht="12.75" hidden="1" customHeight="1" x14ac:dyDescent="0.25"/>
    <row r="24" spans="1:2" ht="14.25" hidden="1" customHeight="1" x14ac:dyDescent="0.25">
      <c r="A24">
        <v>43770</v>
      </c>
      <c r="B24">
        <v>368314</v>
      </c>
    </row>
    <row r="25" spans="1:2" ht="12.75" hidden="1" customHeight="1" x14ac:dyDescent="0.25">
      <c r="A25" t="s">
        <v>772</v>
      </c>
      <c r="B25">
        <f>B12/B24-1</f>
        <v>-1.2730984974776982E-2</v>
      </c>
    </row>
    <row r="26" spans="1:2" ht="12.75" hidden="1" customHeight="1" x14ac:dyDescent="0.25">
      <c r="A26" t="s">
        <v>768</v>
      </c>
      <c r="B26">
        <f>B12-B24</f>
        <v>-4689</v>
      </c>
    </row>
    <row r="27" spans="1:2" ht="12.75" hidden="1" customHeight="1" x14ac:dyDescent="0.25"/>
  </sheetData>
  <mergeCells count="2">
    <mergeCell ref="H1:I1"/>
    <mergeCell ref="O1:P1"/>
  </mergeCells>
  <hyperlinks>
    <hyperlink ref="H1:I1" location="Index!A1" display="Regresar al Índice" xr:uid="{00000000-0004-0000-3F00-000000000000}"/>
    <hyperlink ref="O1:P1" location="Index!B2" display="Regresar al índice" xr:uid="{00000000-0004-0000-3F00-000001000000}"/>
  </hyperlink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71"/>
  <dimension ref="A1:P37"/>
  <sheetViews>
    <sheetView zoomScaleNormal="100" workbookViewId="0">
      <selection activeCell="F22" sqref="F22"/>
    </sheetView>
  </sheetViews>
  <sheetFormatPr baseColWidth="10" defaultColWidth="11.44140625" defaultRowHeight="13.2" x14ac:dyDescent="0.25"/>
  <cols>
    <col min="1" max="1" width="68.109375" customWidth="1"/>
  </cols>
  <sheetData>
    <row r="1" spans="1:16" ht="14.4" x14ac:dyDescent="0.3">
      <c r="A1" t="s">
        <v>1084</v>
      </c>
      <c r="H1" s="12" t="s">
        <v>131</v>
      </c>
      <c r="I1" s="12"/>
      <c r="O1" s="11" t="s">
        <v>662</v>
      </c>
      <c r="P1" s="11"/>
    </row>
    <row r="2" spans="1:16" x14ac:dyDescent="0.25">
      <c r="A2" t="s">
        <v>269</v>
      </c>
    </row>
    <row r="5" spans="1:16" x14ac:dyDescent="0.25">
      <c r="A5" t="s">
        <v>295</v>
      </c>
    </row>
    <row r="6" spans="1:16" x14ac:dyDescent="0.25">
      <c r="A6" t="s">
        <v>305</v>
      </c>
      <c r="B6">
        <f>B27/$B$36</f>
        <v>0.18604056376761774</v>
      </c>
    </row>
    <row r="7" spans="1:16" x14ac:dyDescent="0.25">
      <c r="A7" t="s">
        <v>312</v>
      </c>
      <c r="B7">
        <f t="shared" ref="B7:B14" si="0">B28/$B$36</f>
        <v>0.18298796837401168</v>
      </c>
    </row>
    <row r="8" spans="1:16" x14ac:dyDescent="0.25">
      <c r="A8" t="s">
        <v>311</v>
      </c>
      <c r="B8">
        <f t="shared" si="0"/>
        <v>0.14465177036782401</v>
      </c>
    </row>
    <row r="9" spans="1:16" x14ac:dyDescent="0.25">
      <c r="A9" t="s">
        <v>313</v>
      </c>
      <c r="B9">
        <f t="shared" si="0"/>
        <v>0.144533516672396</v>
      </c>
    </row>
    <row r="10" spans="1:16" x14ac:dyDescent="0.25">
      <c r="A10" t="s">
        <v>310</v>
      </c>
      <c r="B10">
        <f t="shared" si="0"/>
        <v>0.1203822619456858</v>
      </c>
    </row>
    <row r="11" spans="1:16" x14ac:dyDescent="0.25">
      <c r="A11" t="s">
        <v>307</v>
      </c>
      <c r="B11">
        <f t="shared" si="0"/>
        <v>7.457683052595393E-2</v>
      </c>
    </row>
    <row r="12" spans="1:16" x14ac:dyDescent="0.25">
      <c r="A12" t="s">
        <v>308</v>
      </c>
      <c r="B12">
        <f t="shared" si="0"/>
        <v>5.8543829494671712E-2</v>
      </c>
    </row>
    <row r="13" spans="1:16" x14ac:dyDescent="0.25">
      <c r="A13" t="s">
        <v>306</v>
      </c>
      <c r="B13">
        <f t="shared" si="0"/>
        <v>5.0747335854245443E-2</v>
      </c>
    </row>
    <row r="14" spans="1:16" x14ac:dyDescent="0.25">
      <c r="A14" t="s">
        <v>309</v>
      </c>
      <c r="B14">
        <f t="shared" si="0"/>
        <v>3.7535922997593674E-2</v>
      </c>
    </row>
    <row r="15" spans="1:16" x14ac:dyDescent="0.25">
      <c r="A15" t="s">
        <v>271</v>
      </c>
      <c r="B15">
        <f>SUM(B6:B14)</f>
        <v>1</v>
      </c>
    </row>
    <row r="26" spans="1:2" hidden="1" x14ac:dyDescent="0.25">
      <c r="A26" t="s">
        <v>278</v>
      </c>
      <c r="B26" t="s">
        <v>766</v>
      </c>
    </row>
    <row r="27" spans="1:2" hidden="1" x14ac:dyDescent="0.25">
      <c r="A27" t="s">
        <v>305</v>
      </c>
      <c r="B27">
        <v>67649</v>
      </c>
    </row>
    <row r="28" spans="1:2" hidden="1" x14ac:dyDescent="0.25">
      <c r="A28" t="s">
        <v>312</v>
      </c>
      <c r="B28">
        <v>66539</v>
      </c>
    </row>
    <row r="29" spans="1:2" hidden="1" x14ac:dyDescent="0.25">
      <c r="A29" t="s">
        <v>311</v>
      </c>
      <c r="B29">
        <v>52599</v>
      </c>
    </row>
    <row r="30" spans="1:2" hidden="1" x14ac:dyDescent="0.25">
      <c r="A30" t="s">
        <v>313</v>
      </c>
      <c r="B30">
        <v>52556</v>
      </c>
    </row>
    <row r="31" spans="1:2" hidden="1" x14ac:dyDescent="0.25">
      <c r="A31" t="s">
        <v>310</v>
      </c>
      <c r="B31">
        <v>43774</v>
      </c>
    </row>
    <row r="32" spans="1:2" hidden="1" x14ac:dyDescent="0.25">
      <c r="A32" t="s">
        <v>307</v>
      </c>
      <c r="B32">
        <v>27118</v>
      </c>
    </row>
    <row r="33" spans="1:2" hidden="1" x14ac:dyDescent="0.25">
      <c r="A33" t="s">
        <v>308</v>
      </c>
      <c r="B33">
        <v>21288</v>
      </c>
    </row>
    <row r="34" spans="1:2" hidden="1" x14ac:dyDescent="0.25">
      <c r="A34" t="s">
        <v>306</v>
      </c>
      <c r="B34">
        <v>18453</v>
      </c>
    </row>
    <row r="35" spans="1:2" hidden="1" x14ac:dyDescent="0.25">
      <c r="A35" t="s">
        <v>309</v>
      </c>
      <c r="B35">
        <v>13649</v>
      </c>
    </row>
    <row r="36" spans="1:2" hidden="1" x14ac:dyDescent="0.25">
      <c r="A36" t="s">
        <v>271</v>
      </c>
      <c r="B36">
        <v>363625</v>
      </c>
    </row>
    <row r="37" spans="1:2" hidden="1" x14ac:dyDescent="0.25"/>
  </sheetData>
  <sortState ref="A27:B35">
    <sortCondition descending="1" ref="B27:B35"/>
  </sortState>
  <mergeCells count="2">
    <mergeCell ref="H1:I1"/>
    <mergeCell ref="O1:P1"/>
  </mergeCells>
  <hyperlinks>
    <hyperlink ref="H1:I1" location="Index!A1" display="Regresar al Índice" xr:uid="{00000000-0004-0000-4000-000000000000}"/>
    <hyperlink ref="O1:P1" location="Index!B2" display="Regresar al índice" xr:uid="{00000000-0004-0000-4000-000001000000}"/>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72"/>
  <dimension ref="A1:P22"/>
  <sheetViews>
    <sheetView workbookViewId="0">
      <selection activeCell="F22" sqref="F22"/>
    </sheetView>
  </sheetViews>
  <sheetFormatPr baseColWidth="10" defaultColWidth="11.44140625" defaultRowHeight="13.2" x14ac:dyDescent="0.25"/>
  <sheetData>
    <row r="1" spans="1:16" ht="14.4" x14ac:dyDescent="0.3">
      <c r="A1" t="s">
        <v>1086</v>
      </c>
      <c r="H1" s="12" t="s">
        <v>131</v>
      </c>
      <c r="I1" s="12"/>
      <c r="O1" s="11" t="s">
        <v>662</v>
      </c>
      <c r="P1" s="11"/>
    </row>
    <row r="2" spans="1:16" x14ac:dyDescent="0.25">
      <c r="A2" t="s">
        <v>269</v>
      </c>
    </row>
    <row r="5" spans="1:16" x14ac:dyDescent="0.25">
      <c r="A5" t="s">
        <v>159</v>
      </c>
      <c r="B5" t="s">
        <v>282</v>
      </c>
    </row>
    <row r="6" spans="1:16" x14ac:dyDescent="0.25">
      <c r="A6">
        <v>2013</v>
      </c>
      <c r="B6">
        <v>523456</v>
      </c>
    </row>
    <row r="7" spans="1:16" x14ac:dyDescent="0.25">
      <c r="A7">
        <v>2014</v>
      </c>
      <c r="B7">
        <v>540644</v>
      </c>
    </row>
    <row r="8" spans="1:16" x14ac:dyDescent="0.25">
      <c r="A8">
        <v>2015</v>
      </c>
      <c r="B8">
        <v>551836</v>
      </c>
    </row>
    <row r="9" spans="1:16" x14ac:dyDescent="0.25">
      <c r="A9">
        <v>2016</v>
      </c>
      <c r="B9">
        <v>575641</v>
      </c>
    </row>
    <row r="10" spans="1:16" x14ac:dyDescent="0.25">
      <c r="A10">
        <v>2017</v>
      </c>
      <c r="B10">
        <v>605107</v>
      </c>
    </row>
    <row r="11" spans="1:16" x14ac:dyDescent="0.25">
      <c r="A11">
        <v>2018</v>
      </c>
      <c r="B11">
        <v>614655</v>
      </c>
    </row>
    <row r="12" spans="1:16" x14ac:dyDescent="0.25">
      <c r="A12">
        <v>2019</v>
      </c>
      <c r="B12">
        <v>640252</v>
      </c>
      <c r="C12">
        <f>B12/B11-1</f>
        <v>4.1644499760028042E-2</v>
      </c>
    </row>
    <row r="21" spans="1:2" x14ac:dyDescent="0.25">
      <c r="A21" t="s">
        <v>767</v>
      </c>
      <c r="B21">
        <f>B12/B11-1</f>
        <v>4.1644499760028042E-2</v>
      </c>
    </row>
    <row r="22" spans="1:2" x14ac:dyDescent="0.25">
      <c r="A22" t="s">
        <v>768</v>
      </c>
      <c r="B22">
        <f>B12-B11</f>
        <v>25597</v>
      </c>
    </row>
  </sheetData>
  <mergeCells count="2">
    <mergeCell ref="H1:I1"/>
    <mergeCell ref="O1:P1"/>
  </mergeCells>
  <hyperlinks>
    <hyperlink ref="H1:I1" location="Index!A1" display="Regresar al Índice" xr:uid="{00000000-0004-0000-4100-000000000000}"/>
    <hyperlink ref="O1:P1" location="Index!B2" display="Regresar al índice" xr:uid="{00000000-0004-0000-4100-000001000000}"/>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73"/>
  <dimension ref="A1:O41"/>
  <sheetViews>
    <sheetView workbookViewId="0">
      <selection activeCell="F22" sqref="F22"/>
    </sheetView>
  </sheetViews>
  <sheetFormatPr baseColWidth="10" defaultColWidth="11.44140625" defaultRowHeight="13.2" x14ac:dyDescent="0.25"/>
  <cols>
    <col min="1" max="1" width="61.44140625" customWidth="1"/>
    <col min="2" max="2" width="9.44140625" customWidth="1"/>
  </cols>
  <sheetData>
    <row r="1" spans="1:15" ht="14.4" customHeight="1" x14ac:dyDescent="0.3">
      <c r="A1" t="s">
        <v>1085</v>
      </c>
      <c r="G1" s="13" t="s">
        <v>131</v>
      </c>
      <c r="H1" s="12"/>
      <c r="I1" s="12"/>
      <c r="N1" s="11" t="s">
        <v>662</v>
      </c>
      <c r="O1" s="11"/>
    </row>
    <row r="2" spans="1:15" x14ac:dyDescent="0.25">
      <c r="A2" t="s">
        <v>269</v>
      </c>
    </row>
    <row r="5" spans="1:15" x14ac:dyDescent="0.25">
      <c r="A5" t="s">
        <v>295</v>
      </c>
      <c r="B5" t="s">
        <v>281</v>
      </c>
    </row>
    <row r="6" spans="1:15" x14ac:dyDescent="0.25">
      <c r="A6" t="s">
        <v>314</v>
      </c>
      <c r="B6">
        <f>B28/$B$38</f>
        <v>0.29649575479654888</v>
      </c>
    </row>
    <row r="7" spans="1:15" x14ac:dyDescent="0.25">
      <c r="A7" t="s">
        <v>315</v>
      </c>
      <c r="B7">
        <f t="shared" ref="B7:B15" si="0">B29/$B$38</f>
        <v>0.29045438358646281</v>
      </c>
    </row>
    <row r="8" spans="1:15" x14ac:dyDescent="0.25">
      <c r="A8" t="s">
        <v>316</v>
      </c>
      <c r="B8">
        <f t="shared" si="0"/>
        <v>8.2587793556287217E-2</v>
      </c>
    </row>
    <row r="9" spans="1:15" x14ac:dyDescent="0.25">
      <c r="A9" t="s">
        <v>318</v>
      </c>
      <c r="B9">
        <f t="shared" si="0"/>
        <v>7.4225461224642797E-2</v>
      </c>
    </row>
    <row r="10" spans="1:15" x14ac:dyDescent="0.25">
      <c r="A10" t="s">
        <v>317</v>
      </c>
      <c r="B10">
        <f t="shared" si="0"/>
        <v>7.3567907636368182E-2</v>
      </c>
    </row>
    <row r="11" spans="1:15" x14ac:dyDescent="0.25">
      <c r="A11" t="s">
        <v>319</v>
      </c>
      <c r="B11">
        <f t="shared" si="0"/>
        <v>4.9525811711638543E-2</v>
      </c>
    </row>
    <row r="12" spans="1:15" x14ac:dyDescent="0.25">
      <c r="A12" t="s">
        <v>320</v>
      </c>
      <c r="B12">
        <f t="shared" si="0"/>
        <v>4.0698037647676225E-2</v>
      </c>
    </row>
    <row r="13" spans="1:15" x14ac:dyDescent="0.25">
      <c r="A13" t="s">
        <v>321</v>
      </c>
      <c r="B13">
        <f t="shared" si="0"/>
        <v>3.0766010883214734E-2</v>
      </c>
    </row>
    <row r="14" spans="1:15" x14ac:dyDescent="0.25">
      <c r="A14" t="s">
        <v>322</v>
      </c>
      <c r="B14">
        <f t="shared" si="0"/>
        <v>2.3159630895334963E-2</v>
      </c>
    </row>
    <row r="15" spans="1:15" x14ac:dyDescent="0.25">
      <c r="A15" t="s">
        <v>769</v>
      </c>
      <c r="B15">
        <f t="shared" si="0"/>
        <v>3.8519208061825655E-2</v>
      </c>
    </row>
    <row r="16" spans="1:15" x14ac:dyDescent="0.25">
      <c r="A16" t="s">
        <v>276</v>
      </c>
      <c r="B16">
        <f>SUM(B6:B15)</f>
        <v>1</v>
      </c>
    </row>
    <row r="22" spans="1:2" ht="14.25" customHeight="1" x14ac:dyDescent="0.25"/>
    <row r="27" spans="1:2" hidden="1" x14ac:dyDescent="0.25">
      <c r="A27" t="s">
        <v>278</v>
      </c>
      <c r="B27" t="s">
        <v>766</v>
      </c>
    </row>
    <row r="28" spans="1:2" hidden="1" x14ac:dyDescent="0.25">
      <c r="A28" t="s">
        <v>314</v>
      </c>
      <c r="B28">
        <v>189832</v>
      </c>
    </row>
    <row r="29" spans="1:2" hidden="1" x14ac:dyDescent="0.25">
      <c r="A29" t="s">
        <v>315</v>
      </c>
      <c r="B29">
        <v>185964</v>
      </c>
    </row>
    <row r="30" spans="1:2" hidden="1" x14ac:dyDescent="0.25">
      <c r="A30" t="s">
        <v>316</v>
      </c>
      <c r="B30">
        <v>52877</v>
      </c>
    </row>
    <row r="31" spans="1:2" hidden="1" x14ac:dyDescent="0.25">
      <c r="A31" t="s">
        <v>318</v>
      </c>
      <c r="B31">
        <v>47523</v>
      </c>
    </row>
    <row r="32" spans="1:2" hidden="1" x14ac:dyDescent="0.25">
      <c r="A32" t="s">
        <v>317</v>
      </c>
      <c r="B32">
        <v>47102</v>
      </c>
    </row>
    <row r="33" spans="1:2" hidden="1" x14ac:dyDescent="0.25">
      <c r="A33" t="s">
        <v>319</v>
      </c>
      <c r="B33">
        <v>31709</v>
      </c>
    </row>
    <row r="34" spans="1:2" hidden="1" x14ac:dyDescent="0.25">
      <c r="A34" t="s">
        <v>320</v>
      </c>
      <c r="B34">
        <v>26057</v>
      </c>
    </row>
    <row r="35" spans="1:2" hidden="1" x14ac:dyDescent="0.25">
      <c r="A35" t="s">
        <v>321</v>
      </c>
      <c r="B35">
        <v>19698</v>
      </c>
    </row>
    <row r="36" spans="1:2" hidden="1" x14ac:dyDescent="0.25">
      <c r="A36" t="s">
        <v>322</v>
      </c>
      <c r="B36">
        <v>14828</v>
      </c>
    </row>
    <row r="37" spans="1:2" hidden="1" x14ac:dyDescent="0.25">
      <c r="A37" t="s">
        <v>769</v>
      </c>
      <c r="B37">
        <v>24662</v>
      </c>
    </row>
    <row r="38" spans="1:2" hidden="1" x14ac:dyDescent="0.25">
      <c r="A38" t="s">
        <v>276</v>
      </c>
      <c r="B38">
        <v>640252</v>
      </c>
    </row>
    <row r="39" spans="1:2" hidden="1" x14ac:dyDescent="0.25"/>
    <row r="40" spans="1:2" hidden="1" x14ac:dyDescent="0.25"/>
    <row r="41" spans="1:2" hidden="1" x14ac:dyDescent="0.25"/>
  </sheetData>
  <mergeCells count="2">
    <mergeCell ref="N1:O1"/>
    <mergeCell ref="G1:I1"/>
  </mergeCells>
  <hyperlinks>
    <hyperlink ref="G1:H1" location="Index!A1" display="Regresar al Índice" xr:uid="{00000000-0004-0000-4200-000000000000}"/>
    <hyperlink ref="N1:O1" location="Index!B2" display="Regresar al índice" xr:uid="{00000000-0004-0000-4200-000001000000}"/>
    <hyperlink ref="H1:I1" location="Index!A1" display="Regresar al Índice" xr:uid="{647E9397-C52B-4F64-AC15-06F553F918AC}"/>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I16"/>
  <sheetViews>
    <sheetView workbookViewId="0">
      <selection activeCell="A2" sqref="A2"/>
    </sheetView>
  </sheetViews>
  <sheetFormatPr baseColWidth="10" defaultColWidth="11.44140625" defaultRowHeight="13.2" x14ac:dyDescent="0.25"/>
  <cols>
    <col min="1" max="1" width="22.6640625" customWidth="1"/>
  </cols>
  <sheetData>
    <row r="1" spans="1:9" ht="14.4" x14ac:dyDescent="0.3">
      <c r="A1" t="s">
        <v>1267</v>
      </c>
      <c r="H1" s="12" t="s">
        <v>131</v>
      </c>
      <c r="I1" s="12"/>
    </row>
    <row r="2" spans="1:9" x14ac:dyDescent="0.25">
      <c r="A2" t="s">
        <v>811</v>
      </c>
    </row>
    <row r="6" spans="1:9" x14ac:dyDescent="0.25">
      <c r="A6" s="14" t="s">
        <v>799</v>
      </c>
      <c r="B6" s="14" t="s">
        <v>800</v>
      </c>
      <c r="C6" s="14" t="s">
        <v>379</v>
      </c>
      <c r="D6" s="14" t="s">
        <v>795</v>
      </c>
      <c r="E6" s="14" t="s">
        <v>579</v>
      </c>
      <c r="F6" s="14" t="s">
        <v>535</v>
      </c>
      <c r="G6" s="14" t="s">
        <v>580</v>
      </c>
    </row>
    <row r="7" spans="1:9" x14ac:dyDescent="0.25">
      <c r="A7" s="23" t="s">
        <v>801</v>
      </c>
      <c r="B7" s="24">
        <v>2200000</v>
      </c>
      <c r="C7" s="24">
        <v>4200000</v>
      </c>
      <c r="D7" s="24">
        <v>2990000</v>
      </c>
      <c r="E7" s="24">
        <v>1450000</v>
      </c>
      <c r="F7" s="24">
        <v>1215000</v>
      </c>
      <c r="G7" s="24">
        <v>4950000</v>
      </c>
    </row>
    <row r="8" spans="1:9" x14ac:dyDescent="0.25">
      <c r="A8" s="19" t="s">
        <v>802</v>
      </c>
      <c r="B8" s="20">
        <v>440000</v>
      </c>
      <c r="C8" s="20">
        <v>840000</v>
      </c>
      <c r="D8" s="20">
        <v>598000</v>
      </c>
      <c r="E8" s="20">
        <v>290000</v>
      </c>
      <c r="F8" s="20">
        <v>243000</v>
      </c>
      <c r="G8" s="20">
        <v>990000</v>
      </c>
    </row>
    <row r="9" spans="1:9" x14ac:dyDescent="0.25">
      <c r="A9" s="23" t="s">
        <v>803</v>
      </c>
      <c r="B9" s="24">
        <v>1760000</v>
      </c>
      <c r="C9" s="24">
        <v>3360000</v>
      </c>
      <c r="D9" s="24">
        <v>2392000</v>
      </c>
      <c r="E9" s="24">
        <v>1160000</v>
      </c>
      <c r="F9" s="24">
        <v>972000</v>
      </c>
      <c r="G9" s="24">
        <v>3960000</v>
      </c>
    </row>
    <row r="10" spans="1:9" x14ac:dyDescent="0.25">
      <c r="A10" s="19" t="s">
        <v>804</v>
      </c>
      <c r="B10" s="19" t="s">
        <v>805</v>
      </c>
      <c r="C10" s="19" t="s">
        <v>805</v>
      </c>
      <c r="D10" s="19" t="s">
        <v>805</v>
      </c>
      <c r="E10" s="19" t="s">
        <v>805</v>
      </c>
      <c r="F10" s="19" t="s">
        <v>805</v>
      </c>
      <c r="G10" s="19" t="s">
        <v>805</v>
      </c>
    </row>
    <row r="11" spans="1:9" x14ac:dyDescent="0.25">
      <c r="A11" s="23" t="s">
        <v>812</v>
      </c>
      <c r="B11" s="24">
        <v>732137</v>
      </c>
      <c r="C11" s="24">
        <v>1191985</v>
      </c>
      <c r="D11" s="24">
        <v>846355</v>
      </c>
      <c r="E11" s="24">
        <v>411033</v>
      </c>
      <c r="F11" s="24">
        <v>344626</v>
      </c>
      <c r="G11" s="24">
        <v>1404371</v>
      </c>
    </row>
    <row r="12" spans="1:9" x14ac:dyDescent="0.25">
      <c r="A12" s="19" t="s">
        <v>813</v>
      </c>
      <c r="B12" s="20">
        <v>19189</v>
      </c>
      <c r="C12" s="20">
        <v>39019</v>
      </c>
      <c r="D12" s="20">
        <v>27728</v>
      </c>
      <c r="E12" s="20">
        <v>13536</v>
      </c>
      <c r="F12" s="20">
        <v>11370</v>
      </c>
      <c r="G12" s="20">
        <v>45957</v>
      </c>
    </row>
    <row r="13" spans="1:9" x14ac:dyDescent="0.25">
      <c r="A13" s="23" t="s">
        <v>808</v>
      </c>
      <c r="B13" s="24">
        <v>3346102</v>
      </c>
      <c r="C13" s="24">
        <v>7665687</v>
      </c>
      <c r="D13" s="24">
        <v>5137443</v>
      </c>
      <c r="E13" s="24">
        <v>2335655</v>
      </c>
      <c r="F13" s="24">
        <v>1961459</v>
      </c>
      <c r="G13" s="24">
        <v>9259631</v>
      </c>
    </row>
    <row r="14" spans="1:9" x14ac:dyDescent="0.25">
      <c r="A14" s="19" t="s">
        <v>809</v>
      </c>
      <c r="B14" s="50">
        <v>0.11609999999999999</v>
      </c>
      <c r="C14" s="50">
        <v>0.1166</v>
      </c>
      <c r="D14" s="50">
        <v>0.1162</v>
      </c>
      <c r="E14" s="50">
        <v>0.1162</v>
      </c>
      <c r="F14" s="50">
        <v>0.1162</v>
      </c>
      <c r="G14" s="50">
        <v>0.1166</v>
      </c>
    </row>
    <row r="15" spans="1:9" x14ac:dyDescent="0.25">
      <c r="A15" s="23" t="s">
        <v>814</v>
      </c>
      <c r="B15" s="24">
        <v>397054</v>
      </c>
      <c r="C15" s="24">
        <v>507140</v>
      </c>
      <c r="D15" s="24">
        <v>466553</v>
      </c>
      <c r="E15" s="24">
        <v>287877</v>
      </c>
      <c r="F15" s="24">
        <v>241642</v>
      </c>
      <c r="G15" s="24">
        <v>517153</v>
      </c>
    </row>
    <row r="16" spans="1:9" x14ac:dyDescent="0.25">
      <c r="A16" s="51" t="s">
        <v>810</v>
      </c>
      <c r="B16" s="52">
        <v>45166</v>
      </c>
      <c r="C16" s="52">
        <v>90888</v>
      </c>
      <c r="D16" s="52">
        <v>65388</v>
      </c>
      <c r="E16" s="52">
        <v>31848</v>
      </c>
      <c r="F16" s="52">
        <v>26729</v>
      </c>
      <c r="G16" s="52">
        <v>107113</v>
      </c>
    </row>
  </sheetData>
  <mergeCells count="1">
    <mergeCell ref="H1:I1"/>
  </mergeCells>
  <hyperlinks>
    <hyperlink ref="H1:I1" location="Index!A1" display="Regresar al Índice" xr:uid="{00000000-0004-0000-03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74"/>
  <dimension ref="A1:P25"/>
  <sheetViews>
    <sheetView workbookViewId="0">
      <selection activeCell="F22" sqref="F22"/>
    </sheetView>
  </sheetViews>
  <sheetFormatPr baseColWidth="10" defaultColWidth="11.44140625" defaultRowHeight="13.2" x14ac:dyDescent="0.25"/>
  <sheetData>
    <row r="1" spans="1:16" ht="14.4" x14ac:dyDescent="0.3">
      <c r="A1" t="s">
        <v>1087</v>
      </c>
      <c r="H1" s="12" t="s">
        <v>131</v>
      </c>
      <c r="I1" s="12"/>
      <c r="O1" s="11" t="s">
        <v>662</v>
      </c>
      <c r="P1" s="11"/>
    </row>
    <row r="2" spans="1:16" x14ac:dyDescent="0.25">
      <c r="A2" t="s">
        <v>269</v>
      </c>
    </row>
    <row r="5" spans="1:16" x14ac:dyDescent="0.25">
      <c r="A5" t="s">
        <v>159</v>
      </c>
      <c r="B5" t="s">
        <v>323</v>
      </c>
    </row>
    <row r="6" spans="1:16" x14ac:dyDescent="0.25">
      <c r="A6">
        <v>2013</v>
      </c>
      <c r="B6">
        <v>78051</v>
      </c>
    </row>
    <row r="7" spans="1:16" x14ac:dyDescent="0.25">
      <c r="A7">
        <v>2014</v>
      </c>
      <c r="B7">
        <v>79961</v>
      </c>
    </row>
    <row r="8" spans="1:16" x14ac:dyDescent="0.25">
      <c r="A8">
        <v>2015</v>
      </c>
      <c r="B8">
        <v>82957</v>
      </c>
    </row>
    <row r="9" spans="1:16" x14ac:dyDescent="0.25">
      <c r="A9">
        <v>2016</v>
      </c>
      <c r="B9">
        <v>86097</v>
      </c>
    </row>
    <row r="10" spans="1:16" x14ac:dyDescent="0.25">
      <c r="A10">
        <v>2017</v>
      </c>
      <c r="B10">
        <v>90125</v>
      </c>
    </row>
    <row r="11" spans="1:16" x14ac:dyDescent="0.25">
      <c r="A11">
        <v>2018</v>
      </c>
      <c r="B11">
        <v>93370</v>
      </c>
    </row>
    <row r="12" spans="1:16" x14ac:dyDescent="0.25">
      <c r="A12">
        <v>2019</v>
      </c>
      <c r="B12">
        <v>97390</v>
      </c>
      <c r="C12">
        <f>B12/B11-1</f>
        <v>4.3054514297954372E-2</v>
      </c>
    </row>
    <row r="17" spans="1:2" hidden="1" x14ac:dyDescent="0.25">
      <c r="A17">
        <v>43709</v>
      </c>
      <c r="B17">
        <v>96528</v>
      </c>
    </row>
    <row r="18" spans="1:2" hidden="1" x14ac:dyDescent="0.25">
      <c r="A18">
        <v>43739</v>
      </c>
      <c r="B18">
        <v>97149</v>
      </c>
    </row>
    <row r="19" spans="1:2" hidden="1" x14ac:dyDescent="0.25">
      <c r="A19">
        <v>43770</v>
      </c>
      <c r="B19">
        <v>97410</v>
      </c>
    </row>
    <row r="20" spans="1:2" hidden="1" x14ac:dyDescent="0.25">
      <c r="A20">
        <v>43800</v>
      </c>
      <c r="B20">
        <v>97390</v>
      </c>
    </row>
    <row r="22" spans="1:2" x14ac:dyDescent="0.25">
      <c r="A22" t="s">
        <v>778</v>
      </c>
      <c r="B22">
        <f>B20/B19-1</f>
        <v>-2.05317729185861E-4</v>
      </c>
    </row>
    <row r="23" spans="1:2" x14ac:dyDescent="0.25">
      <c r="A23" t="s">
        <v>779</v>
      </c>
      <c r="B23">
        <f>B20-B19</f>
        <v>-20</v>
      </c>
    </row>
    <row r="24" spans="1:2" x14ac:dyDescent="0.25">
      <c r="A24" t="s">
        <v>780</v>
      </c>
      <c r="B24">
        <f>B12/B11-1</f>
        <v>4.3054514297954372E-2</v>
      </c>
    </row>
    <row r="25" spans="1:2" x14ac:dyDescent="0.25">
      <c r="A25" t="s">
        <v>781</v>
      </c>
      <c r="B25">
        <f>B12-B11</f>
        <v>4020</v>
      </c>
    </row>
  </sheetData>
  <mergeCells count="2">
    <mergeCell ref="H1:I1"/>
    <mergeCell ref="O1:P1"/>
  </mergeCells>
  <hyperlinks>
    <hyperlink ref="H1:I1" location="Index!A1" display="Regresar al Índice" xr:uid="{00000000-0004-0000-4300-000000000000}"/>
    <hyperlink ref="O1:P1" location="Index!B2" display="Regresar al índice" xr:uid="{00000000-0004-0000-4300-000001000000}"/>
  </hyperlinks>
  <pageMargins left="0.7" right="0.7" top="0.75" bottom="0.75" header="0.3" footer="0.3"/>
  <pageSetup orientation="portrait" horizontalDpi="4294967295" verticalDpi="4294967295"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75"/>
  <dimension ref="A1:P37"/>
  <sheetViews>
    <sheetView workbookViewId="0">
      <selection activeCell="F22" sqref="F22"/>
    </sheetView>
  </sheetViews>
  <sheetFormatPr baseColWidth="10" defaultColWidth="11.44140625" defaultRowHeight="13.2" x14ac:dyDescent="0.25"/>
  <cols>
    <col min="1" max="1" width="52" customWidth="1"/>
  </cols>
  <sheetData>
    <row r="1" spans="1:16" ht="14.4" x14ac:dyDescent="0.3">
      <c r="A1" t="s">
        <v>1088</v>
      </c>
      <c r="H1" s="12" t="s">
        <v>131</v>
      </c>
      <c r="I1" s="12"/>
      <c r="O1" s="11" t="s">
        <v>662</v>
      </c>
      <c r="P1" s="11"/>
    </row>
    <row r="2" spans="1:16" x14ac:dyDescent="0.25">
      <c r="A2" t="s">
        <v>269</v>
      </c>
    </row>
    <row r="5" spans="1:16" x14ac:dyDescent="0.25">
      <c r="A5" t="s">
        <v>280</v>
      </c>
      <c r="B5" t="s">
        <v>281</v>
      </c>
    </row>
    <row r="6" spans="1:16" x14ac:dyDescent="0.25">
      <c r="A6" t="s">
        <v>324</v>
      </c>
      <c r="B6">
        <f>B25/$B$33</f>
        <v>3.3422322620392235E-2</v>
      </c>
    </row>
    <row r="7" spans="1:16" x14ac:dyDescent="0.25">
      <c r="A7" t="s">
        <v>325</v>
      </c>
      <c r="B7">
        <f t="shared" ref="B7:B13" si="0">B26/$B$33</f>
        <v>1.3451073005442038E-3</v>
      </c>
    </row>
    <row r="8" spans="1:16" x14ac:dyDescent="0.25">
      <c r="A8" t="s">
        <v>326</v>
      </c>
      <c r="B8">
        <f t="shared" si="0"/>
        <v>0.15802443782729234</v>
      </c>
    </row>
    <row r="9" spans="1:16" x14ac:dyDescent="0.25">
      <c r="A9" t="s">
        <v>327</v>
      </c>
      <c r="B9">
        <f t="shared" si="0"/>
        <v>0.12060786528391006</v>
      </c>
    </row>
    <row r="10" spans="1:16" x14ac:dyDescent="0.25">
      <c r="A10" t="s">
        <v>328</v>
      </c>
      <c r="B10">
        <f t="shared" si="0"/>
        <v>1.509395215114488E-3</v>
      </c>
    </row>
    <row r="11" spans="1:16" x14ac:dyDescent="0.25">
      <c r="A11" t="s">
        <v>271</v>
      </c>
      <c r="B11">
        <f t="shared" si="0"/>
        <v>0.303018790430229</v>
      </c>
    </row>
    <row r="12" spans="1:16" x14ac:dyDescent="0.25">
      <c r="A12" t="s">
        <v>329</v>
      </c>
      <c r="B12">
        <f t="shared" si="0"/>
        <v>6.4719170346031418E-2</v>
      </c>
    </row>
    <row r="13" spans="1:16" x14ac:dyDescent="0.25">
      <c r="A13" t="s">
        <v>276</v>
      </c>
      <c r="B13">
        <f t="shared" si="0"/>
        <v>0.31735291097648627</v>
      </c>
    </row>
    <row r="14" spans="1:16" x14ac:dyDescent="0.25">
      <c r="A14" t="s">
        <v>126</v>
      </c>
      <c r="B14">
        <f>SUM(B6:B13)</f>
        <v>1</v>
      </c>
    </row>
    <row r="24" spans="1:2" hidden="1" x14ac:dyDescent="0.25">
      <c r="A24" t="s">
        <v>280</v>
      </c>
      <c r="B24" t="s">
        <v>763</v>
      </c>
    </row>
    <row r="25" spans="1:2" hidden="1" x14ac:dyDescent="0.25">
      <c r="A25" t="s">
        <v>324</v>
      </c>
      <c r="B25">
        <v>3255</v>
      </c>
    </row>
    <row r="26" spans="1:2" hidden="1" x14ac:dyDescent="0.25">
      <c r="A26" t="s">
        <v>325</v>
      </c>
      <c r="B26">
        <v>131</v>
      </c>
    </row>
    <row r="27" spans="1:2" hidden="1" x14ac:dyDescent="0.25">
      <c r="A27" t="s">
        <v>326</v>
      </c>
      <c r="B27">
        <v>15390</v>
      </c>
    </row>
    <row r="28" spans="1:2" hidden="1" x14ac:dyDescent="0.25">
      <c r="A28" t="s">
        <v>327</v>
      </c>
      <c r="B28">
        <v>11746</v>
      </c>
    </row>
    <row r="29" spans="1:2" hidden="1" x14ac:dyDescent="0.25">
      <c r="A29" t="s">
        <v>328</v>
      </c>
      <c r="B29">
        <v>147</v>
      </c>
    </row>
    <row r="30" spans="1:2" hidden="1" x14ac:dyDescent="0.25">
      <c r="A30" t="s">
        <v>271</v>
      </c>
      <c r="B30">
        <v>29511</v>
      </c>
    </row>
    <row r="31" spans="1:2" hidden="1" x14ac:dyDescent="0.25">
      <c r="A31" t="s">
        <v>329</v>
      </c>
      <c r="B31">
        <v>6303</v>
      </c>
    </row>
    <row r="32" spans="1:2" hidden="1" x14ac:dyDescent="0.25">
      <c r="A32" t="s">
        <v>276</v>
      </c>
      <c r="B32">
        <v>30907</v>
      </c>
    </row>
    <row r="33" spans="1:2" hidden="1" x14ac:dyDescent="0.25">
      <c r="A33" t="s">
        <v>126</v>
      </c>
      <c r="B33">
        <v>97390</v>
      </c>
    </row>
    <row r="34" spans="1:2" hidden="1" x14ac:dyDescent="0.25"/>
    <row r="35" spans="1:2" hidden="1" x14ac:dyDescent="0.25"/>
    <row r="36" spans="1:2" hidden="1" x14ac:dyDescent="0.25"/>
    <row r="37" spans="1:2" hidden="1" x14ac:dyDescent="0.25"/>
  </sheetData>
  <mergeCells count="2">
    <mergeCell ref="H1:I1"/>
    <mergeCell ref="O1:P1"/>
  </mergeCells>
  <hyperlinks>
    <hyperlink ref="H1:I1" location="Index!A1" display="Regresar al Índice" xr:uid="{00000000-0004-0000-4400-000000000000}"/>
    <hyperlink ref="O1:P1" location="Index!B2" display="Regresar al índice" xr:uid="{00000000-0004-0000-4400-000001000000}"/>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6"/>
  <dimension ref="A1:P12"/>
  <sheetViews>
    <sheetView workbookViewId="0">
      <selection activeCell="F22" sqref="F22"/>
    </sheetView>
  </sheetViews>
  <sheetFormatPr baseColWidth="10" defaultColWidth="11.44140625" defaultRowHeight="13.2" x14ac:dyDescent="0.25"/>
  <cols>
    <col min="1" max="1" width="37.109375" customWidth="1"/>
  </cols>
  <sheetData>
    <row r="1" spans="1:16" ht="14.4" x14ac:dyDescent="0.3">
      <c r="A1" t="s">
        <v>1089</v>
      </c>
      <c r="H1" s="12" t="s">
        <v>131</v>
      </c>
      <c r="I1" s="12"/>
      <c r="O1" s="11" t="s">
        <v>662</v>
      </c>
      <c r="P1" s="11"/>
    </row>
    <row r="2" spans="1:16" x14ac:dyDescent="0.25">
      <c r="A2" t="s">
        <v>269</v>
      </c>
    </row>
    <row r="4" spans="1:16" x14ac:dyDescent="0.25">
      <c r="A4" t="s">
        <v>782</v>
      </c>
      <c r="B4" t="s">
        <v>763</v>
      </c>
      <c r="C4" t="s">
        <v>281</v>
      </c>
    </row>
    <row r="5" spans="1:16" x14ac:dyDescent="0.25">
      <c r="A5" t="s">
        <v>330</v>
      </c>
      <c r="B5">
        <v>24600</v>
      </c>
      <c r="C5">
        <f>B5/$B$12</f>
        <v>0.25259266865181229</v>
      </c>
    </row>
    <row r="6" spans="1:16" x14ac:dyDescent="0.25">
      <c r="A6" t="s">
        <v>331</v>
      </c>
      <c r="B6">
        <v>38505</v>
      </c>
      <c r="C6">
        <f t="shared" ref="C6:C11" si="0">B6/$B$12</f>
        <v>0.3953691344080501</v>
      </c>
    </row>
    <row r="7" spans="1:16" x14ac:dyDescent="0.25">
      <c r="A7" t="s">
        <v>332</v>
      </c>
      <c r="B7">
        <v>29310</v>
      </c>
      <c r="C7">
        <f t="shared" si="0"/>
        <v>0.30095492350343978</v>
      </c>
    </row>
    <row r="8" spans="1:16" x14ac:dyDescent="0.25">
      <c r="A8" t="s">
        <v>333</v>
      </c>
      <c r="B8">
        <v>3989</v>
      </c>
      <c r="C8">
        <f t="shared" si="0"/>
        <v>4.0959030701304036E-2</v>
      </c>
    </row>
    <row r="9" spans="1:16" x14ac:dyDescent="0.25">
      <c r="A9" t="s">
        <v>334</v>
      </c>
      <c r="B9">
        <v>563</v>
      </c>
      <c r="C9">
        <f t="shared" si="0"/>
        <v>5.7808809939418832E-3</v>
      </c>
    </row>
    <row r="10" spans="1:16" x14ac:dyDescent="0.25">
      <c r="A10" t="s">
        <v>335</v>
      </c>
      <c r="B10">
        <v>265</v>
      </c>
      <c r="C10">
        <f t="shared" si="0"/>
        <v>2.7210185850703359E-3</v>
      </c>
    </row>
    <row r="11" spans="1:16" x14ac:dyDescent="0.25">
      <c r="A11" t="s">
        <v>336</v>
      </c>
      <c r="B11">
        <v>158</v>
      </c>
      <c r="C11">
        <f t="shared" si="0"/>
        <v>1.6223431563815586E-3</v>
      </c>
    </row>
    <row r="12" spans="1:16" x14ac:dyDescent="0.25">
      <c r="A12" t="s">
        <v>126</v>
      </c>
      <c r="B12">
        <v>97390</v>
      </c>
      <c r="C12">
        <f>SUM(C5:C11)</f>
        <v>1</v>
      </c>
    </row>
  </sheetData>
  <mergeCells count="2">
    <mergeCell ref="H1:I1"/>
    <mergeCell ref="O1:P1"/>
  </mergeCells>
  <hyperlinks>
    <hyperlink ref="H1:I1" location="Index!A1" display="Regresar al Índice" xr:uid="{00000000-0004-0000-4500-000000000000}"/>
    <hyperlink ref="O1:P1" location="Index!B2" display="Regresar al índice" xr:uid="{00000000-0004-0000-4500-000001000000}"/>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3474D-C93B-49CB-8D52-C830CC055E69}">
  <sheetPr codeName="Hoja63"/>
  <dimension ref="A1:I22"/>
  <sheetViews>
    <sheetView workbookViewId="0">
      <selection activeCell="F22" sqref="F22"/>
    </sheetView>
  </sheetViews>
  <sheetFormatPr baseColWidth="10" defaultRowHeight="13.2" x14ac:dyDescent="0.25"/>
  <sheetData>
    <row r="1" spans="1:9" ht="14.4" x14ac:dyDescent="0.3">
      <c r="A1" t="s">
        <v>1104</v>
      </c>
      <c r="H1" s="12" t="s">
        <v>131</v>
      </c>
      <c r="I1" s="12"/>
    </row>
    <row r="2" spans="1:9" x14ac:dyDescent="0.25">
      <c r="A2" t="s">
        <v>350</v>
      </c>
    </row>
    <row r="7" spans="1:9" x14ac:dyDescent="0.25">
      <c r="B7" t="s">
        <v>99</v>
      </c>
    </row>
    <row r="8" spans="1:9" x14ac:dyDescent="0.25">
      <c r="A8" t="s">
        <v>1090</v>
      </c>
      <c r="B8">
        <v>3.3547392795870001</v>
      </c>
      <c r="C8">
        <v>6</v>
      </c>
    </row>
    <row r="9" spans="1:9" x14ac:dyDescent="0.25">
      <c r="A9" t="s">
        <v>1091</v>
      </c>
      <c r="B9">
        <v>3.7416875574840001</v>
      </c>
      <c r="C9">
        <v>7</v>
      </c>
    </row>
    <row r="10" spans="1:9" x14ac:dyDescent="0.25">
      <c r="A10" t="s">
        <v>1092</v>
      </c>
      <c r="B10">
        <v>3.0337539248579999</v>
      </c>
      <c r="C10">
        <v>3</v>
      </c>
    </row>
    <row r="11" spans="1:9" x14ac:dyDescent="0.25">
      <c r="A11" t="s">
        <v>1093</v>
      </c>
      <c r="B11">
        <v>3.85588618363</v>
      </c>
      <c r="C11">
        <v>8</v>
      </c>
    </row>
    <row r="12" spans="1:9" x14ac:dyDescent="0.25">
      <c r="A12" t="s">
        <v>1094</v>
      </c>
      <c r="B12">
        <v>4.718677618249</v>
      </c>
      <c r="C12">
        <v>10</v>
      </c>
    </row>
    <row r="13" spans="1:9" x14ac:dyDescent="0.25">
      <c r="A13" t="s">
        <v>1095</v>
      </c>
      <c r="B13">
        <v>5.4863964483740002</v>
      </c>
      <c r="C13">
        <v>15</v>
      </c>
    </row>
    <row r="14" spans="1:9" x14ac:dyDescent="0.25">
      <c r="A14" t="s">
        <v>1096</v>
      </c>
      <c r="B14">
        <v>5.2730102533460004</v>
      </c>
      <c r="C14">
        <v>13</v>
      </c>
    </row>
    <row r="15" spans="1:9" x14ac:dyDescent="0.25">
      <c r="A15" t="s">
        <v>1097</v>
      </c>
      <c r="B15">
        <v>5.3135037045239999</v>
      </c>
      <c r="C15">
        <v>14</v>
      </c>
    </row>
    <row r="16" spans="1:9" x14ac:dyDescent="0.25">
      <c r="A16" t="s">
        <v>1098</v>
      </c>
      <c r="B16">
        <v>5.1298541949379999</v>
      </c>
      <c r="C16">
        <v>12</v>
      </c>
    </row>
    <row r="17" spans="1:3" x14ac:dyDescent="0.25">
      <c r="A17" t="s">
        <v>1099</v>
      </c>
      <c r="B17">
        <v>4.8848859537919997</v>
      </c>
      <c r="C17">
        <v>11</v>
      </c>
    </row>
    <row r="18" spans="1:3" x14ac:dyDescent="0.25">
      <c r="A18" t="s">
        <v>1100</v>
      </c>
      <c r="B18">
        <v>4.290843954763</v>
      </c>
      <c r="C18">
        <v>9</v>
      </c>
    </row>
    <row r="19" spans="1:3" x14ac:dyDescent="0.25">
      <c r="A19" t="s">
        <v>1101</v>
      </c>
      <c r="B19">
        <v>3.3433010500020002</v>
      </c>
      <c r="C19">
        <v>5</v>
      </c>
    </row>
    <row r="20" spans="1:3" x14ac:dyDescent="0.25">
      <c r="A20" t="s">
        <v>1102</v>
      </c>
      <c r="B20">
        <v>2.660853046667</v>
      </c>
      <c r="C20">
        <v>2</v>
      </c>
    </row>
    <row r="21" spans="1:3" x14ac:dyDescent="0.25">
      <c r="A21" t="s">
        <v>912</v>
      </c>
      <c r="B21">
        <v>2.5936000233329999</v>
      </c>
      <c r="C21">
        <v>1</v>
      </c>
    </row>
    <row r="22" spans="1:3" x14ac:dyDescent="0.25">
      <c r="A22" t="s">
        <v>1103</v>
      </c>
      <c r="B22">
        <v>3.1401514633329999</v>
      </c>
      <c r="C22">
        <v>4</v>
      </c>
    </row>
  </sheetData>
  <mergeCells count="1">
    <mergeCell ref="H1:I1"/>
  </mergeCells>
  <hyperlinks>
    <hyperlink ref="H1:I1" location="Index!A1" display="Regresar al Índice" xr:uid="{44694EF1-ED13-4B63-AAFF-7B5A1AE8E7BC}"/>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1D521-7BBC-438D-9FBF-21BD8D443B23}">
  <sheetPr codeName="Hoja77"/>
  <dimension ref="A1:I41"/>
  <sheetViews>
    <sheetView workbookViewId="0">
      <selection activeCell="F22" sqref="F22"/>
    </sheetView>
  </sheetViews>
  <sheetFormatPr baseColWidth="10" defaultRowHeight="13.2" x14ac:dyDescent="0.25"/>
  <sheetData>
    <row r="1" spans="1:9" ht="14.4" x14ac:dyDescent="0.3">
      <c r="A1" t="s">
        <v>1105</v>
      </c>
      <c r="H1" s="12" t="s">
        <v>131</v>
      </c>
      <c r="I1" s="12"/>
    </row>
    <row r="2" spans="1:9" x14ac:dyDescent="0.25">
      <c r="A2" t="s">
        <v>1106</v>
      </c>
    </row>
    <row r="7" spans="1:9" x14ac:dyDescent="0.25">
      <c r="A7" t="s">
        <v>703</v>
      </c>
      <c r="B7" t="s">
        <v>954</v>
      </c>
      <c r="C7" t="s">
        <v>351</v>
      </c>
    </row>
    <row r="8" spans="1:9" x14ac:dyDescent="0.25">
      <c r="A8" t="s">
        <v>104</v>
      </c>
      <c r="B8">
        <v>1.521229043333</v>
      </c>
      <c r="C8">
        <v>1</v>
      </c>
    </row>
    <row r="9" spans="1:9" x14ac:dyDescent="0.25">
      <c r="A9" t="s">
        <v>116</v>
      </c>
      <c r="B9">
        <v>1.9618711033330001</v>
      </c>
      <c r="C9">
        <v>2</v>
      </c>
    </row>
    <row r="10" spans="1:9" x14ac:dyDescent="0.25">
      <c r="A10" t="s">
        <v>344</v>
      </c>
      <c r="B10">
        <v>2.0455765966669999</v>
      </c>
      <c r="C10">
        <v>3</v>
      </c>
    </row>
    <row r="11" spans="1:9" x14ac:dyDescent="0.25">
      <c r="A11" t="s">
        <v>97</v>
      </c>
      <c r="B11">
        <v>2.0566207766670002</v>
      </c>
      <c r="C11">
        <v>4</v>
      </c>
    </row>
    <row r="12" spans="1:9" x14ac:dyDescent="0.25">
      <c r="A12" t="s">
        <v>343</v>
      </c>
      <c r="B12">
        <v>2.1898033333329998</v>
      </c>
      <c r="C12">
        <v>5</v>
      </c>
    </row>
    <row r="13" spans="1:9" x14ac:dyDescent="0.25">
      <c r="A13" t="s">
        <v>103</v>
      </c>
      <c r="B13">
        <v>2.4762706933329999</v>
      </c>
      <c r="C13">
        <v>6</v>
      </c>
    </row>
    <row r="14" spans="1:9" x14ac:dyDescent="0.25">
      <c r="A14" t="s">
        <v>114</v>
      </c>
      <c r="B14">
        <v>2.4802656733330002</v>
      </c>
      <c r="C14">
        <v>7</v>
      </c>
    </row>
    <row r="15" spans="1:9" x14ac:dyDescent="0.25">
      <c r="A15" t="s">
        <v>100</v>
      </c>
      <c r="B15">
        <v>2.4929715966670001</v>
      </c>
      <c r="C15">
        <v>8</v>
      </c>
    </row>
    <row r="16" spans="1:9" x14ac:dyDescent="0.25">
      <c r="A16" t="s">
        <v>90</v>
      </c>
      <c r="B16">
        <v>2.5031115100000001</v>
      </c>
      <c r="C16">
        <v>9</v>
      </c>
    </row>
    <row r="17" spans="1:3" x14ac:dyDescent="0.25">
      <c r="A17" t="s">
        <v>91</v>
      </c>
      <c r="B17">
        <v>2.5036674433330002</v>
      </c>
      <c r="C17">
        <v>10</v>
      </c>
    </row>
    <row r="18" spans="1:3" x14ac:dyDescent="0.25">
      <c r="A18" t="s">
        <v>105</v>
      </c>
      <c r="B18">
        <v>2.5321022233330002</v>
      </c>
      <c r="C18">
        <v>11</v>
      </c>
    </row>
    <row r="19" spans="1:3" x14ac:dyDescent="0.25">
      <c r="A19" t="s">
        <v>346</v>
      </c>
      <c r="B19">
        <v>2.7147635566670001</v>
      </c>
      <c r="C19">
        <v>12</v>
      </c>
    </row>
    <row r="20" spans="1:3" x14ac:dyDescent="0.25">
      <c r="A20" t="s">
        <v>120</v>
      </c>
      <c r="B20">
        <v>2.7705732166670001</v>
      </c>
      <c r="C20">
        <v>13</v>
      </c>
    </row>
    <row r="21" spans="1:3" x14ac:dyDescent="0.25">
      <c r="A21" t="s">
        <v>110</v>
      </c>
      <c r="B21">
        <v>2.9140408999999998</v>
      </c>
      <c r="C21">
        <v>14</v>
      </c>
    </row>
    <row r="22" spans="1:3" x14ac:dyDescent="0.25">
      <c r="A22" t="s">
        <v>115</v>
      </c>
      <c r="B22">
        <v>2.9970084466669999</v>
      </c>
      <c r="C22">
        <v>15</v>
      </c>
    </row>
    <row r="23" spans="1:3" x14ac:dyDescent="0.25">
      <c r="A23" t="s">
        <v>347</v>
      </c>
      <c r="B23">
        <v>3.0561319999999998</v>
      </c>
      <c r="C23">
        <v>16</v>
      </c>
    </row>
    <row r="24" spans="1:3" x14ac:dyDescent="0.25">
      <c r="A24" t="s">
        <v>109</v>
      </c>
      <c r="B24">
        <v>3.0766792166669998</v>
      </c>
      <c r="C24">
        <v>17</v>
      </c>
    </row>
    <row r="25" spans="1:3" x14ac:dyDescent="0.25">
      <c r="A25" t="s">
        <v>686</v>
      </c>
      <c r="B25">
        <v>3.1265000000000001</v>
      </c>
      <c r="C25">
        <v>18</v>
      </c>
    </row>
    <row r="26" spans="1:3" x14ac:dyDescent="0.25">
      <c r="A26" t="s">
        <v>99</v>
      </c>
      <c r="B26">
        <v>3.1401514633329999</v>
      </c>
      <c r="C26">
        <v>19</v>
      </c>
    </row>
    <row r="27" spans="1:3" x14ac:dyDescent="0.25">
      <c r="A27" t="s">
        <v>92</v>
      </c>
      <c r="B27">
        <v>3.1437039599999999</v>
      </c>
      <c r="C27">
        <v>20</v>
      </c>
    </row>
    <row r="28" spans="1:3" x14ac:dyDescent="0.25">
      <c r="A28" t="s">
        <v>121</v>
      </c>
      <c r="B28">
        <v>3.1832031442708435</v>
      </c>
      <c r="C28">
        <v>21</v>
      </c>
    </row>
    <row r="29" spans="1:3" x14ac:dyDescent="0.25">
      <c r="A29" t="s">
        <v>95</v>
      </c>
      <c r="B29">
        <v>3.2494482433330001</v>
      </c>
      <c r="C29">
        <v>22</v>
      </c>
    </row>
    <row r="30" spans="1:3" x14ac:dyDescent="0.25">
      <c r="A30" t="s">
        <v>108</v>
      </c>
      <c r="B30">
        <v>3.3111201933330001</v>
      </c>
      <c r="C30">
        <v>23</v>
      </c>
    </row>
    <row r="31" spans="1:3" x14ac:dyDescent="0.25">
      <c r="A31" t="s">
        <v>96</v>
      </c>
      <c r="B31">
        <v>3.3691780933329998</v>
      </c>
      <c r="C31">
        <v>24</v>
      </c>
    </row>
    <row r="32" spans="1:3" x14ac:dyDescent="0.25">
      <c r="A32" t="s">
        <v>345</v>
      </c>
      <c r="B32">
        <v>3.554112846667</v>
      </c>
      <c r="C32">
        <v>25</v>
      </c>
    </row>
    <row r="33" spans="1:3" x14ac:dyDescent="0.25">
      <c r="A33" t="s">
        <v>106</v>
      </c>
      <c r="B33">
        <v>3.5727818966670002</v>
      </c>
      <c r="C33">
        <v>26</v>
      </c>
    </row>
    <row r="34" spans="1:3" x14ac:dyDescent="0.25">
      <c r="A34" t="s">
        <v>111</v>
      </c>
      <c r="B34">
        <v>3.701430793333</v>
      </c>
      <c r="C34">
        <v>27</v>
      </c>
    </row>
    <row r="35" spans="1:3" x14ac:dyDescent="0.25">
      <c r="A35" t="s">
        <v>112</v>
      </c>
      <c r="B35">
        <v>3.7375440499999999</v>
      </c>
      <c r="C35">
        <v>28</v>
      </c>
    </row>
    <row r="36" spans="1:3" x14ac:dyDescent="0.25">
      <c r="A36" t="s">
        <v>348</v>
      </c>
      <c r="B36">
        <v>3.99615695</v>
      </c>
      <c r="C36">
        <v>29</v>
      </c>
    </row>
    <row r="37" spans="1:3" x14ac:dyDescent="0.25">
      <c r="A37" t="s">
        <v>123</v>
      </c>
      <c r="B37">
        <v>4.2048922966670004</v>
      </c>
      <c r="C37">
        <v>30</v>
      </c>
    </row>
    <row r="38" spans="1:3" x14ac:dyDescent="0.25">
      <c r="A38" t="s">
        <v>93</v>
      </c>
      <c r="B38">
        <v>4.2055846299999997</v>
      </c>
      <c r="C38">
        <v>31</v>
      </c>
    </row>
    <row r="39" spans="1:3" x14ac:dyDescent="0.25">
      <c r="A39" t="s">
        <v>122</v>
      </c>
      <c r="B39">
        <v>4.7270280266669999</v>
      </c>
      <c r="C39">
        <v>32</v>
      </c>
    </row>
    <row r="40" spans="1:3" x14ac:dyDescent="0.25">
      <c r="A40" t="s">
        <v>101</v>
      </c>
      <c r="B40">
        <v>5.2235295766669996</v>
      </c>
      <c r="C40">
        <v>33</v>
      </c>
    </row>
    <row r="41" spans="1:3" x14ac:dyDescent="0.25">
      <c r="A41" t="s">
        <v>349</v>
      </c>
      <c r="B41">
        <v>6.433150266667</v>
      </c>
      <c r="C41">
        <v>34</v>
      </c>
    </row>
  </sheetData>
  <mergeCells count="1">
    <mergeCell ref="H1:I1"/>
  </mergeCells>
  <hyperlinks>
    <hyperlink ref="H1:I1" location="Index!A1" display="Regresar al Índice" xr:uid="{27992C04-BA1E-4A7F-B8B3-BD1DCB3C713F}"/>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19134-5E98-4D7A-A488-68A945726944}">
  <sheetPr codeName="Hoja78"/>
  <dimension ref="A1:I42"/>
  <sheetViews>
    <sheetView workbookViewId="0">
      <selection activeCell="F22" sqref="F22"/>
    </sheetView>
  </sheetViews>
  <sheetFormatPr baseColWidth="10" defaultRowHeight="13.2" x14ac:dyDescent="0.25"/>
  <sheetData>
    <row r="1" spans="1:9" ht="14.4" x14ac:dyDescent="0.3">
      <c r="A1" t="s">
        <v>1107</v>
      </c>
      <c r="H1" s="12" t="s">
        <v>131</v>
      </c>
      <c r="I1" s="12"/>
    </row>
    <row r="2" spans="1:9" x14ac:dyDescent="0.25">
      <c r="A2" t="s">
        <v>1106</v>
      </c>
    </row>
    <row r="8" spans="1:9" x14ac:dyDescent="0.25">
      <c r="A8" t="s">
        <v>703</v>
      </c>
      <c r="B8" t="s">
        <v>954</v>
      </c>
      <c r="C8" t="s">
        <v>351</v>
      </c>
    </row>
    <row r="9" spans="1:9" x14ac:dyDescent="0.25">
      <c r="A9" t="s">
        <v>111</v>
      </c>
      <c r="B9">
        <v>-0.87184065666700006</v>
      </c>
      <c r="C9">
        <v>1</v>
      </c>
    </row>
    <row r="10" spans="1:9" x14ac:dyDescent="0.25">
      <c r="A10" t="s">
        <v>120</v>
      </c>
      <c r="B10">
        <v>-0.81092955999999994</v>
      </c>
      <c r="C10">
        <v>2</v>
      </c>
    </row>
    <row r="11" spans="1:9" x14ac:dyDescent="0.25">
      <c r="A11" t="s">
        <v>93</v>
      </c>
      <c r="B11">
        <v>-0.71262544000000005</v>
      </c>
      <c r="C11">
        <v>3</v>
      </c>
    </row>
    <row r="12" spans="1:9" x14ac:dyDescent="0.25">
      <c r="A12" t="s">
        <v>349</v>
      </c>
      <c r="B12">
        <v>-0.54642336666599967</v>
      </c>
      <c r="C12">
        <v>4</v>
      </c>
    </row>
    <row r="13" spans="1:9" x14ac:dyDescent="0.25">
      <c r="A13" t="s">
        <v>91</v>
      </c>
      <c r="B13">
        <v>-0.50640361666699985</v>
      </c>
      <c r="C13">
        <v>5</v>
      </c>
    </row>
    <row r="14" spans="1:9" x14ac:dyDescent="0.25">
      <c r="A14" t="s">
        <v>97</v>
      </c>
      <c r="B14">
        <v>-0.50448641333299982</v>
      </c>
      <c r="C14">
        <v>6</v>
      </c>
    </row>
    <row r="15" spans="1:9" x14ac:dyDescent="0.25">
      <c r="A15" t="s">
        <v>343</v>
      </c>
      <c r="B15">
        <v>-0.42796408666700003</v>
      </c>
      <c r="C15">
        <v>7</v>
      </c>
    </row>
    <row r="16" spans="1:9" x14ac:dyDescent="0.25">
      <c r="A16" t="s">
        <v>122</v>
      </c>
      <c r="B16">
        <v>-0.38325712666599987</v>
      </c>
      <c r="C16">
        <v>8</v>
      </c>
    </row>
    <row r="17" spans="1:3" x14ac:dyDescent="0.25">
      <c r="A17" t="s">
        <v>109</v>
      </c>
      <c r="B17">
        <v>-0.38198145333300015</v>
      </c>
      <c r="C17">
        <v>9</v>
      </c>
    </row>
    <row r="18" spans="1:3" x14ac:dyDescent="0.25">
      <c r="A18" t="s">
        <v>108</v>
      </c>
      <c r="B18">
        <v>-0.37780590999999974</v>
      </c>
      <c r="C18">
        <v>10</v>
      </c>
    </row>
    <row r="19" spans="1:3" x14ac:dyDescent="0.25">
      <c r="A19" t="s">
        <v>105</v>
      </c>
      <c r="B19">
        <v>-0.376819803334</v>
      </c>
      <c r="C19">
        <v>11</v>
      </c>
    </row>
    <row r="20" spans="1:3" x14ac:dyDescent="0.25">
      <c r="A20" t="s">
        <v>103</v>
      </c>
      <c r="B20">
        <v>-0.3575211633340003</v>
      </c>
      <c r="C20">
        <v>12</v>
      </c>
    </row>
    <row r="21" spans="1:3" x14ac:dyDescent="0.25">
      <c r="A21" t="s">
        <v>348</v>
      </c>
      <c r="B21">
        <v>-0.35052448000000025</v>
      </c>
      <c r="C21">
        <v>13</v>
      </c>
    </row>
    <row r="22" spans="1:3" x14ac:dyDescent="0.25">
      <c r="A22" t="s">
        <v>686</v>
      </c>
      <c r="B22">
        <v>-0.34989999999999988</v>
      </c>
      <c r="C22">
        <v>14</v>
      </c>
    </row>
    <row r="23" spans="1:3" x14ac:dyDescent="0.25">
      <c r="A23" t="s">
        <v>114</v>
      </c>
      <c r="B23">
        <v>-0.31311913999999996</v>
      </c>
      <c r="C23">
        <v>15</v>
      </c>
    </row>
    <row r="24" spans="1:3" x14ac:dyDescent="0.25">
      <c r="A24" t="s">
        <v>346</v>
      </c>
      <c r="B24">
        <v>-0.30646040333299984</v>
      </c>
      <c r="C24">
        <v>16</v>
      </c>
    </row>
    <row r="25" spans="1:3" x14ac:dyDescent="0.25">
      <c r="A25" t="s">
        <v>99</v>
      </c>
      <c r="B25">
        <v>-0.30458055333400003</v>
      </c>
      <c r="C25">
        <v>17</v>
      </c>
    </row>
    <row r="26" spans="1:3" x14ac:dyDescent="0.25">
      <c r="A26" t="s">
        <v>95</v>
      </c>
      <c r="B26">
        <v>-0.29304410666699976</v>
      </c>
      <c r="C26">
        <v>18</v>
      </c>
    </row>
    <row r="27" spans="1:3" x14ac:dyDescent="0.25">
      <c r="A27" t="s">
        <v>121</v>
      </c>
      <c r="B27">
        <v>-0.27192979656246941</v>
      </c>
      <c r="C27">
        <v>19</v>
      </c>
    </row>
    <row r="28" spans="1:3" x14ac:dyDescent="0.25">
      <c r="A28" t="s">
        <v>106</v>
      </c>
      <c r="B28">
        <v>-0.25722149333299971</v>
      </c>
      <c r="C28">
        <v>20</v>
      </c>
    </row>
    <row r="29" spans="1:3" x14ac:dyDescent="0.25">
      <c r="A29" t="s">
        <v>123</v>
      </c>
      <c r="B29">
        <v>-0.16289167333299925</v>
      </c>
      <c r="C29">
        <v>21</v>
      </c>
    </row>
    <row r="30" spans="1:3" x14ac:dyDescent="0.25">
      <c r="A30" t="s">
        <v>347</v>
      </c>
      <c r="B30">
        <v>-0.159029873333</v>
      </c>
      <c r="C30">
        <v>22</v>
      </c>
    </row>
    <row r="31" spans="1:3" x14ac:dyDescent="0.25">
      <c r="A31" t="s">
        <v>104</v>
      </c>
      <c r="B31">
        <v>-0.15634830333400007</v>
      </c>
      <c r="C31">
        <v>23</v>
      </c>
    </row>
    <row r="32" spans="1:3" x14ac:dyDescent="0.25">
      <c r="A32" t="s">
        <v>96</v>
      </c>
      <c r="B32">
        <v>-0.13710884666700007</v>
      </c>
      <c r="C32">
        <v>24</v>
      </c>
    </row>
    <row r="33" spans="1:3" x14ac:dyDescent="0.25">
      <c r="A33" t="s">
        <v>90</v>
      </c>
      <c r="B33">
        <v>-0.12656743666699999</v>
      </c>
      <c r="C33">
        <v>25</v>
      </c>
    </row>
    <row r="34" spans="1:3" x14ac:dyDescent="0.25">
      <c r="A34" t="s">
        <v>115</v>
      </c>
      <c r="B34">
        <v>-0.12389334666600016</v>
      </c>
      <c r="C34">
        <v>26</v>
      </c>
    </row>
    <row r="35" spans="1:3" x14ac:dyDescent="0.25">
      <c r="A35" t="s">
        <v>110</v>
      </c>
      <c r="B35">
        <v>-0.11355789333300015</v>
      </c>
      <c r="C35">
        <v>27</v>
      </c>
    </row>
    <row r="36" spans="1:3" x14ac:dyDescent="0.25">
      <c r="A36" t="s">
        <v>112</v>
      </c>
      <c r="B36">
        <v>-3.155127000000002E-2</v>
      </c>
      <c r="C36">
        <v>28</v>
      </c>
    </row>
    <row r="37" spans="1:3" x14ac:dyDescent="0.25">
      <c r="A37" t="s">
        <v>344</v>
      </c>
      <c r="B37">
        <v>-2.3671566660001808E-3</v>
      </c>
      <c r="C37">
        <v>29</v>
      </c>
    </row>
    <row r="38" spans="1:3" x14ac:dyDescent="0.25">
      <c r="A38" t="s">
        <v>100</v>
      </c>
      <c r="B38">
        <v>1.6912700000000225E-2</v>
      </c>
      <c r="C38">
        <v>30</v>
      </c>
    </row>
    <row r="39" spans="1:3" x14ac:dyDescent="0.25">
      <c r="A39" t="s">
        <v>116</v>
      </c>
      <c r="B39">
        <v>4.3274409999999985E-2</v>
      </c>
      <c r="C39">
        <v>31</v>
      </c>
    </row>
    <row r="40" spans="1:3" x14ac:dyDescent="0.25">
      <c r="A40" t="s">
        <v>345</v>
      </c>
      <c r="B40">
        <v>8.0443466666999974E-2</v>
      </c>
      <c r="C40">
        <v>32</v>
      </c>
    </row>
    <row r="41" spans="1:3" x14ac:dyDescent="0.25">
      <c r="A41" t="s">
        <v>101</v>
      </c>
      <c r="B41">
        <v>0.11895083666699957</v>
      </c>
      <c r="C41">
        <v>33</v>
      </c>
    </row>
    <row r="42" spans="1:3" x14ac:dyDescent="0.25">
      <c r="A42" t="s">
        <v>92</v>
      </c>
      <c r="B42">
        <v>0.13498966999999995</v>
      </c>
      <c r="C42">
        <v>34</v>
      </c>
    </row>
  </sheetData>
  <mergeCells count="1">
    <mergeCell ref="H1:I1"/>
  </mergeCells>
  <hyperlinks>
    <hyperlink ref="H1:I1" location="Index!A1" display="Regresar al Índice" xr:uid="{8E9DC4C8-6216-41D7-A5E8-D572F4A0E832}"/>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9"/>
  <dimension ref="A1:I86"/>
  <sheetViews>
    <sheetView workbookViewId="0">
      <selection activeCell="F22" sqref="F22"/>
    </sheetView>
  </sheetViews>
  <sheetFormatPr baseColWidth="10" defaultColWidth="9.109375" defaultRowHeight="13.2" x14ac:dyDescent="0.25"/>
  <sheetData>
    <row r="1" spans="1:9" ht="14.4" x14ac:dyDescent="0.3">
      <c r="A1" t="s">
        <v>1108</v>
      </c>
      <c r="H1" s="12" t="s">
        <v>131</v>
      </c>
      <c r="I1" s="12"/>
    </row>
    <row r="2" spans="1:9" x14ac:dyDescent="0.25">
      <c r="A2" t="s">
        <v>1109</v>
      </c>
    </row>
    <row r="3" spans="1:9" x14ac:dyDescent="0.25">
      <c r="A3" t="s">
        <v>1110</v>
      </c>
    </row>
    <row r="5" spans="1:9" x14ac:dyDescent="0.25">
      <c r="A5" t="s">
        <v>159</v>
      </c>
      <c r="B5" t="s">
        <v>146</v>
      </c>
      <c r="C5" t="s">
        <v>170</v>
      </c>
      <c r="D5" t="s">
        <v>581</v>
      </c>
    </row>
    <row r="6" spans="1:9" x14ac:dyDescent="0.25">
      <c r="A6" t="s">
        <v>154</v>
      </c>
      <c r="B6" t="s">
        <v>133</v>
      </c>
      <c r="C6">
        <v>1.0928019926020001</v>
      </c>
      <c r="D6">
        <v>3.93183463834333</v>
      </c>
    </row>
    <row r="7" spans="1:9" x14ac:dyDescent="0.25">
      <c r="A7" t="s">
        <v>127</v>
      </c>
      <c r="B7" t="s">
        <v>134</v>
      </c>
      <c r="C7">
        <v>2.8051338508120001</v>
      </c>
      <c r="D7">
        <v>3.7082031044180801</v>
      </c>
    </row>
    <row r="8" spans="1:9" x14ac:dyDescent="0.25">
      <c r="A8" t="s">
        <v>127</v>
      </c>
      <c r="B8" t="s">
        <v>135</v>
      </c>
      <c r="C8">
        <v>-3.9212377914480001</v>
      </c>
      <c r="D8">
        <v>2.7084723011024998</v>
      </c>
    </row>
    <row r="9" spans="1:9" x14ac:dyDescent="0.25">
      <c r="A9" t="s">
        <v>127</v>
      </c>
      <c r="B9" t="s">
        <v>136</v>
      </c>
      <c r="C9">
        <v>8.0533758969030007</v>
      </c>
      <c r="D9">
        <v>3.3419669543967498</v>
      </c>
    </row>
    <row r="10" spans="1:9" x14ac:dyDescent="0.25">
      <c r="A10" t="s">
        <v>127</v>
      </c>
      <c r="B10" t="s">
        <v>137</v>
      </c>
      <c r="C10">
        <v>1.103851636805</v>
      </c>
      <c r="D10">
        <v>2.8608409459047501</v>
      </c>
    </row>
    <row r="11" spans="1:9" x14ac:dyDescent="0.25">
      <c r="A11" t="s">
        <v>127</v>
      </c>
      <c r="B11" t="s">
        <v>138</v>
      </c>
      <c r="C11">
        <v>0.12095289016000001</v>
      </c>
      <c r="D11">
        <v>2.4949021569465799</v>
      </c>
    </row>
    <row r="12" spans="1:9" x14ac:dyDescent="0.25">
      <c r="A12" t="s">
        <v>127</v>
      </c>
      <c r="B12" t="s">
        <v>139</v>
      </c>
      <c r="C12">
        <v>1.8523982858500001</v>
      </c>
      <c r="D12">
        <v>1.9347855426051701</v>
      </c>
    </row>
    <row r="13" spans="1:9" x14ac:dyDescent="0.25">
      <c r="A13" t="s">
        <v>127</v>
      </c>
      <c r="B13" t="s">
        <v>140</v>
      </c>
      <c r="C13">
        <v>5.0411605504240002</v>
      </c>
      <c r="D13">
        <v>1.95479658432625</v>
      </c>
    </row>
    <row r="14" spans="1:9" x14ac:dyDescent="0.25">
      <c r="A14" t="s">
        <v>127</v>
      </c>
      <c r="B14" t="s">
        <v>141</v>
      </c>
      <c r="C14">
        <v>3.5892427343679998</v>
      </c>
      <c r="D14">
        <v>2.0477199865426701</v>
      </c>
    </row>
    <row r="15" spans="1:9" x14ac:dyDescent="0.25">
      <c r="A15" t="s">
        <v>127</v>
      </c>
      <c r="B15" t="s">
        <v>142</v>
      </c>
      <c r="C15">
        <v>7.8823927490539996</v>
      </c>
      <c r="D15">
        <v>2.4673567721533298</v>
      </c>
    </row>
    <row r="16" spans="1:9" x14ac:dyDescent="0.25">
      <c r="A16" t="s">
        <v>127</v>
      </c>
      <c r="B16" t="s">
        <v>143</v>
      </c>
      <c r="C16">
        <v>4.4920009827570002</v>
      </c>
      <c r="D16">
        <v>2.8040683951266701</v>
      </c>
    </row>
    <row r="17" spans="1:4" x14ac:dyDescent="0.25">
      <c r="A17" t="s">
        <v>127</v>
      </c>
      <c r="B17" t="s">
        <v>144</v>
      </c>
      <c r="C17">
        <v>4.9476006440639999</v>
      </c>
      <c r="D17">
        <v>3.0883062018625802</v>
      </c>
    </row>
    <row r="18" spans="1:4" x14ac:dyDescent="0.25">
      <c r="A18" t="s">
        <v>155</v>
      </c>
      <c r="B18" t="s">
        <v>133</v>
      </c>
      <c r="C18">
        <v>6.351759223737</v>
      </c>
      <c r="D18">
        <v>3.5265526377905001</v>
      </c>
    </row>
    <row r="19" spans="1:4" x14ac:dyDescent="0.25">
      <c r="A19" t="s">
        <v>127</v>
      </c>
      <c r="B19" t="s">
        <v>134</v>
      </c>
      <c r="C19">
        <v>2.6214380445650001</v>
      </c>
      <c r="D19">
        <v>3.51124465393658</v>
      </c>
    </row>
    <row r="20" spans="1:4" x14ac:dyDescent="0.25">
      <c r="A20" t="s">
        <v>127</v>
      </c>
      <c r="B20" t="s">
        <v>135</v>
      </c>
      <c r="C20">
        <v>9.8860886674980009</v>
      </c>
      <c r="D20">
        <v>4.6618551921820801</v>
      </c>
    </row>
    <row r="21" spans="1:4" x14ac:dyDescent="0.25">
      <c r="A21" t="s">
        <v>127</v>
      </c>
      <c r="B21" t="s">
        <v>136</v>
      </c>
      <c r="C21">
        <v>5.7461378191949999</v>
      </c>
      <c r="D21">
        <v>4.4695853523730804</v>
      </c>
    </row>
    <row r="22" spans="1:4" x14ac:dyDescent="0.25">
      <c r="A22" t="s">
        <v>127</v>
      </c>
      <c r="B22" t="s">
        <v>137</v>
      </c>
      <c r="C22">
        <v>11.867025815550999</v>
      </c>
      <c r="D22">
        <v>5.3665165339352496</v>
      </c>
    </row>
    <row r="23" spans="1:4" x14ac:dyDescent="0.25">
      <c r="A23" t="s">
        <v>127</v>
      </c>
      <c r="B23" t="s">
        <v>138</v>
      </c>
      <c r="C23">
        <v>10.920205711785</v>
      </c>
      <c r="D23">
        <v>6.2664542690706702</v>
      </c>
    </row>
    <row r="24" spans="1:4" x14ac:dyDescent="0.25">
      <c r="A24" t="s">
        <v>127</v>
      </c>
      <c r="B24" t="s">
        <v>139</v>
      </c>
      <c r="C24">
        <v>6.32959984781</v>
      </c>
      <c r="D24">
        <v>6.639554399234</v>
      </c>
    </row>
    <row r="25" spans="1:4" x14ac:dyDescent="0.25">
      <c r="A25" t="s">
        <v>127</v>
      </c>
      <c r="B25" t="s">
        <v>140</v>
      </c>
      <c r="C25">
        <v>6.6750213165980004</v>
      </c>
      <c r="D25">
        <v>6.7757094630818298</v>
      </c>
    </row>
    <row r="26" spans="1:4" x14ac:dyDescent="0.25">
      <c r="A26" t="s">
        <v>127</v>
      </c>
      <c r="B26" t="s">
        <v>141</v>
      </c>
      <c r="C26">
        <v>4.7609409565669996</v>
      </c>
      <c r="D26">
        <v>6.8733509815984197</v>
      </c>
    </row>
    <row r="27" spans="1:4" x14ac:dyDescent="0.25">
      <c r="A27" t="s">
        <v>127</v>
      </c>
      <c r="B27" t="s">
        <v>142</v>
      </c>
      <c r="C27">
        <v>4.4533874322470002</v>
      </c>
      <c r="D27">
        <v>6.58760053853117</v>
      </c>
    </row>
    <row r="28" spans="1:4" x14ac:dyDescent="0.25">
      <c r="A28" t="s">
        <v>127</v>
      </c>
      <c r="B28" t="s">
        <v>143</v>
      </c>
      <c r="C28">
        <v>6.2927138282390001</v>
      </c>
      <c r="D28">
        <v>6.7376599423213301</v>
      </c>
    </row>
    <row r="29" spans="1:4" x14ac:dyDescent="0.25">
      <c r="A29" t="s">
        <v>127</v>
      </c>
      <c r="B29" t="s">
        <v>144</v>
      </c>
      <c r="C29">
        <v>12.635758376945001</v>
      </c>
      <c r="D29">
        <v>7.3783397533947497</v>
      </c>
    </row>
    <row r="30" spans="1:4" x14ac:dyDescent="0.25">
      <c r="A30" t="s">
        <v>156</v>
      </c>
      <c r="B30" t="s">
        <v>133</v>
      </c>
      <c r="C30">
        <v>9.5122522020190008</v>
      </c>
      <c r="D30">
        <v>7.6417141682515801</v>
      </c>
    </row>
    <row r="31" spans="1:4" x14ac:dyDescent="0.25">
      <c r="A31" t="s">
        <v>127</v>
      </c>
      <c r="B31" t="s">
        <v>134</v>
      </c>
      <c r="C31">
        <v>6.6407663159029999</v>
      </c>
      <c r="D31">
        <v>7.9766581908630796</v>
      </c>
    </row>
    <row r="32" spans="1:4" x14ac:dyDescent="0.25">
      <c r="A32" t="s">
        <v>127</v>
      </c>
      <c r="B32" t="s">
        <v>135</v>
      </c>
      <c r="C32">
        <v>4.5544823338620004</v>
      </c>
      <c r="D32">
        <v>7.5323576630600799</v>
      </c>
    </row>
    <row r="33" spans="1:4" x14ac:dyDescent="0.25">
      <c r="A33" t="s">
        <v>127</v>
      </c>
      <c r="B33" t="s">
        <v>136</v>
      </c>
      <c r="C33">
        <v>3.3963213112299999</v>
      </c>
      <c r="D33">
        <v>7.3365396207296696</v>
      </c>
    </row>
    <row r="34" spans="1:4" x14ac:dyDescent="0.25">
      <c r="A34" t="s">
        <v>127</v>
      </c>
      <c r="B34" t="s">
        <v>137</v>
      </c>
      <c r="C34">
        <v>1.5750704059209999</v>
      </c>
      <c r="D34">
        <v>6.4788766699271703</v>
      </c>
    </row>
    <row r="35" spans="1:4" x14ac:dyDescent="0.25">
      <c r="A35" t="s">
        <v>127</v>
      </c>
      <c r="B35" t="s">
        <v>138</v>
      </c>
      <c r="C35">
        <v>6.3706344000239996</v>
      </c>
      <c r="D35">
        <v>6.0997457272804203</v>
      </c>
    </row>
    <row r="36" spans="1:4" x14ac:dyDescent="0.25">
      <c r="A36" t="s">
        <v>127</v>
      </c>
      <c r="B36" t="s">
        <v>139</v>
      </c>
      <c r="C36">
        <v>11.579103503214</v>
      </c>
      <c r="D36">
        <v>6.5372043652307497</v>
      </c>
    </row>
    <row r="37" spans="1:4" x14ac:dyDescent="0.25">
      <c r="A37" t="s">
        <v>127</v>
      </c>
      <c r="B37" t="s">
        <v>140</v>
      </c>
      <c r="C37">
        <v>7.8654932176569998</v>
      </c>
      <c r="D37">
        <v>6.6364103569856701</v>
      </c>
    </row>
    <row r="38" spans="1:4" x14ac:dyDescent="0.25">
      <c r="A38" t="s">
        <v>127</v>
      </c>
      <c r="B38" t="s">
        <v>141</v>
      </c>
      <c r="C38">
        <v>17.598595073982999</v>
      </c>
      <c r="D38">
        <v>7.7062148667703303</v>
      </c>
    </row>
    <row r="39" spans="1:4" x14ac:dyDescent="0.25">
      <c r="A39" t="s">
        <v>127</v>
      </c>
      <c r="B39" t="s">
        <v>142</v>
      </c>
      <c r="C39">
        <v>3.371878880323</v>
      </c>
      <c r="D39">
        <v>7.61608915411</v>
      </c>
    </row>
    <row r="40" spans="1:4" x14ac:dyDescent="0.25">
      <c r="A40" t="s">
        <v>127</v>
      </c>
      <c r="B40" t="s">
        <v>143</v>
      </c>
      <c r="C40">
        <v>2.5210390511399998</v>
      </c>
      <c r="D40">
        <v>7.3017829226850797</v>
      </c>
    </row>
    <row r="41" spans="1:4" x14ac:dyDescent="0.25">
      <c r="A41" t="s">
        <v>127</v>
      </c>
      <c r="B41" t="s">
        <v>144</v>
      </c>
      <c r="C41">
        <v>3.6275854852789999</v>
      </c>
      <c r="D41">
        <v>6.55110184837958</v>
      </c>
    </row>
    <row r="42" spans="1:4" x14ac:dyDescent="0.25">
      <c r="A42" t="s">
        <v>157</v>
      </c>
      <c r="B42" t="s">
        <v>133</v>
      </c>
      <c r="C42">
        <v>3.6948853247460001</v>
      </c>
      <c r="D42">
        <v>6.0663212752735003</v>
      </c>
    </row>
    <row r="43" spans="1:4" x14ac:dyDescent="0.25">
      <c r="A43" t="s">
        <v>127</v>
      </c>
      <c r="B43" t="s">
        <v>134</v>
      </c>
      <c r="C43">
        <v>8.0315104741990009</v>
      </c>
      <c r="D43">
        <v>6.1822166217981698</v>
      </c>
    </row>
    <row r="44" spans="1:4" x14ac:dyDescent="0.25">
      <c r="A44" t="s">
        <v>127</v>
      </c>
      <c r="B44" t="s">
        <v>135</v>
      </c>
      <c r="C44">
        <v>3.056951650387</v>
      </c>
      <c r="D44">
        <v>6.05742239817525</v>
      </c>
    </row>
    <row r="45" spans="1:4" x14ac:dyDescent="0.25">
      <c r="A45" t="s">
        <v>127</v>
      </c>
      <c r="B45" t="s">
        <v>136</v>
      </c>
      <c r="C45">
        <v>7.7196933357099997</v>
      </c>
      <c r="D45">
        <v>6.4177034002152498</v>
      </c>
    </row>
    <row r="46" spans="1:4" x14ac:dyDescent="0.25">
      <c r="A46" t="s">
        <v>127</v>
      </c>
      <c r="B46" t="s">
        <v>137</v>
      </c>
      <c r="C46">
        <v>3.882189269161</v>
      </c>
      <c r="D46">
        <v>6.60996330548525</v>
      </c>
    </row>
    <row r="47" spans="1:4" x14ac:dyDescent="0.25">
      <c r="A47" t="s">
        <v>127</v>
      </c>
      <c r="B47" t="s">
        <v>138</v>
      </c>
      <c r="C47">
        <v>3.9924257116069999</v>
      </c>
      <c r="D47">
        <v>6.4117792481171696</v>
      </c>
    </row>
    <row r="48" spans="1:4" x14ac:dyDescent="0.25">
      <c r="A48" t="s">
        <v>127</v>
      </c>
      <c r="B48" t="s">
        <v>139</v>
      </c>
      <c r="C48">
        <v>-4.2183211863430001</v>
      </c>
      <c r="D48">
        <v>5.0953271906540802</v>
      </c>
    </row>
    <row r="49" spans="1:4" x14ac:dyDescent="0.25">
      <c r="A49" t="s">
        <v>127</v>
      </c>
      <c r="B49" t="s">
        <v>140</v>
      </c>
      <c r="C49">
        <v>-3.3841419651000001E-2</v>
      </c>
      <c r="D49">
        <v>4.43704930421175</v>
      </c>
    </row>
    <row r="50" spans="1:4" x14ac:dyDescent="0.25">
      <c r="A50" t="s">
        <v>127</v>
      </c>
      <c r="B50" t="s">
        <v>141</v>
      </c>
      <c r="C50">
        <v>-3.1413858002740001</v>
      </c>
      <c r="D50">
        <v>2.7087175646903301</v>
      </c>
    </row>
    <row r="51" spans="1:4" x14ac:dyDescent="0.25">
      <c r="A51" t="s">
        <v>127</v>
      </c>
      <c r="B51" t="s">
        <v>142</v>
      </c>
      <c r="C51">
        <v>1.2716625031319999</v>
      </c>
      <c r="D51">
        <v>2.5336995332577499</v>
      </c>
    </row>
    <row r="52" spans="1:4" x14ac:dyDescent="0.25">
      <c r="A52" t="s">
        <v>127</v>
      </c>
      <c r="B52" t="s">
        <v>143</v>
      </c>
      <c r="C52">
        <v>3.8025714108640001</v>
      </c>
      <c r="D52">
        <v>2.64049389656808</v>
      </c>
    </row>
    <row r="53" spans="1:4" x14ac:dyDescent="0.25">
      <c r="A53" t="s">
        <v>127</v>
      </c>
      <c r="B53" t="s">
        <v>144</v>
      </c>
      <c r="C53">
        <v>1.8661233078520001</v>
      </c>
      <c r="D53">
        <v>2.4937053817825001</v>
      </c>
    </row>
    <row r="54" spans="1:4" x14ac:dyDescent="0.25">
      <c r="A54" t="s">
        <v>158</v>
      </c>
      <c r="B54" t="s">
        <v>133</v>
      </c>
      <c r="C54">
        <v>1.850960756813</v>
      </c>
      <c r="D54">
        <v>2.3400450011214202</v>
      </c>
    </row>
    <row r="55" spans="1:4" x14ac:dyDescent="0.25">
      <c r="A55" t="s">
        <v>127</v>
      </c>
      <c r="B55" t="s">
        <v>134</v>
      </c>
      <c r="C55">
        <v>2.6259943096549998</v>
      </c>
      <c r="D55">
        <v>1.88958532074275</v>
      </c>
    </row>
    <row r="56" spans="1:4" x14ac:dyDescent="0.25">
      <c r="A56" t="s">
        <v>127</v>
      </c>
      <c r="B56" t="s">
        <v>135</v>
      </c>
      <c r="C56">
        <v>7.2772968400920002</v>
      </c>
      <c r="D56">
        <v>2.2412807532181702</v>
      </c>
    </row>
    <row r="57" spans="1:4" x14ac:dyDescent="0.25">
      <c r="A57" t="s">
        <v>127</v>
      </c>
      <c r="B57" t="s">
        <v>136</v>
      </c>
      <c r="C57">
        <v>-4.0531066476669997</v>
      </c>
      <c r="D57">
        <v>1.26021408793675</v>
      </c>
    </row>
    <row r="58" spans="1:4" x14ac:dyDescent="0.25">
      <c r="A58" t="s">
        <v>127</v>
      </c>
      <c r="B58" t="s">
        <v>137</v>
      </c>
      <c r="C58">
        <v>3.576534905011</v>
      </c>
      <c r="D58">
        <v>1.2347428909242499</v>
      </c>
    </row>
    <row r="59" spans="1:4" x14ac:dyDescent="0.25">
      <c r="A59" t="s">
        <v>127</v>
      </c>
      <c r="B59" t="s">
        <v>138</v>
      </c>
      <c r="C59">
        <v>4.0656006543699998</v>
      </c>
      <c r="D59">
        <v>1.2408408028211699</v>
      </c>
    </row>
    <row r="60" spans="1:4" x14ac:dyDescent="0.25">
      <c r="A60" t="s">
        <v>127</v>
      </c>
      <c r="B60" t="s">
        <v>139</v>
      </c>
      <c r="C60">
        <v>2.6052903368710001</v>
      </c>
      <c r="D60">
        <v>1.8094750964223301</v>
      </c>
    </row>
    <row r="61" spans="1:4" x14ac:dyDescent="0.25">
      <c r="A61" t="s">
        <v>127</v>
      </c>
      <c r="B61" t="s">
        <v>140</v>
      </c>
      <c r="C61">
        <v>2.9929748581409998</v>
      </c>
      <c r="D61">
        <v>2.06170978623833</v>
      </c>
    </row>
    <row r="62" spans="1:4" x14ac:dyDescent="0.25">
      <c r="A62" t="s">
        <v>127</v>
      </c>
      <c r="B62" t="s">
        <v>141</v>
      </c>
      <c r="C62">
        <v>3.4605587517599998</v>
      </c>
      <c r="D62">
        <v>2.61187183224117</v>
      </c>
    </row>
    <row r="63" spans="1:4" x14ac:dyDescent="0.25">
      <c r="A63" t="s">
        <v>127</v>
      </c>
      <c r="B63" t="s">
        <v>142</v>
      </c>
      <c r="C63">
        <v>-1.1427738814420001</v>
      </c>
      <c r="D63">
        <v>2.4106688001933301</v>
      </c>
    </row>
    <row r="64" spans="1:4" x14ac:dyDescent="0.25">
      <c r="A64" t="s">
        <v>127</v>
      </c>
      <c r="B64" t="s">
        <v>143</v>
      </c>
      <c r="C64">
        <v>1.3387512110649999</v>
      </c>
      <c r="D64">
        <v>2.20535045021008</v>
      </c>
    </row>
    <row r="65" spans="1:4" x14ac:dyDescent="0.25">
      <c r="A65" t="s">
        <v>127</v>
      </c>
      <c r="B65" t="s">
        <v>144</v>
      </c>
      <c r="C65">
        <v>5.3786770531319998</v>
      </c>
      <c r="D65">
        <v>2.4980632623167498</v>
      </c>
    </row>
    <row r="66" spans="1:4" x14ac:dyDescent="0.25">
      <c r="A66" t="s">
        <v>132</v>
      </c>
      <c r="B66" t="s">
        <v>133</v>
      </c>
      <c r="C66">
        <v>4.2428962604800002</v>
      </c>
      <c r="D66">
        <v>2.6973912209556699</v>
      </c>
    </row>
    <row r="67" spans="1:4" x14ac:dyDescent="0.25">
      <c r="A67" t="s">
        <v>127</v>
      </c>
      <c r="B67" t="s">
        <v>134</v>
      </c>
      <c r="C67">
        <v>1.8151284594270001</v>
      </c>
      <c r="D67">
        <v>2.6298190667700001</v>
      </c>
    </row>
    <row r="68" spans="1:4" x14ac:dyDescent="0.25">
      <c r="A68" t="s">
        <v>127</v>
      </c>
      <c r="B68" t="s">
        <v>135</v>
      </c>
      <c r="C68">
        <v>-0.93532345689200003</v>
      </c>
      <c r="D68">
        <v>1.9454340420213301</v>
      </c>
    </row>
    <row r="69" spans="1:4" x14ac:dyDescent="0.25">
      <c r="A69" t="s">
        <v>127</v>
      </c>
      <c r="B69" t="s">
        <v>136</v>
      </c>
      <c r="C69">
        <v>4.8269491057840002</v>
      </c>
      <c r="D69">
        <v>2.6854386881422498</v>
      </c>
    </row>
    <row r="70" spans="1:4" x14ac:dyDescent="0.25">
      <c r="A70" t="s">
        <v>127</v>
      </c>
      <c r="B70" t="s">
        <v>137</v>
      </c>
      <c r="C70">
        <v>-0.23131960456299999</v>
      </c>
      <c r="D70">
        <v>2.3681174790110799</v>
      </c>
    </row>
    <row r="71" spans="1:4" x14ac:dyDescent="0.25">
      <c r="A71" t="s">
        <v>127</v>
      </c>
      <c r="B71" t="s">
        <v>138</v>
      </c>
      <c r="C71">
        <v>-3.1460804251400001</v>
      </c>
      <c r="D71">
        <v>1.76714405571858</v>
      </c>
    </row>
    <row r="72" spans="1:4" x14ac:dyDescent="0.25">
      <c r="A72" t="s">
        <v>127</v>
      </c>
      <c r="B72" t="s">
        <v>139</v>
      </c>
      <c r="C72">
        <v>2.676633104939</v>
      </c>
      <c r="D72">
        <v>1.77308928639092</v>
      </c>
    </row>
    <row r="73" spans="1:4" x14ac:dyDescent="0.25">
      <c r="A73" t="s">
        <v>127</v>
      </c>
      <c r="B73" t="s">
        <v>140</v>
      </c>
      <c r="C73">
        <v>2.1727178216979999</v>
      </c>
      <c r="D73">
        <v>1.704734533354</v>
      </c>
    </row>
    <row r="74" spans="1:4" x14ac:dyDescent="0.25">
      <c r="A74" t="s">
        <v>127</v>
      </c>
      <c r="B74" t="s">
        <v>141</v>
      </c>
      <c r="C74">
        <v>-2.178865179597</v>
      </c>
      <c r="D74">
        <v>1.23478253907425</v>
      </c>
    </row>
    <row r="75" spans="1:4" x14ac:dyDescent="0.25">
      <c r="A75" t="s">
        <v>127</v>
      </c>
      <c r="B75" t="s">
        <v>142</v>
      </c>
      <c r="C75">
        <v>5.0780096963109997</v>
      </c>
      <c r="D75">
        <v>1.75318117055367</v>
      </c>
    </row>
    <row r="76" spans="1:4" x14ac:dyDescent="0.25">
      <c r="A76" t="s">
        <v>127</v>
      </c>
      <c r="B76" t="s">
        <v>143</v>
      </c>
      <c r="C76">
        <v>-0.28698348069700003</v>
      </c>
      <c r="D76">
        <v>1.6177032795735</v>
      </c>
    </row>
    <row r="77" spans="1:4" x14ac:dyDescent="0.25">
      <c r="A77" t="s">
        <v>127</v>
      </c>
      <c r="B77" t="s">
        <v>144</v>
      </c>
      <c r="C77">
        <v>-4.8581574719580001</v>
      </c>
      <c r="D77">
        <v>0.76463373581600003</v>
      </c>
    </row>
    <row r="78" spans="1:4" x14ac:dyDescent="0.25">
      <c r="A78" t="s">
        <v>145</v>
      </c>
      <c r="B78" t="s">
        <v>133</v>
      </c>
      <c r="C78">
        <v>-0.64682173249999997</v>
      </c>
      <c r="D78">
        <v>0.357157236401</v>
      </c>
    </row>
    <row r="79" spans="1:4" x14ac:dyDescent="0.25">
      <c r="A79" t="s">
        <v>127</v>
      </c>
      <c r="B79" t="s">
        <v>134</v>
      </c>
      <c r="C79">
        <v>-0.60776536967000006</v>
      </c>
      <c r="D79">
        <v>0.155249417309583</v>
      </c>
    </row>
    <row r="80" spans="1:4" x14ac:dyDescent="0.25">
      <c r="A80" t="s">
        <v>127</v>
      </c>
      <c r="B80" t="s">
        <v>135</v>
      </c>
      <c r="C80">
        <v>3.330552792152</v>
      </c>
      <c r="D80">
        <v>0.51073910472991702</v>
      </c>
    </row>
    <row r="81" spans="1:4" x14ac:dyDescent="0.25">
      <c r="A81" t="s">
        <v>127</v>
      </c>
      <c r="B81" t="s">
        <v>136</v>
      </c>
      <c r="C81">
        <v>0.64899005682400002</v>
      </c>
      <c r="D81">
        <v>0.162575850649917</v>
      </c>
    </row>
    <row r="82" spans="1:4" x14ac:dyDescent="0.25">
      <c r="A82" t="s">
        <v>127</v>
      </c>
      <c r="B82" t="s">
        <v>137</v>
      </c>
      <c r="C82">
        <v>-0.425839179555</v>
      </c>
      <c r="D82">
        <v>0.14636588606725001</v>
      </c>
    </row>
    <row r="83" spans="1:4" x14ac:dyDescent="0.25">
      <c r="A83" t="s">
        <v>127</v>
      </c>
      <c r="B83" t="s">
        <v>138</v>
      </c>
      <c r="C83">
        <v>-1.358321936991</v>
      </c>
      <c r="D83">
        <v>0.29534576007966701</v>
      </c>
    </row>
    <row r="84" spans="1:4" x14ac:dyDescent="0.25">
      <c r="A84" t="s">
        <v>127</v>
      </c>
      <c r="B84" t="s">
        <v>139</v>
      </c>
      <c r="C84">
        <v>-0.66332883330699999</v>
      </c>
      <c r="D84">
        <v>1.7015598559166598E-2</v>
      </c>
    </row>
    <row r="85" spans="1:4" x14ac:dyDescent="0.25">
      <c r="A85" t="s">
        <v>127</v>
      </c>
      <c r="B85" t="s">
        <v>140</v>
      </c>
      <c r="C85">
        <v>-1.255323863918</v>
      </c>
      <c r="D85">
        <v>-0.26865454190883298</v>
      </c>
    </row>
    <row r="86" spans="1:4" x14ac:dyDescent="0.25">
      <c r="A86" t="s">
        <v>127</v>
      </c>
      <c r="B86" t="s">
        <v>141</v>
      </c>
      <c r="C86">
        <v>-0.35284258068300001</v>
      </c>
      <c r="D86">
        <v>-0.116485991999333</v>
      </c>
    </row>
  </sheetData>
  <mergeCells count="1">
    <mergeCell ref="H1:I1"/>
  </mergeCells>
  <hyperlinks>
    <hyperlink ref="H1:I1" location="Index!A1" display="Regresar al Índice" xr:uid="{C5B90480-9AAD-4020-917A-D1A8611B7FED}"/>
  </hyperlink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80"/>
  <dimension ref="A1:I38"/>
  <sheetViews>
    <sheetView workbookViewId="0">
      <selection activeCell="F22" sqref="F22"/>
    </sheetView>
  </sheetViews>
  <sheetFormatPr baseColWidth="10" defaultColWidth="9.109375" defaultRowHeight="13.2" x14ac:dyDescent="0.25"/>
  <sheetData>
    <row r="1" spans="1:9" ht="14.4" x14ac:dyDescent="0.3">
      <c r="A1" t="s">
        <v>1111</v>
      </c>
      <c r="H1" s="12" t="s">
        <v>131</v>
      </c>
      <c r="I1" s="12"/>
    </row>
    <row r="2" spans="1:9" x14ac:dyDescent="0.25">
      <c r="A2" t="s">
        <v>1109</v>
      </c>
    </row>
    <row r="3" spans="1:9" x14ac:dyDescent="0.25">
      <c r="A3" t="s">
        <v>1112</v>
      </c>
    </row>
    <row r="5" spans="1:9" x14ac:dyDescent="0.25">
      <c r="A5" t="s">
        <v>206</v>
      </c>
      <c r="B5" t="s">
        <v>170</v>
      </c>
    </row>
    <row r="6" spans="1:9" x14ac:dyDescent="0.25">
      <c r="A6" t="s">
        <v>111</v>
      </c>
      <c r="B6">
        <v>-35.169094361545</v>
      </c>
    </row>
    <row r="7" spans="1:9" x14ac:dyDescent="0.25">
      <c r="A7" t="s">
        <v>106</v>
      </c>
      <c r="B7">
        <v>-14.296539811371</v>
      </c>
    </row>
    <row r="8" spans="1:9" x14ac:dyDescent="0.25">
      <c r="A8" t="s">
        <v>91</v>
      </c>
      <c r="B8">
        <v>-12.639415567163001</v>
      </c>
    </row>
    <row r="9" spans="1:9" x14ac:dyDescent="0.25">
      <c r="A9" t="s">
        <v>94</v>
      </c>
      <c r="B9">
        <v>-11.275543307731001</v>
      </c>
    </row>
    <row r="10" spans="1:9" x14ac:dyDescent="0.25">
      <c r="A10" t="s">
        <v>93</v>
      </c>
      <c r="B10">
        <v>-8.8559573723010008</v>
      </c>
    </row>
    <row r="11" spans="1:9" x14ac:dyDescent="0.25">
      <c r="A11" t="s">
        <v>104</v>
      </c>
      <c r="B11">
        <v>-7.5782339120120001</v>
      </c>
    </row>
    <row r="12" spans="1:9" x14ac:dyDescent="0.25">
      <c r="A12" t="s">
        <v>124</v>
      </c>
      <c r="B12">
        <v>-6.4602865690810001</v>
      </c>
    </row>
    <row r="13" spans="1:9" x14ac:dyDescent="0.25">
      <c r="A13" t="s">
        <v>118</v>
      </c>
      <c r="B13">
        <v>-5.8246510474450002</v>
      </c>
    </row>
    <row r="14" spans="1:9" x14ac:dyDescent="0.25">
      <c r="A14" t="s">
        <v>109</v>
      </c>
      <c r="B14">
        <v>-5.5592494479810002</v>
      </c>
    </row>
    <row r="15" spans="1:9" x14ac:dyDescent="0.25">
      <c r="A15" t="s">
        <v>92</v>
      </c>
      <c r="B15">
        <v>-5.493330544779</v>
      </c>
    </row>
    <row r="16" spans="1:9" x14ac:dyDescent="0.25">
      <c r="A16" t="s">
        <v>108</v>
      </c>
      <c r="B16">
        <v>-5.2577529338550004</v>
      </c>
    </row>
    <row r="17" spans="1:2" x14ac:dyDescent="0.25">
      <c r="A17" t="s">
        <v>122</v>
      </c>
      <c r="B17">
        <v>-4.7660704316049998</v>
      </c>
    </row>
    <row r="18" spans="1:2" x14ac:dyDescent="0.25">
      <c r="A18" t="s">
        <v>103</v>
      </c>
      <c r="B18">
        <v>-4.7119815257589996</v>
      </c>
    </row>
    <row r="19" spans="1:2" x14ac:dyDescent="0.25">
      <c r="A19" t="s">
        <v>90</v>
      </c>
      <c r="B19">
        <v>-4.4511945549409999</v>
      </c>
    </row>
    <row r="20" spans="1:2" x14ac:dyDescent="0.25">
      <c r="A20" t="s">
        <v>100</v>
      </c>
      <c r="B20">
        <v>-4.2985316193039997</v>
      </c>
    </row>
    <row r="21" spans="1:2" x14ac:dyDescent="0.25">
      <c r="A21" t="s">
        <v>97</v>
      </c>
      <c r="B21">
        <v>-3.6267132463210001</v>
      </c>
    </row>
    <row r="22" spans="1:2" x14ac:dyDescent="0.25">
      <c r="A22" t="s">
        <v>96</v>
      </c>
      <c r="B22">
        <v>-3.4551853835070001</v>
      </c>
    </row>
    <row r="23" spans="1:2" x14ac:dyDescent="0.25">
      <c r="A23" t="s">
        <v>95</v>
      </c>
      <c r="B23">
        <v>-2.5454086362099999</v>
      </c>
    </row>
    <row r="24" spans="1:2" x14ac:dyDescent="0.25">
      <c r="A24" t="s">
        <v>101</v>
      </c>
      <c r="B24">
        <v>-2.2527700566819999</v>
      </c>
    </row>
    <row r="25" spans="1:2" x14ac:dyDescent="0.25">
      <c r="A25" t="s">
        <v>121</v>
      </c>
      <c r="B25">
        <v>-1.8129317211680001</v>
      </c>
    </row>
    <row r="26" spans="1:2" x14ac:dyDescent="0.25">
      <c r="A26" t="s">
        <v>99</v>
      </c>
      <c r="B26">
        <v>-0.35284258068300001</v>
      </c>
    </row>
    <row r="27" spans="1:2" x14ac:dyDescent="0.25">
      <c r="A27" t="s">
        <v>98</v>
      </c>
      <c r="B27">
        <v>-0.19285735697299999</v>
      </c>
    </row>
    <row r="28" spans="1:2" x14ac:dyDescent="0.25">
      <c r="A28" t="s">
        <v>107</v>
      </c>
      <c r="B28">
        <v>0.497428884021</v>
      </c>
    </row>
    <row r="29" spans="1:2" x14ac:dyDescent="0.25">
      <c r="A29" t="s">
        <v>89</v>
      </c>
      <c r="B29">
        <v>0.908294092557</v>
      </c>
    </row>
    <row r="30" spans="1:2" x14ac:dyDescent="0.25">
      <c r="A30" t="s">
        <v>113</v>
      </c>
      <c r="B30">
        <v>1.8714740057229999</v>
      </c>
    </row>
    <row r="31" spans="1:2" x14ac:dyDescent="0.25">
      <c r="A31" t="s">
        <v>120</v>
      </c>
      <c r="B31">
        <v>1.9652711553810001</v>
      </c>
    </row>
    <row r="32" spans="1:2" x14ac:dyDescent="0.25">
      <c r="A32" t="s">
        <v>116</v>
      </c>
      <c r="B32">
        <v>2.0981083464250001</v>
      </c>
    </row>
    <row r="33" spans="1:2" x14ac:dyDescent="0.25">
      <c r="A33" t="s">
        <v>123</v>
      </c>
      <c r="B33">
        <v>2.3477672227939999</v>
      </c>
    </row>
    <row r="34" spans="1:2" x14ac:dyDescent="0.25">
      <c r="A34" t="s">
        <v>114</v>
      </c>
      <c r="B34">
        <v>2.6400347294480002</v>
      </c>
    </row>
    <row r="35" spans="1:2" x14ac:dyDescent="0.25">
      <c r="A35" t="s">
        <v>117</v>
      </c>
      <c r="B35">
        <v>4.4397354781759999</v>
      </c>
    </row>
    <row r="36" spans="1:2" x14ac:dyDescent="0.25">
      <c r="A36" t="s">
        <v>105</v>
      </c>
      <c r="B36">
        <v>8.9579635880050006</v>
      </c>
    </row>
    <row r="37" spans="1:2" x14ac:dyDescent="0.25">
      <c r="A37" t="s">
        <v>112</v>
      </c>
      <c r="B37">
        <v>26.392323853951002</v>
      </c>
    </row>
    <row r="38" spans="1:2" x14ac:dyDescent="0.25">
      <c r="A38" t="s">
        <v>115</v>
      </c>
      <c r="B38">
        <v>29.084537668981</v>
      </c>
    </row>
  </sheetData>
  <mergeCells count="1">
    <mergeCell ref="H1:I1"/>
  </mergeCells>
  <hyperlinks>
    <hyperlink ref="H1:I1" location="Index!A1" display="Regresar al Índice" xr:uid="{41EE01B0-B53C-4B8E-BADA-F6DF3959D2C0}"/>
  </hyperlink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81"/>
  <dimension ref="A1:I8"/>
  <sheetViews>
    <sheetView workbookViewId="0">
      <selection activeCell="F22" sqref="F22"/>
    </sheetView>
  </sheetViews>
  <sheetFormatPr baseColWidth="10" defaultColWidth="9.109375" defaultRowHeight="13.2" x14ac:dyDescent="0.25"/>
  <sheetData>
    <row r="1" spans="1:9" ht="14.4" x14ac:dyDescent="0.3">
      <c r="A1" t="s">
        <v>1113</v>
      </c>
      <c r="H1" s="12" t="s">
        <v>131</v>
      </c>
      <c r="I1" s="12"/>
    </row>
    <row r="2" spans="1:9" x14ac:dyDescent="0.25">
      <c r="A2" t="s">
        <v>1109</v>
      </c>
    </row>
    <row r="3" spans="1:9" x14ac:dyDescent="0.25">
      <c r="A3" t="s">
        <v>1114</v>
      </c>
    </row>
    <row r="5" spans="1:9" x14ac:dyDescent="0.25">
      <c r="A5" t="s">
        <v>582</v>
      </c>
      <c r="B5" t="s">
        <v>170</v>
      </c>
    </row>
    <row r="6" spans="1:9" x14ac:dyDescent="0.25">
      <c r="A6" t="s">
        <v>125</v>
      </c>
      <c r="B6">
        <v>-0.4</v>
      </c>
    </row>
    <row r="7" spans="1:9" x14ac:dyDescent="0.25">
      <c r="A7" t="s">
        <v>272</v>
      </c>
      <c r="B7">
        <v>-7</v>
      </c>
    </row>
    <row r="8" spans="1:9" x14ac:dyDescent="0.25">
      <c r="A8" t="s">
        <v>583</v>
      </c>
      <c r="B8">
        <v>1.2</v>
      </c>
    </row>
  </sheetData>
  <mergeCells count="1">
    <mergeCell ref="H1:I1"/>
  </mergeCells>
  <hyperlinks>
    <hyperlink ref="H1:I1" location="Index!A1" display="Regresar al Índice" xr:uid="{F291F8C2-FEA6-4AB8-BF48-D77872ABAB7F}"/>
  </hyperlink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82"/>
  <dimension ref="A1:I86"/>
  <sheetViews>
    <sheetView workbookViewId="0">
      <selection activeCell="F22" sqref="F22"/>
    </sheetView>
  </sheetViews>
  <sheetFormatPr baseColWidth="10" defaultColWidth="9.109375" defaultRowHeight="13.2" x14ac:dyDescent="0.25"/>
  <sheetData>
    <row r="1" spans="1:9" ht="14.4" x14ac:dyDescent="0.3">
      <c r="A1" t="s">
        <v>1115</v>
      </c>
      <c r="H1" s="12" t="s">
        <v>131</v>
      </c>
      <c r="I1" s="12"/>
    </row>
    <row r="2" spans="1:9" x14ac:dyDescent="0.25">
      <c r="A2" t="s">
        <v>1109</v>
      </c>
    </row>
    <row r="3" spans="1:9" x14ac:dyDescent="0.25">
      <c r="A3" t="s">
        <v>1110</v>
      </c>
    </row>
    <row r="5" spans="1:9" x14ac:dyDescent="0.25">
      <c r="A5" t="s">
        <v>159</v>
      </c>
      <c r="B5" t="s">
        <v>146</v>
      </c>
      <c r="C5" t="s">
        <v>170</v>
      </c>
      <c r="D5" t="s">
        <v>581</v>
      </c>
    </row>
    <row r="6" spans="1:9" x14ac:dyDescent="0.25">
      <c r="A6" t="s">
        <v>154</v>
      </c>
      <c r="B6" t="s">
        <v>133</v>
      </c>
      <c r="C6">
        <v>-6.2961285361690003</v>
      </c>
      <c r="D6">
        <v>1.2790609234127499</v>
      </c>
    </row>
    <row r="7" spans="1:9" x14ac:dyDescent="0.25">
      <c r="A7" t="s">
        <v>127</v>
      </c>
      <c r="B7" t="s">
        <v>134</v>
      </c>
      <c r="C7">
        <v>10.629017580812</v>
      </c>
      <c r="D7">
        <v>1.8967573079120801</v>
      </c>
    </row>
    <row r="8" spans="1:9" x14ac:dyDescent="0.25">
      <c r="A8" t="s">
        <v>127</v>
      </c>
      <c r="B8" t="s">
        <v>135</v>
      </c>
      <c r="C8">
        <v>0.44092246032600002</v>
      </c>
      <c r="D8">
        <v>0.99049867464550001</v>
      </c>
    </row>
    <row r="9" spans="1:9" x14ac:dyDescent="0.25">
      <c r="A9" t="s">
        <v>127</v>
      </c>
      <c r="B9" t="s">
        <v>136</v>
      </c>
      <c r="C9">
        <v>5.5969815504330001</v>
      </c>
      <c r="D9">
        <v>1.8018494034047501</v>
      </c>
    </row>
    <row r="10" spans="1:9" x14ac:dyDescent="0.25">
      <c r="A10" t="s">
        <v>127</v>
      </c>
      <c r="B10" t="s">
        <v>137</v>
      </c>
      <c r="C10">
        <v>4.2953624998519997</v>
      </c>
      <c r="D10">
        <v>1.81393402876508</v>
      </c>
    </row>
    <row r="11" spans="1:9" x14ac:dyDescent="0.25">
      <c r="A11" t="s">
        <v>127</v>
      </c>
      <c r="B11" t="s">
        <v>138</v>
      </c>
      <c r="C11">
        <v>-0.170769548853</v>
      </c>
      <c r="D11">
        <v>1.9597066182559999</v>
      </c>
    </row>
    <row r="12" spans="1:9" x14ac:dyDescent="0.25">
      <c r="A12" t="s">
        <v>127</v>
      </c>
      <c r="B12" t="s">
        <v>139</v>
      </c>
      <c r="C12">
        <v>-11.101236700303</v>
      </c>
      <c r="D12">
        <v>0.29465988791475001</v>
      </c>
    </row>
    <row r="13" spans="1:9" x14ac:dyDescent="0.25">
      <c r="A13" t="s">
        <v>127</v>
      </c>
      <c r="B13" t="s">
        <v>140</v>
      </c>
      <c r="C13">
        <v>-4.2010184385410003</v>
      </c>
      <c r="D13">
        <v>-0.73841769501058296</v>
      </c>
    </row>
    <row r="14" spans="1:9" x14ac:dyDescent="0.25">
      <c r="A14" t="s">
        <v>127</v>
      </c>
      <c r="B14" t="s">
        <v>141</v>
      </c>
      <c r="C14">
        <v>-7.48693329498</v>
      </c>
      <c r="D14">
        <v>-2.0101426710554202</v>
      </c>
    </row>
    <row r="15" spans="1:9" x14ac:dyDescent="0.25">
      <c r="A15" t="s">
        <v>127</v>
      </c>
      <c r="B15" t="s">
        <v>142</v>
      </c>
      <c r="C15">
        <v>2.8847711588229998</v>
      </c>
      <c r="D15">
        <v>-1.4131000991223299</v>
      </c>
    </row>
    <row r="16" spans="1:9" x14ac:dyDescent="0.25">
      <c r="A16" t="s">
        <v>127</v>
      </c>
      <c r="B16" t="s">
        <v>143</v>
      </c>
      <c r="C16">
        <v>-4.3269170975789999</v>
      </c>
      <c r="D16">
        <v>-1.19299236002342</v>
      </c>
    </row>
    <row r="17" spans="1:4" x14ac:dyDescent="0.25">
      <c r="A17" t="s">
        <v>127</v>
      </c>
      <c r="B17" t="s">
        <v>144</v>
      </c>
      <c r="C17">
        <v>4.8124022495000002E-2</v>
      </c>
      <c r="D17">
        <v>-0.80731869530699996</v>
      </c>
    </row>
    <row r="18" spans="1:4" x14ac:dyDescent="0.25">
      <c r="A18" t="s">
        <v>155</v>
      </c>
      <c r="B18" t="s">
        <v>133</v>
      </c>
      <c r="C18">
        <v>-9.9583285602579998</v>
      </c>
      <c r="D18">
        <v>-1.11250203064775</v>
      </c>
    </row>
    <row r="19" spans="1:4" x14ac:dyDescent="0.25">
      <c r="A19" t="s">
        <v>127</v>
      </c>
      <c r="B19" t="s">
        <v>134</v>
      </c>
      <c r="C19">
        <v>-11.972503428414999</v>
      </c>
      <c r="D19">
        <v>-2.9959621147500002</v>
      </c>
    </row>
    <row r="20" spans="1:4" x14ac:dyDescent="0.25">
      <c r="A20" t="s">
        <v>127</v>
      </c>
      <c r="B20" t="s">
        <v>135</v>
      </c>
      <c r="C20">
        <v>-1.3336576457110001</v>
      </c>
      <c r="D20">
        <v>-3.1438437902530798</v>
      </c>
    </row>
    <row r="21" spans="1:4" x14ac:dyDescent="0.25">
      <c r="A21" t="s">
        <v>127</v>
      </c>
      <c r="B21" t="s">
        <v>136</v>
      </c>
      <c r="C21">
        <v>-3.3790730467290002</v>
      </c>
      <c r="D21">
        <v>-3.8918483400165802</v>
      </c>
    </row>
    <row r="22" spans="1:4" x14ac:dyDescent="0.25">
      <c r="A22" t="s">
        <v>127</v>
      </c>
      <c r="B22" t="s">
        <v>137</v>
      </c>
      <c r="C22">
        <v>0.435374529743</v>
      </c>
      <c r="D22">
        <v>-4.21351400419233</v>
      </c>
    </row>
    <row r="23" spans="1:4" x14ac:dyDescent="0.25">
      <c r="A23" t="s">
        <v>127</v>
      </c>
      <c r="B23" t="s">
        <v>138</v>
      </c>
      <c r="C23">
        <v>3.1200683529390001</v>
      </c>
      <c r="D23">
        <v>-3.9392775123763299</v>
      </c>
    </row>
    <row r="24" spans="1:4" x14ac:dyDescent="0.25">
      <c r="A24" t="s">
        <v>127</v>
      </c>
      <c r="B24" t="s">
        <v>139</v>
      </c>
      <c r="C24">
        <v>-4.2102974564639997</v>
      </c>
      <c r="D24">
        <v>-3.3650325753897499</v>
      </c>
    </row>
    <row r="25" spans="1:4" x14ac:dyDescent="0.25">
      <c r="A25" t="s">
        <v>127</v>
      </c>
      <c r="B25" t="s">
        <v>140</v>
      </c>
      <c r="C25">
        <v>-1.486203881222</v>
      </c>
      <c r="D25">
        <v>-3.1387980289464998</v>
      </c>
    </row>
    <row r="26" spans="1:4" x14ac:dyDescent="0.25">
      <c r="A26" t="s">
        <v>127</v>
      </c>
      <c r="B26" t="s">
        <v>141</v>
      </c>
      <c r="C26">
        <v>-7.8924714717809996</v>
      </c>
      <c r="D26">
        <v>-3.1725928770132499</v>
      </c>
    </row>
    <row r="27" spans="1:4" x14ac:dyDescent="0.25">
      <c r="A27" t="s">
        <v>127</v>
      </c>
      <c r="B27" t="s">
        <v>142</v>
      </c>
      <c r="C27">
        <v>1.1941423014570001</v>
      </c>
      <c r="D27">
        <v>-3.3134786151270799</v>
      </c>
    </row>
    <row r="28" spans="1:4" x14ac:dyDescent="0.25">
      <c r="A28" t="s">
        <v>127</v>
      </c>
      <c r="B28" t="s">
        <v>143</v>
      </c>
      <c r="C28">
        <v>-4.2117089969270003</v>
      </c>
      <c r="D28">
        <v>-3.3038779400727498</v>
      </c>
    </row>
    <row r="29" spans="1:4" x14ac:dyDescent="0.25">
      <c r="A29" t="s">
        <v>127</v>
      </c>
      <c r="B29" t="s">
        <v>144</v>
      </c>
      <c r="C29">
        <v>3.0243525773140001</v>
      </c>
      <c r="D29">
        <v>-3.0558588938378302</v>
      </c>
    </row>
    <row r="30" spans="1:4" x14ac:dyDescent="0.25">
      <c r="A30" t="s">
        <v>156</v>
      </c>
      <c r="B30" t="s">
        <v>133</v>
      </c>
      <c r="C30">
        <v>8.2764668356800009</v>
      </c>
      <c r="D30">
        <v>-1.536292610843</v>
      </c>
    </row>
    <row r="31" spans="1:4" x14ac:dyDescent="0.25">
      <c r="A31" t="s">
        <v>127</v>
      </c>
      <c r="B31" t="s">
        <v>134</v>
      </c>
      <c r="C31">
        <v>-3.8790986936010001</v>
      </c>
      <c r="D31">
        <v>-0.86184221627516699</v>
      </c>
    </row>
    <row r="32" spans="1:4" x14ac:dyDescent="0.25">
      <c r="A32" t="s">
        <v>127</v>
      </c>
      <c r="B32" t="s">
        <v>135</v>
      </c>
      <c r="C32">
        <v>-0.84629219299799996</v>
      </c>
      <c r="D32">
        <v>-0.82122842854908296</v>
      </c>
    </row>
    <row r="33" spans="1:4" x14ac:dyDescent="0.25">
      <c r="A33" t="s">
        <v>127</v>
      </c>
      <c r="B33" t="s">
        <v>136</v>
      </c>
      <c r="C33">
        <v>6.302970184896</v>
      </c>
      <c r="D33">
        <v>-1.43914925803332E-2</v>
      </c>
    </row>
    <row r="34" spans="1:4" x14ac:dyDescent="0.25">
      <c r="A34" t="s">
        <v>127</v>
      </c>
      <c r="B34" t="s">
        <v>137</v>
      </c>
      <c r="C34">
        <v>6.3037588644950002</v>
      </c>
      <c r="D34">
        <v>0.47464053531566702</v>
      </c>
    </row>
    <row r="35" spans="1:4" x14ac:dyDescent="0.25">
      <c r="A35" t="s">
        <v>127</v>
      </c>
      <c r="B35" t="s">
        <v>138</v>
      </c>
      <c r="C35">
        <v>10.395513638323999</v>
      </c>
      <c r="D35">
        <v>1.0809276424310801</v>
      </c>
    </row>
    <row r="36" spans="1:4" x14ac:dyDescent="0.25">
      <c r="A36" t="s">
        <v>127</v>
      </c>
      <c r="B36" t="s">
        <v>139</v>
      </c>
      <c r="C36">
        <v>26.413196759121</v>
      </c>
      <c r="D36">
        <v>3.6328854937298298</v>
      </c>
    </row>
    <row r="37" spans="1:4" x14ac:dyDescent="0.25">
      <c r="A37" t="s">
        <v>127</v>
      </c>
      <c r="B37" t="s">
        <v>140</v>
      </c>
      <c r="C37">
        <v>22.733203763098</v>
      </c>
      <c r="D37">
        <v>5.65116946408983</v>
      </c>
    </row>
    <row r="38" spans="1:4" x14ac:dyDescent="0.25">
      <c r="A38" t="s">
        <v>127</v>
      </c>
      <c r="B38" t="s">
        <v>141</v>
      </c>
      <c r="C38">
        <v>47.021853964967001</v>
      </c>
      <c r="D38">
        <v>10.227363250485499</v>
      </c>
    </row>
    <row r="39" spans="1:4" x14ac:dyDescent="0.25">
      <c r="A39" t="s">
        <v>127</v>
      </c>
      <c r="B39" t="s">
        <v>142</v>
      </c>
      <c r="C39">
        <v>-1.913013779725</v>
      </c>
      <c r="D39">
        <v>9.9684335770536698</v>
      </c>
    </row>
    <row r="40" spans="1:4" x14ac:dyDescent="0.25">
      <c r="A40" t="s">
        <v>127</v>
      </c>
      <c r="B40" t="s">
        <v>143</v>
      </c>
      <c r="C40">
        <v>5.3436818614829997</v>
      </c>
      <c r="D40">
        <v>10.7647161485878</v>
      </c>
    </row>
    <row r="41" spans="1:4" x14ac:dyDescent="0.25">
      <c r="A41" t="s">
        <v>127</v>
      </c>
      <c r="B41" t="s">
        <v>144</v>
      </c>
      <c r="C41">
        <v>3.8556083900389999</v>
      </c>
      <c r="D41">
        <v>10.8339874663149</v>
      </c>
    </row>
    <row r="42" spans="1:4" x14ac:dyDescent="0.25">
      <c r="A42" t="s">
        <v>157</v>
      </c>
      <c r="B42" t="s">
        <v>133</v>
      </c>
      <c r="C42">
        <v>16.507993200807999</v>
      </c>
      <c r="D42">
        <v>11.5199479967422</v>
      </c>
    </row>
    <row r="43" spans="1:4" x14ac:dyDescent="0.25">
      <c r="A43" t="s">
        <v>127</v>
      </c>
      <c r="B43" t="s">
        <v>134</v>
      </c>
      <c r="C43">
        <v>16.30731403559</v>
      </c>
      <c r="D43">
        <v>13.202149057508199</v>
      </c>
    </row>
    <row r="44" spans="1:4" x14ac:dyDescent="0.25">
      <c r="A44" t="s">
        <v>127</v>
      </c>
      <c r="B44" t="s">
        <v>135</v>
      </c>
      <c r="C44">
        <v>9.6198725335489996</v>
      </c>
      <c r="D44">
        <v>14.074329451387101</v>
      </c>
    </row>
    <row r="45" spans="1:4" x14ac:dyDescent="0.25">
      <c r="A45" t="s">
        <v>127</v>
      </c>
      <c r="B45" t="s">
        <v>136</v>
      </c>
      <c r="C45">
        <v>6.2424742694899997</v>
      </c>
      <c r="D45">
        <v>14.0692881251033</v>
      </c>
    </row>
    <row r="46" spans="1:4" x14ac:dyDescent="0.25">
      <c r="A46" t="s">
        <v>127</v>
      </c>
      <c r="B46" t="s">
        <v>137</v>
      </c>
      <c r="C46">
        <v>4.707533232696</v>
      </c>
      <c r="D46">
        <v>13.936269322453301</v>
      </c>
    </row>
    <row r="47" spans="1:4" x14ac:dyDescent="0.25">
      <c r="A47" t="s">
        <v>127</v>
      </c>
      <c r="B47" t="s">
        <v>138</v>
      </c>
      <c r="C47">
        <v>1.8014194440219999</v>
      </c>
      <c r="D47">
        <v>13.2200948062615</v>
      </c>
    </row>
    <row r="48" spans="1:4" x14ac:dyDescent="0.25">
      <c r="A48" t="s">
        <v>127</v>
      </c>
      <c r="B48" t="s">
        <v>139</v>
      </c>
      <c r="C48">
        <v>-16.889298650716</v>
      </c>
      <c r="D48">
        <v>9.6115535221084194</v>
      </c>
    </row>
    <row r="49" spans="1:4" x14ac:dyDescent="0.25">
      <c r="A49" t="s">
        <v>127</v>
      </c>
      <c r="B49" t="s">
        <v>140</v>
      </c>
      <c r="C49">
        <v>-11.225187066714</v>
      </c>
      <c r="D49">
        <v>6.7816876196240798</v>
      </c>
    </row>
    <row r="50" spans="1:4" x14ac:dyDescent="0.25">
      <c r="A50" t="s">
        <v>127</v>
      </c>
      <c r="B50" t="s">
        <v>141</v>
      </c>
      <c r="C50">
        <v>-16.419455248215002</v>
      </c>
      <c r="D50">
        <v>1.4949118518589199</v>
      </c>
    </row>
    <row r="51" spans="1:4" x14ac:dyDescent="0.25">
      <c r="A51" t="s">
        <v>127</v>
      </c>
      <c r="B51" t="s">
        <v>142</v>
      </c>
      <c r="C51">
        <v>10.562485239378001</v>
      </c>
      <c r="D51">
        <v>2.5345367701175001</v>
      </c>
    </row>
    <row r="52" spans="1:4" x14ac:dyDescent="0.25">
      <c r="A52" t="s">
        <v>127</v>
      </c>
      <c r="B52" t="s">
        <v>143</v>
      </c>
      <c r="C52">
        <v>15.019314458843001</v>
      </c>
      <c r="D52">
        <v>3.3408394865641702</v>
      </c>
    </row>
    <row r="53" spans="1:4" x14ac:dyDescent="0.25">
      <c r="A53" t="s">
        <v>127</v>
      </c>
      <c r="B53" t="s">
        <v>144</v>
      </c>
      <c r="C53">
        <v>3.416009463105</v>
      </c>
      <c r="D53">
        <v>3.3042062426530001</v>
      </c>
    </row>
    <row r="54" spans="1:4" x14ac:dyDescent="0.25">
      <c r="A54" t="s">
        <v>158</v>
      </c>
      <c r="B54" t="s">
        <v>133</v>
      </c>
      <c r="C54">
        <v>5.8055201646630001</v>
      </c>
      <c r="D54">
        <v>2.4123334896409201</v>
      </c>
    </row>
    <row r="55" spans="1:4" x14ac:dyDescent="0.25">
      <c r="A55" t="s">
        <v>127</v>
      </c>
      <c r="B55" t="s">
        <v>134</v>
      </c>
      <c r="C55">
        <v>9.1519938748980003</v>
      </c>
      <c r="D55">
        <v>1.8160568095832501</v>
      </c>
    </row>
    <row r="56" spans="1:4" x14ac:dyDescent="0.25">
      <c r="A56" t="s">
        <v>127</v>
      </c>
      <c r="B56" t="s">
        <v>135</v>
      </c>
      <c r="C56">
        <v>14.145298131102001</v>
      </c>
      <c r="D56">
        <v>2.1931756093793302</v>
      </c>
    </row>
    <row r="57" spans="1:4" x14ac:dyDescent="0.25">
      <c r="A57" t="s">
        <v>127</v>
      </c>
      <c r="B57" t="s">
        <v>136</v>
      </c>
      <c r="C57">
        <v>-6.5632111874039998</v>
      </c>
      <c r="D57">
        <v>1.1260351546381699</v>
      </c>
    </row>
    <row r="58" spans="1:4" x14ac:dyDescent="0.25">
      <c r="A58" t="s">
        <v>127</v>
      </c>
      <c r="B58" t="s">
        <v>137</v>
      </c>
      <c r="C58">
        <v>6.2813743268150004</v>
      </c>
      <c r="D58">
        <v>1.2571885791480799</v>
      </c>
    </row>
    <row r="59" spans="1:4" x14ac:dyDescent="0.25">
      <c r="A59" t="s">
        <v>127</v>
      </c>
      <c r="B59" t="s">
        <v>138</v>
      </c>
      <c r="C59">
        <v>0.62864554474699996</v>
      </c>
      <c r="D59">
        <v>1.15945742087517</v>
      </c>
    </row>
    <row r="60" spans="1:4" x14ac:dyDescent="0.25">
      <c r="A60" t="s">
        <v>127</v>
      </c>
      <c r="B60" t="s">
        <v>139</v>
      </c>
      <c r="C60">
        <v>3.5804298931659999</v>
      </c>
      <c r="D60">
        <v>2.8652681328653302</v>
      </c>
    </row>
    <row r="61" spans="1:4" x14ac:dyDescent="0.25">
      <c r="A61" t="s">
        <v>127</v>
      </c>
      <c r="B61" t="s">
        <v>140</v>
      </c>
      <c r="C61">
        <v>-1.145415186803</v>
      </c>
      <c r="D61">
        <v>3.7052491228579201</v>
      </c>
    </row>
    <row r="62" spans="1:4" x14ac:dyDescent="0.25">
      <c r="A62" t="s">
        <v>127</v>
      </c>
      <c r="B62" t="s">
        <v>141</v>
      </c>
      <c r="C62">
        <v>1.406201078936</v>
      </c>
      <c r="D62">
        <v>5.1907204834538296</v>
      </c>
    </row>
    <row r="63" spans="1:4" x14ac:dyDescent="0.25">
      <c r="A63" t="s">
        <v>127</v>
      </c>
      <c r="B63" t="s">
        <v>142</v>
      </c>
      <c r="C63">
        <v>-8.6332179221810001</v>
      </c>
      <c r="D63">
        <v>3.59107855332392</v>
      </c>
    </row>
    <row r="64" spans="1:4" x14ac:dyDescent="0.25">
      <c r="A64" t="s">
        <v>127</v>
      </c>
      <c r="B64" t="s">
        <v>143</v>
      </c>
      <c r="C64">
        <v>-5.0278108723669996</v>
      </c>
      <c r="D64">
        <v>1.9204847757230801</v>
      </c>
    </row>
    <row r="65" spans="1:4" x14ac:dyDescent="0.25">
      <c r="A65" t="s">
        <v>127</v>
      </c>
      <c r="B65" t="s">
        <v>144</v>
      </c>
      <c r="C65">
        <v>7.862251285098</v>
      </c>
      <c r="D65">
        <v>2.29100492755583</v>
      </c>
    </row>
    <row r="66" spans="1:4" x14ac:dyDescent="0.25">
      <c r="A66" t="s">
        <v>132</v>
      </c>
      <c r="B66" t="s">
        <v>133</v>
      </c>
      <c r="C66">
        <v>4.7511124523999998E-2</v>
      </c>
      <c r="D66">
        <v>1.81117084087758</v>
      </c>
    </row>
    <row r="67" spans="1:4" x14ac:dyDescent="0.25">
      <c r="A67" t="s">
        <v>127</v>
      </c>
      <c r="B67" t="s">
        <v>134</v>
      </c>
      <c r="C67">
        <v>-7.1658471504419996</v>
      </c>
      <c r="D67">
        <v>0.45135075543258302</v>
      </c>
    </row>
    <row r="68" spans="1:4" x14ac:dyDescent="0.25">
      <c r="A68" t="s">
        <v>127</v>
      </c>
      <c r="B68" t="s">
        <v>135</v>
      </c>
      <c r="C68">
        <v>-10.469664203697</v>
      </c>
      <c r="D68">
        <v>-1.59989610580067</v>
      </c>
    </row>
    <row r="69" spans="1:4" x14ac:dyDescent="0.25">
      <c r="A69" t="s">
        <v>127</v>
      </c>
      <c r="B69" t="s">
        <v>136</v>
      </c>
      <c r="C69">
        <v>-5.4009927972930001</v>
      </c>
      <c r="D69">
        <v>-1.5030445732914199</v>
      </c>
    </row>
    <row r="70" spans="1:4" x14ac:dyDescent="0.25">
      <c r="A70" t="s">
        <v>127</v>
      </c>
      <c r="B70" t="s">
        <v>137</v>
      </c>
      <c r="C70">
        <v>-12.993286841114999</v>
      </c>
      <c r="D70">
        <v>-3.1092663372855802</v>
      </c>
    </row>
    <row r="71" spans="1:4" x14ac:dyDescent="0.25">
      <c r="A71" t="s">
        <v>127</v>
      </c>
      <c r="B71" t="s">
        <v>138</v>
      </c>
      <c r="C71">
        <v>-16.176372534113</v>
      </c>
      <c r="D71">
        <v>-4.5096845105239201</v>
      </c>
    </row>
    <row r="72" spans="1:4" x14ac:dyDescent="0.25">
      <c r="A72" t="s">
        <v>127</v>
      </c>
      <c r="B72" t="s">
        <v>139</v>
      </c>
      <c r="C72">
        <v>2.2732640760040002</v>
      </c>
      <c r="D72">
        <v>-4.6186149952874196</v>
      </c>
    </row>
    <row r="73" spans="1:4" x14ac:dyDescent="0.25">
      <c r="A73" t="s">
        <v>127</v>
      </c>
      <c r="B73" t="s">
        <v>140</v>
      </c>
      <c r="C73">
        <v>1.6892576472359999</v>
      </c>
      <c r="D73">
        <v>-4.3823922591175002</v>
      </c>
    </row>
    <row r="74" spans="1:4" x14ac:dyDescent="0.25">
      <c r="A74" t="s">
        <v>127</v>
      </c>
      <c r="B74" t="s">
        <v>141</v>
      </c>
      <c r="C74">
        <v>-8.5451621101040001</v>
      </c>
      <c r="D74">
        <v>-5.2116725248708304</v>
      </c>
    </row>
    <row r="75" spans="1:4" x14ac:dyDescent="0.25">
      <c r="A75" t="s">
        <v>127</v>
      </c>
      <c r="B75" t="s">
        <v>142</v>
      </c>
      <c r="C75">
        <v>7.4299887146890002</v>
      </c>
      <c r="D75">
        <v>-3.8730719717983302</v>
      </c>
    </row>
    <row r="76" spans="1:4" x14ac:dyDescent="0.25">
      <c r="A76" t="s">
        <v>127</v>
      </c>
      <c r="B76" t="s">
        <v>143</v>
      </c>
      <c r="C76">
        <v>-9.5139174983759993</v>
      </c>
      <c r="D76">
        <v>-4.2469141906324204</v>
      </c>
    </row>
    <row r="77" spans="1:4" x14ac:dyDescent="0.25">
      <c r="A77" t="s">
        <v>127</v>
      </c>
      <c r="B77" t="s">
        <v>144</v>
      </c>
      <c r="C77">
        <v>-4.1459529830679998</v>
      </c>
      <c r="D77">
        <v>-5.2475978796462499</v>
      </c>
    </row>
    <row r="78" spans="1:4" x14ac:dyDescent="0.25">
      <c r="A78" t="s">
        <v>145</v>
      </c>
      <c r="B78" t="s">
        <v>133</v>
      </c>
      <c r="C78">
        <v>1.3656787214999999</v>
      </c>
      <c r="D78">
        <v>-5.1377505798982499</v>
      </c>
    </row>
    <row r="79" spans="1:4" x14ac:dyDescent="0.25">
      <c r="A79" t="s">
        <v>127</v>
      </c>
      <c r="B79" t="s">
        <v>134</v>
      </c>
      <c r="C79">
        <v>-1.9720993008059999</v>
      </c>
      <c r="D79">
        <v>-4.7049382590952504</v>
      </c>
    </row>
    <row r="80" spans="1:4" x14ac:dyDescent="0.25">
      <c r="A80" t="s">
        <v>127</v>
      </c>
      <c r="B80" t="s">
        <v>135</v>
      </c>
      <c r="C80">
        <v>-3.8622752954699999</v>
      </c>
      <c r="D80">
        <v>-4.154322516743</v>
      </c>
    </row>
    <row r="81" spans="1:4" x14ac:dyDescent="0.25">
      <c r="A81" t="s">
        <v>127</v>
      </c>
      <c r="B81" t="s">
        <v>136</v>
      </c>
      <c r="C81">
        <v>-1.56032898817</v>
      </c>
      <c r="D81">
        <v>-3.8342671993160802</v>
      </c>
    </row>
    <row r="82" spans="1:4" x14ac:dyDescent="0.25">
      <c r="A82" t="s">
        <v>127</v>
      </c>
      <c r="B82" t="s">
        <v>137</v>
      </c>
      <c r="C82">
        <v>-11.994217910543</v>
      </c>
      <c r="D82">
        <v>-3.7510114551017502</v>
      </c>
    </row>
    <row r="83" spans="1:4" x14ac:dyDescent="0.25">
      <c r="A83" t="s">
        <v>127</v>
      </c>
      <c r="B83" t="s">
        <v>138</v>
      </c>
      <c r="C83">
        <v>-5.295842799451</v>
      </c>
      <c r="D83">
        <v>-2.8443006438799201</v>
      </c>
    </row>
    <row r="84" spans="1:4" x14ac:dyDescent="0.25">
      <c r="A84" t="s">
        <v>127</v>
      </c>
      <c r="B84" t="s">
        <v>139</v>
      </c>
      <c r="C84">
        <v>-6.2589568991290001</v>
      </c>
      <c r="D84">
        <v>-3.5553190584743302</v>
      </c>
    </row>
    <row r="85" spans="1:4" x14ac:dyDescent="0.25">
      <c r="A85" t="s">
        <v>127</v>
      </c>
      <c r="B85" t="s">
        <v>140</v>
      </c>
      <c r="C85">
        <v>-6.7280242460970001</v>
      </c>
      <c r="D85">
        <v>-4.25675921625208</v>
      </c>
    </row>
    <row r="86" spans="1:4" x14ac:dyDescent="0.25">
      <c r="A86" t="s">
        <v>127</v>
      </c>
      <c r="B86" t="s">
        <v>141</v>
      </c>
      <c r="C86">
        <v>-6.9525124083709997</v>
      </c>
      <c r="D86">
        <v>-4.1240384077743304</v>
      </c>
    </row>
  </sheetData>
  <mergeCells count="1">
    <mergeCell ref="H1:I1"/>
  </mergeCells>
  <hyperlinks>
    <hyperlink ref="H1:I1" location="Index!A1" display="Regresar al Índice" xr:uid="{9E5D08E6-8CBB-4428-AF1B-8434A0B5C840}"/>
  </hyperlink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I16"/>
  <sheetViews>
    <sheetView workbookViewId="0">
      <selection activeCell="A2" sqref="A2"/>
    </sheetView>
  </sheetViews>
  <sheetFormatPr baseColWidth="10" defaultColWidth="11.44140625" defaultRowHeight="13.2" x14ac:dyDescent="0.25"/>
  <cols>
    <col min="1" max="1" width="22.109375" bestFit="1" customWidth="1"/>
    <col min="2" max="2" width="23.6640625" customWidth="1"/>
  </cols>
  <sheetData>
    <row r="1" spans="1:9" ht="14.4" x14ac:dyDescent="0.3">
      <c r="A1" t="s">
        <v>1268</v>
      </c>
      <c r="H1" s="12" t="s">
        <v>131</v>
      </c>
      <c r="I1" s="12"/>
    </row>
    <row r="2" spans="1:9" x14ac:dyDescent="0.25">
      <c r="A2" t="s">
        <v>702</v>
      </c>
    </row>
    <row r="3" spans="1:9" x14ac:dyDescent="0.25">
      <c r="A3" t="s">
        <v>818</v>
      </c>
    </row>
    <row r="6" spans="1:9" ht="13.8" x14ac:dyDescent="0.25">
      <c r="A6" s="17" t="s">
        <v>819</v>
      </c>
      <c r="B6" s="17" t="s">
        <v>820</v>
      </c>
      <c r="C6" s="17" t="s">
        <v>821</v>
      </c>
      <c r="D6" s="17" t="s">
        <v>822</v>
      </c>
      <c r="E6" s="17" t="s">
        <v>823</v>
      </c>
      <c r="F6" s="17"/>
      <c r="G6" s="17"/>
      <c r="H6" s="17"/>
      <c r="I6" s="53"/>
    </row>
    <row r="7" spans="1:9" ht="36" x14ac:dyDescent="0.25">
      <c r="A7" s="17"/>
      <c r="B7" s="17"/>
      <c r="C7" s="17"/>
      <c r="D7" s="17"/>
      <c r="E7" s="54" t="s">
        <v>824</v>
      </c>
      <c r="F7" s="54" t="s">
        <v>825</v>
      </c>
      <c r="G7" s="54" t="s">
        <v>826</v>
      </c>
      <c r="H7" s="58" t="s">
        <v>827</v>
      </c>
      <c r="I7" s="58"/>
    </row>
    <row r="8" spans="1:9" x14ac:dyDescent="0.25">
      <c r="A8" s="19" t="s">
        <v>828</v>
      </c>
      <c r="B8" s="20">
        <v>9385</v>
      </c>
      <c r="C8" s="20">
        <v>3128</v>
      </c>
      <c r="D8" s="55">
        <v>0.1</v>
      </c>
      <c r="E8" s="55">
        <v>0.12</v>
      </c>
      <c r="F8" s="55">
        <v>0.01</v>
      </c>
      <c r="G8" s="55">
        <v>0.53</v>
      </c>
      <c r="H8" s="59">
        <v>0.34</v>
      </c>
      <c r="I8" s="59"/>
    </row>
    <row r="9" spans="1:9" x14ac:dyDescent="0.25">
      <c r="A9" s="23" t="s">
        <v>829</v>
      </c>
      <c r="B9" s="24">
        <v>18999</v>
      </c>
      <c r="C9" s="24">
        <v>6333</v>
      </c>
      <c r="D9" s="56">
        <v>0.18</v>
      </c>
      <c r="E9" s="56">
        <v>0.24</v>
      </c>
      <c r="F9" s="56">
        <v>0.03</v>
      </c>
      <c r="G9" s="56">
        <v>0.49</v>
      </c>
      <c r="H9" s="60">
        <v>0.24</v>
      </c>
      <c r="I9" s="60"/>
    </row>
    <row r="10" spans="1:9" x14ac:dyDescent="0.25">
      <c r="A10" s="19" t="s">
        <v>830</v>
      </c>
      <c r="B10" s="20">
        <v>27958</v>
      </c>
      <c r="C10" s="20">
        <v>9319</v>
      </c>
      <c r="D10" s="55">
        <v>0.16</v>
      </c>
      <c r="E10" s="55">
        <v>0.3</v>
      </c>
      <c r="F10" s="55">
        <v>0.04</v>
      </c>
      <c r="G10" s="55">
        <v>0.46</v>
      </c>
      <c r="H10" s="59">
        <v>0.2</v>
      </c>
      <c r="I10" s="59"/>
    </row>
    <row r="11" spans="1:9" x14ac:dyDescent="0.25">
      <c r="A11" s="23" t="s">
        <v>831</v>
      </c>
      <c r="B11" s="24">
        <v>37761</v>
      </c>
      <c r="C11" s="24">
        <v>12587</v>
      </c>
      <c r="D11" s="56">
        <v>0.14000000000000001</v>
      </c>
      <c r="E11" s="56">
        <v>0.3</v>
      </c>
      <c r="F11" s="56">
        <v>0.08</v>
      </c>
      <c r="G11" s="56">
        <v>0.44</v>
      </c>
      <c r="H11" s="60">
        <v>0.19</v>
      </c>
      <c r="I11" s="60"/>
    </row>
    <row r="12" spans="1:9" x14ac:dyDescent="0.25">
      <c r="A12" s="19" t="s">
        <v>832</v>
      </c>
      <c r="B12" s="20">
        <v>47288</v>
      </c>
      <c r="C12" s="20">
        <v>15763</v>
      </c>
      <c r="D12" s="55">
        <v>0.1</v>
      </c>
      <c r="E12" s="55">
        <v>0.28999999999999998</v>
      </c>
      <c r="F12" s="55">
        <v>7.0000000000000007E-2</v>
      </c>
      <c r="G12" s="55">
        <v>0.5</v>
      </c>
      <c r="H12" s="59">
        <v>0.14000000000000001</v>
      </c>
      <c r="I12" s="59"/>
    </row>
    <row r="13" spans="1:9" x14ac:dyDescent="0.25">
      <c r="A13" s="23" t="s">
        <v>833</v>
      </c>
      <c r="B13" s="24">
        <v>56410</v>
      </c>
      <c r="C13" s="24">
        <v>18803</v>
      </c>
      <c r="D13" s="56">
        <v>0.08</v>
      </c>
      <c r="E13" s="56">
        <v>0.3</v>
      </c>
      <c r="F13" s="56">
        <v>0.11</v>
      </c>
      <c r="G13" s="56">
        <v>0.47</v>
      </c>
      <c r="H13" s="60">
        <v>0.12</v>
      </c>
      <c r="I13" s="60"/>
    </row>
    <row r="14" spans="1:9" x14ac:dyDescent="0.25">
      <c r="A14" s="19" t="s">
        <v>834</v>
      </c>
      <c r="B14" s="20">
        <v>65741</v>
      </c>
      <c r="C14" s="20">
        <v>21914</v>
      </c>
      <c r="D14" s="55">
        <v>0.06</v>
      </c>
      <c r="E14" s="55">
        <v>0.3</v>
      </c>
      <c r="F14" s="55">
        <v>0.12</v>
      </c>
      <c r="G14" s="55">
        <v>0.46</v>
      </c>
      <c r="H14" s="59">
        <v>0.12</v>
      </c>
      <c r="I14" s="59"/>
    </row>
    <row r="15" spans="1:9" x14ac:dyDescent="0.25">
      <c r="A15" s="23" t="s">
        <v>835</v>
      </c>
      <c r="B15" s="24">
        <v>127555</v>
      </c>
      <c r="C15" s="24">
        <v>42518</v>
      </c>
      <c r="D15" s="56">
        <v>0.18</v>
      </c>
      <c r="E15" s="56">
        <v>0.22</v>
      </c>
      <c r="F15" s="56">
        <v>0.17</v>
      </c>
      <c r="G15" s="56">
        <v>0.54</v>
      </c>
      <c r="H15" s="60">
        <v>7.0000000000000007E-2</v>
      </c>
      <c r="I15" s="60"/>
    </row>
    <row r="16" spans="1:9" x14ac:dyDescent="0.25">
      <c r="A16" s="25" t="s">
        <v>126</v>
      </c>
      <c r="B16" s="26">
        <v>48887</v>
      </c>
      <c r="C16" s="26">
        <v>16296</v>
      </c>
      <c r="D16" s="57">
        <v>1</v>
      </c>
      <c r="E16" s="57">
        <v>0.26</v>
      </c>
      <c r="F16" s="57">
        <v>0.08</v>
      </c>
      <c r="G16" s="57">
        <v>0.49</v>
      </c>
      <c r="H16" s="61">
        <v>0.18</v>
      </c>
      <c r="I16" s="61"/>
    </row>
  </sheetData>
  <mergeCells count="16">
    <mergeCell ref="H13:I13"/>
    <mergeCell ref="H14:I14"/>
    <mergeCell ref="H15:I15"/>
    <mergeCell ref="H16:I16"/>
    <mergeCell ref="H8:I8"/>
    <mergeCell ref="H9:I9"/>
    <mergeCell ref="H10:I10"/>
    <mergeCell ref="H11:I11"/>
    <mergeCell ref="H12:I12"/>
    <mergeCell ref="A6:A7"/>
    <mergeCell ref="B6:B7"/>
    <mergeCell ref="C6:C7"/>
    <mergeCell ref="D6:D7"/>
    <mergeCell ref="E6:H6"/>
    <mergeCell ref="H7:I7"/>
    <mergeCell ref="H1:I1"/>
  </mergeCells>
  <hyperlinks>
    <hyperlink ref="H1:I1" location="Index!A1" display="Regresar al Índice" xr:uid="{00000000-0004-0000-0400-00000000000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83"/>
  <dimension ref="A1:I38"/>
  <sheetViews>
    <sheetView workbookViewId="0">
      <selection activeCell="F22" sqref="F22"/>
    </sheetView>
  </sheetViews>
  <sheetFormatPr baseColWidth="10" defaultColWidth="9.109375" defaultRowHeight="13.2" x14ac:dyDescent="0.25"/>
  <sheetData>
    <row r="1" spans="1:9" ht="14.4" x14ac:dyDescent="0.3">
      <c r="A1" t="s">
        <v>1116</v>
      </c>
      <c r="H1" s="12" t="s">
        <v>131</v>
      </c>
      <c r="I1" s="12"/>
    </row>
    <row r="2" spans="1:9" x14ac:dyDescent="0.25">
      <c r="A2" t="s">
        <v>1109</v>
      </c>
    </row>
    <row r="3" spans="1:9" x14ac:dyDescent="0.25">
      <c r="A3" t="s">
        <v>1112</v>
      </c>
    </row>
    <row r="5" spans="1:9" x14ac:dyDescent="0.25">
      <c r="A5" t="s">
        <v>206</v>
      </c>
      <c r="B5" t="s">
        <v>170</v>
      </c>
    </row>
    <row r="6" spans="1:9" x14ac:dyDescent="0.25">
      <c r="A6" t="s">
        <v>111</v>
      </c>
      <c r="B6">
        <v>-42.025022998733</v>
      </c>
    </row>
    <row r="7" spans="1:9" x14ac:dyDescent="0.25">
      <c r="A7" t="s">
        <v>91</v>
      </c>
      <c r="B7">
        <v>-35.410471042414002</v>
      </c>
    </row>
    <row r="8" spans="1:9" x14ac:dyDescent="0.25">
      <c r="A8" t="s">
        <v>122</v>
      </c>
      <c r="B8">
        <v>-24.340366151758001</v>
      </c>
    </row>
    <row r="9" spans="1:9" x14ac:dyDescent="0.25">
      <c r="A9" t="s">
        <v>94</v>
      </c>
      <c r="B9">
        <v>-21.102550662466999</v>
      </c>
    </row>
    <row r="10" spans="1:9" x14ac:dyDescent="0.25">
      <c r="A10" t="s">
        <v>120</v>
      </c>
      <c r="B10">
        <v>-18.659818962107</v>
      </c>
    </row>
    <row r="11" spans="1:9" x14ac:dyDescent="0.25">
      <c r="A11" t="s">
        <v>92</v>
      </c>
      <c r="B11">
        <v>-17.174094415906001</v>
      </c>
    </row>
    <row r="12" spans="1:9" x14ac:dyDescent="0.25">
      <c r="A12" t="s">
        <v>98</v>
      </c>
      <c r="B12">
        <v>-16.678476398461999</v>
      </c>
    </row>
    <row r="13" spans="1:9" x14ac:dyDescent="0.25">
      <c r="A13" t="s">
        <v>93</v>
      </c>
      <c r="B13">
        <v>-16.637385538994</v>
      </c>
    </row>
    <row r="14" spans="1:9" x14ac:dyDescent="0.25">
      <c r="A14" t="s">
        <v>95</v>
      </c>
      <c r="B14">
        <v>-16.356525626322</v>
      </c>
    </row>
    <row r="15" spans="1:9" x14ac:dyDescent="0.25">
      <c r="A15" t="s">
        <v>97</v>
      </c>
      <c r="B15">
        <v>-16.267704623</v>
      </c>
    </row>
    <row r="16" spans="1:9" x14ac:dyDescent="0.25">
      <c r="A16" t="s">
        <v>107</v>
      </c>
      <c r="B16">
        <v>-15.298079112090999</v>
      </c>
    </row>
    <row r="17" spans="1:2" x14ac:dyDescent="0.25">
      <c r="A17" t="s">
        <v>100</v>
      </c>
      <c r="B17">
        <v>-13.687154401766</v>
      </c>
    </row>
    <row r="18" spans="1:2" x14ac:dyDescent="0.25">
      <c r="A18" t="s">
        <v>104</v>
      </c>
      <c r="B18">
        <v>-13.378037469441001</v>
      </c>
    </row>
    <row r="19" spans="1:2" x14ac:dyDescent="0.25">
      <c r="A19" t="s">
        <v>124</v>
      </c>
      <c r="B19">
        <v>-13.281612573095</v>
      </c>
    </row>
    <row r="20" spans="1:2" x14ac:dyDescent="0.25">
      <c r="A20" t="s">
        <v>103</v>
      </c>
      <c r="B20">
        <v>-12.952741690699</v>
      </c>
    </row>
    <row r="21" spans="1:2" x14ac:dyDescent="0.25">
      <c r="A21" t="s">
        <v>90</v>
      </c>
      <c r="B21">
        <v>-12.866052542645001</v>
      </c>
    </row>
    <row r="22" spans="1:2" x14ac:dyDescent="0.25">
      <c r="A22" t="s">
        <v>118</v>
      </c>
      <c r="B22">
        <v>-12.686824238847001</v>
      </c>
    </row>
    <row r="23" spans="1:2" x14ac:dyDescent="0.25">
      <c r="A23" t="s">
        <v>108</v>
      </c>
      <c r="B23">
        <v>-11.756505496728</v>
      </c>
    </row>
    <row r="24" spans="1:2" x14ac:dyDescent="0.25">
      <c r="A24" t="s">
        <v>96</v>
      </c>
      <c r="B24">
        <v>-10.796047525594</v>
      </c>
    </row>
    <row r="25" spans="1:2" x14ac:dyDescent="0.25">
      <c r="A25" t="s">
        <v>121</v>
      </c>
      <c r="B25">
        <v>-8.3451170938330002</v>
      </c>
    </row>
    <row r="26" spans="1:2" x14ac:dyDescent="0.25">
      <c r="A26" t="s">
        <v>113</v>
      </c>
      <c r="B26">
        <v>-7.9014340565100003</v>
      </c>
    </row>
    <row r="27" spans="1:2" x14ac:dyDescent="0.25">
      <c r="A27" t="s">
        <v>99</v>
      </c>
      <c r="B27">
        <v>-6.9525124083709997</v>
      </c>
    </row>
    <row r="28" spans="1:2" x14ac:dyDescent="0.25">
      <c r="A28" t="s">
        <v>116</v>
      </c>
      <c r="B28">
        <v>-5.2747560635920001</v>
      </c>
    </row>
    <row r="29" spans="1:2" x14ac:dyDescent="0.25">
      <c r="A29" t="s">
        <v>109</v>
      </c>
      <c r="B29">
        <v>-4.3953579449860003</v>
      </c>
    </row>
    <row r="30" spans="1:2" x14ac:dyDescent="0.25">
      <c r="A30" t="s">
        <v>123</v>
      </c>
      <c r="B30">
        <v>-3.8274737976140001</v>
      </c>
    </row>
    <row r="31" spans="1:2" x14ac:dyDescent="0.25">
      <c r="A31" t="s">
        <v>101</v>
      </c>
      <c r="B31">
        <v>-0.95633082778099998</v>
      </c>
    </row>
    <row r="32" spans="1:2" x14ac:dyDescent="0.25">
      <c r="A32" t="s">
        <v>89</v>
      </c>
      <c r="B32">
        <v>0.60426825281899998</v>
      </c>
    </row>
    <row r="33" spans="1:2" x14ac:dyDescent="0.25">
      <c r="A33" t="s">
        <v>114</v>
      </c>
      <c r="B33">
        <v>3.1246027181109999</v>
      </c>
    </row>
    <row r="34" spans="1:2" x14ac:dyDescent="0.25">
      <c r="A34" t="s">
        <v>106</v>
      </c>
      <c r="B34">
        <v>6.0625398832119997</v>
      </c>
    </row>
    <row r="35" spans="1:2" x14ac:dyDescent="0.25">
      <c r="A35" t="s">
        <v>117</v>
      </c>
      <c r="B35">
        <v>10.580181902775999</v>
      </c>
    </row>
    <row r="36" spans="1:2" x14ac:dyDescent="0.25">
      <c r="A36" t="s">
        <v>105</v>
      </c>
      <c r="B36">
        <v>13.938831417823</v>
      </c>
    </row>
    <row r="37" spans="1:2" x14ac:dyDescent="0.25">
      <c r="A37" t="s">
        <v>115</v>
      </c>
      <c r="B37">
        <v>78.623743775744998</v>
      </c>
    </row>
    <row r="38" spans="1:2" x14ac:dyDescent="0.25">
      <c r="A38" t="s">
        <v>112</v>
      </c>
      <c r="B38">
        <v>161.41143826386499</v>
      </c>
    </row>
  </sheetData>
  <mergeCells count="1">
    <mergeCell ref="H1:I1"/>
  </mergeCells>
  <hyperlinks>
    <hyperlink ref="H1:I1" location="Index!A1" display="Regresar al Índice" xr:uid="{D2B30765-5703-40A4-B9FC-AE32890B2ABD}"/>
  </hyperlink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84"/>
  <dimension ref="A1:I86"/>
  <sheetViews>
    <sheetView workbookViewId="0">
      <selection activeCell="F22" sqref="F22"/>
    </sheetView>
  </sheetViews>
  <sheetFormatPr baseColWidth="10" defaultColWidth="9.109375" defaultRowHeight="13.2" x14ac:dyDescent="0.25"/>
  <sheetData>
    <row r="1" spans="1:9" ht="14.4" x14ac:dyDescent="0.3">
      <c r="A1" t="s">
        <v>1117</v>
      </c>
      <c r="H1" s="12" t="s">
        <v>131</v>
      </c>
      <c r="I1" s="12"/>
    </row>
    <row r="2" spans="1:9" x14ac:dyDescent="0.25">
      <c r="A2" t="s">
        <v>1109</v>
      </c>
    </row>
    <row r="3" spans="1:9" x14ac:dyDescent="0.25">
      <c r="A3" t="s">
        <v>1110</v>
      </c>
    </row>
    <row r="5" spans="1:9" x14ac:dyDescent="0.25">
      <c r="A5" t="s">
        <v>159</v>
      </c>
      <c r="B5" t="s">
        <v>146</v>
      </c>
      <c r="C5" t="s">
        <v>170</v>
      </c>
      <c r="D5" t="s">
        <v>581</v>
      </c>
    </row>
    <row r="6" spans="1:9" x14ac:dyDescent="0.25">
      <c r="A6" t="s">
        <v>154</v>
      </c>
      <c r="B6" t="s">
        <v>133</v>
      </c>
      <c r="C6">
        <v>4.4290280608849999</v>
      </c>
      <c r="D6">
        <v>5.2094526236848298</v>
      </c>
    </row>
    <row r="7" spans="1:9" x14ac:dyDescent="0.25">
      <c r="A7" t="s">
        <v>127</v>
      </c>
      <c r="B7" t="s">
        <v>134</v>
      </c>
      <c r="C7">
        <v>0.14732669555</v>
      </c>
      <c r="D7">
        <v>4.7256919078874997</v>
      </c>
    </row>
    <row r="8" spans="1:9" x14ac:dyDescent="0.25">
      <c r="A8" t="s">
        <v>127</v>
      </c>
      <c r="B8" t="s">
        <v>135</v>
      </c>
      <c r="C8">
        <v>-5.2144493306550004</v>
      </c>
      <c r="D8">
        <v>3.71474210703333</v>
      </c>
    </row>
    <row r="9" spans="1:9" x14ac:dyDescent="0.25">
      <c r="A9" t="s">
        <v>127</v>
      </c>
      <c r="B9" t="s">
        <v>136</v>
      </c>
      <c r="C9">
        <v>9.8962050721920001</v>
      </c>
      <c r="D9">
        <v>4.3221891764650797</v>
      </c>
    </row>
    <row r="10" spans="1:9" x14ac:dyDescent="0.25">
      <c r="A10" t="s">
        <v>127</v>
      </c>
      <c r="B10" t="s">
        <v>137</v>
      </c>
      <c r="C10">
        <v>-5.5420488061000001E-2</v>
      </c>
      <c r="D10">
        <v>3.6273656123332501</v>
      </c>
    </row>
    <row r="11" spans="1:9" x14ac:dyDescent="0.25">
      <c r="A11" t="s">
        <v>127</v>
      </c>
      <c r="B11" t="s">
        <v>138</v>
      </c>
      <c r="C11">
        <v>0.46642517115499998</v>
      </c>
      <c r="D11">
        <v>3.0266514088610799</v>
      </c>
    </row>
    <row r="12" spans="1:9" x14ac:dyDescent="0.25">
      <c r="A12" t="s">
        <v>127</v>
      </c>
      <c r="B12" t="s">
        <v>139</v>
      </c>
      <c r="C12">
        <v>8.5290575429729998</v>
      </c>
      <c r="D12">
        <v>2.9837528181415802</v>
      </c>
    </row>
    <row r="13" spans="1:9" x14ac:dyDescent="0.25">
      <c r="A13" t="s">
        <v>127</v>
      </c>
      <c r="B13" t="s">
        <v>140</v>
      </c>
      <c r="C13">
        <v>9.313526862002</v>
      </c>
      <c r="D13">
        <v>3.4603295054636698</v>
      </c>
    </row>
    <row r="14" spans="1:9" x14ac:dyDescent="0.25">
      <c r="A14" t="s">
        <v>127</v>
      </c>
      <c r="B14" t="s">
        <v>141</v>
      </c>
      <c r="C14">
        <v>8.5944171318289992</v>
      </c>
      <c r="D14">
        <v>4.14277498845592</v>
      </c>
    </row>
    <row r="15" spans="1:9" x14ac:dyDescent="0.25">
      <c r="A15" t="s">
        <v>127</v>
      </c>
      <c r="B15" t="s">
        <v>142</v>
      </c>
      <c r="C15">
        <v>10.206744123737</v>
      </c>
      <c r="D15">
        <v>4.49836958974275</v>
      </c>
    </row>
    <row r="16" spans="1:9" x14ac:dyDescent="0.25">
      <c r="A16" t="s">
        <v>127</v>
      </c>
      <c r="B16" t="s">
        <v>143</v>
      </c>
      <c r="C16">
        <v>8.302125180949</v>
      </c>
      <c r="D16">
        <v>4.9058396414976704</v>
      </c>
    </row>
    <row r="17" spans="1:4" x14ac:dyDescent="0.25">
      <c r="A17" t="s">
        <v>127</v>
      </c>
      <c r="B17" t="s">
        <v>144</v>
      </c>
      <c r="C17">
        <v>7.1806964931610002</v>
      </c>
      <c r="D17">
        <v>5.1496402096430796</v>
      </c>
    </row>
    <row r="18" spans="1:4" x14ac:dyDescent="0.25">
      <c r="A18" t="s">
        <v>155</v>
      </c>
      <c r="B18" t="s">
        <v>133</v>
      </c>
      <c r="C18">
        <v>13.206133373073</v>
      </c>
      <c r="D18">
        <v>5.8810656523254199</v>
      </c>
    </row>
    <row r="19" spans="1:4" x14ac:dyDescent="0.25">
      <c r="A19" t="s">
        <v>127</v>
      </c>
      <c r="B19" t="s">
        <v>134</v>
      </c>
      <c r="C19">
        <v>9.6273347437469994</v>
      </c>
      <c r="D19">
        <v>6.6710663230084997</v>
      </c>
    </row>
    <row r="20" spans="1:4" x14ac:dyDescent="0.25">
      <c r="A20" t="s">
        <v>127</v>
      </c>
      <c r="B20" t="s">
        <v>135</v>
      </c>
      <c r="C20">
        <v>14.607379855259</v>
      </c>
      <c r="D20">
        <v>8.3228854218346697</v>
      </c>
    </row>
    <row r="21" spans="1:4" x14ac:dyDescent="0.25">
      <c r="A21" t="s">
        <v>127</v>
      </c>
      <c r="B21" t="s">
        <v>136</v>
      </c>
      <c r="C21">
        <v>9.4496981595640008</v>
      </c>
      <c r="D21">
        <v>8.2856765124489993</v>
      </c>
    </row>
    <row r="22" spans="1:4" x14ac:dyDescent="0.25">
      <c r="A22" t="s">
        <v>127</v>
      </c>
      <c r="B22" t="s">
        <v>137</v>
      </c>
      <c r="C22">
        <v>17.346466344675999</v>
      </c>
      <c r="D22">
        <v>9.7358337485104194</v>
      </c>
    </row>
    <row r="23" spans="1:4" x14ac:dyDescent="0.25">
      <c r="A23" t="s">
        <v>127</v>
      </c>
      <c r="B23" t="s">
        <v>138</v>
      </c>
      <c r="C23">
        <v>14.228379327522999</v>
      </c>
      <c r="D23">
        <v>10.882663261541101</v>
      </c>
    </row>
    <row r="24" spans="1:4" x14ac:dyDescent="0.25">
      <c r="A24" t="s">
        <v>127</v>
      </c>
      <c r="B24" t="s">
        <v>139</v>
      </c>
      <c r="C24">
        <v>10.403462143349</v>
      </c>
      <c r="D24">
        <v>11.0388636449057</v>
      </c>
    </row>
    <row r="25" spans="1:4" x14ac:dyDescent="0.25">
      <c r="A25" t="s">
        <v>127</v>
      </c>
      <c r="B25" t="s">
        <v>140</v>
      </c>
      <c r="C25">
        <v>9.4407923218769998</v>
      </c>
      <c r="D25">
        <v>11.049469099895299</v>
      </c>
    </row>
    <row r="26" spans="1:4" x14ac:dyDescent="0.25">
      <c r="A26" t="s">
        <v>127</v>
      </c>
      <c r="B26" t="s">
        <v>141</v>
      </c>
      <c r="C26">
        <v>9.0815043978850003</v>
      </c>
      <c r="D26">
        <v>11.0900597054</v>
      </c>
    </row>
    <row r="27" spans="1:4" x14ac:dyDescent="0.25">
      <c r="A27" t="s">
        <v>127</v>
      </c>
      <c r="B27" t="s">
        <v>142</v>
      </c>
      <c r="C27">
        <v>5.2693803733399998</v>
      </c>
      <c r="D27">
        <v>10.6786127262002</v>
      </c>
    </row>
    <row r="28" spans="1:4" x14ac:dyDescent="0.25">
      <c r="A28" t="s">
        <v>127</v>
      </c>
      <c r="B28" t="s">
        <v>143</v>
      </c>
      <c r="C28">
        <v>9.5824729447520003</v>
      </c>
      <c r="D28">
        <v>10.785308373183801</v>
      </c>
    </row>
    <row r="29" spans="1:4" x14ac:dyDescent="0.25">
      <c r="A29" t="s">
        <v>127</v>
      </c>
      <c r="B29" t="s">
        <v>144</v>
      </c>
      <c r="C29">
        <v>15.975617770135001</v>
      </c>
      <c r="D29">
        <v>11.5182184795983</v>
      </c>
    </row>
    <row r="30" spans="1:4" x14ac:dyDescent="0.25">
      <c r="A30" t="s">
        <v>156</v>
      </c>
      <c r="B30" t="s">
        <v>133</v>
      </c>
      <c r="C30">
        <v>9.7082012259890007</v>
      </c>
      <c r="D30">
        <v>11.226724134008</v>
      </c>
    </row>
    <row r="31" spans="1:4" x14ac:dyDescent="0.25">
      <c r="A31" t="s">
        <v>127</v>
      </c>
      <c r="B31" t="s">
        <v>134</v>
      </c>
      <c r="C31">
        <v>10.196005965795001</v>
      </c>
      <c r="D31">
        <v>11.274113402512</v>
      </c>
    </row>
    <row r="32" spans="1:4" x14ac:dyDescent="0.25">
      <c r="A32" t="s">
        <v>127</v>
      </c>
      <c r="B32" t="s">
        <v>135</v>
      </c>
      <c r="C32">
        <v>6.6168699695060003</v>
      </c>
      <c r="D32">
        <v>10.6082375786992</v>
      </c>
    </row>
    <row r="33" spans="1:4" x14ac:dyDescent="0.25">
      <c r="A33" t="s">
        <v>127</v>
      </c>
      <c r="B33" t="s">
        <v>136</v>
      </c>
      <c r="C33">
        <v>2.7682832601010001</v>
      </c>
      <c r="D33">
        <v>10.051453003743999</v>
      </c>
    </row>
    <row r="34" spans="1:4" x14ac:dyDescent="0.25">
      <c r="A34" t="s">
        <v>127</v>
      </c>
      <c r="B34" t="s">
        <v>137</v>
      </c>
      <c r="C34">
        <v>1.6091529553E-2</v>
      </c>
      <c r="D34">
        <v>8.6072551024837498</v>
      </c>
    </row>
    <row r="35" spans="1:4" x14ac:dyDescent="0.25">
      <c r="A35" t="s">
        <v>127</v>
      </c>
      <c r="B35" t="s">
        <v>138</v>
      </c>
      <c r="C35">
        <v>5.3518642402600003</v>
      </c>
      <c r="D35">
        <v>7.8675455118785003</v>
      </c>
    </row>
    <row r="36" spans="1:4" x14ac:dyDescent="0.25">
      <c r="A36" t="s">
        <v>127</v>
      </c>
      <c r="B36" t="s">
        <v>139</v>
      </c>
      <c r="C36">
        <v>7.2284976016830003</v>
      </c>
      <c r="D36">
        <v>7.6029651334063297</v>
      </c>
    </row>
    <row r="37" spans="1:4" x14ac:dyDescent="0.25">
      <c r="A37" t="s">
        <v>127</v>
      </c>
      <c r="B37" t="s">
        <v>140</v>
      </c>
      <c r="C37">
        <v>3.6642198244970001</v>
      </c>
      <c r="D37">
        <v>7.1215840919579998</v>
      </c>
    </row>
    <row r="38" spans="1:4" x14ac:dyDescent="0.25">
      <c r="A38" t="s">
        <v>127</v>
      </c>
      <c r="B38" t="s">
        <v>141</v>
      </c>
      <c r="C38">
        <v>9.7234361181699995</v>
      </c>
      <c r="D38">
        <v>7.1750784019817502</v>
      </c>
    </row>
    <row r="39" spans="1:4" x14ac:dyDescent="0.25">
      <c r="A39" t="s">
        <v>127</v>
      </c>
      <c r="B39" t="s">
        <v>142</v>
      </c>
      <c r="C39">
        <v>5.3796360754099997</v>
      </c>
      <c r="D39">
        <v>7.1842663771542501</v>
      </c>
    </row>
    <row r="40" spans="1:4" x14ac:dyDescent="0.25">
      <c r="A40" t="s">
        <v>127</v>
      </c>
      <c r="B40" t="s">
        <v>143</v>
      </c>
      <c r="C40">
        <v>1.7799428135749999</v>
      </c>
      <c r="D40">
        <v>6.5340555328895</v>
      </c>
    </row>
    <row r="41" spans="1:4" x14ac:dyDescent="0.25">
      <c r="A41" t="s">
        <v>127</v>
      </c>
      <c r="B41" t="s">
        <v>144</v>
      </c>
      <c r="C41">
        <v>4.1502858983850004</v>
      </c>
      <c r="D41">
        <v>5.5486112102436698</v>
      </c>
    </row>
    <row r="42" spans="1:4" x14ac:dyDescent="0.25">
      <c r="A42" t="s">
        <v>157</v>
      </c>
      <c r="B42" t="s">
        <v>133</v>
      </c>
      <c r="C42">
        <v>0.305948007016</v>
      </c>
      <c r="D42">
        <v>4.7650901086625801</v>
      </c>
    </row>
    <row r="43" spans="1:4" x14ac:dyDescent="0.25">
      <c r="A43" t="s">
        <v>127</v>
      </c>
      <c r="B43" t="s">
        <v>134</v>
      </c>
      <c r="C43">
        <v>6.1727514583590004</v>
      </c>
      <c r="D43">
        <v>4.4298188997095798</v>
      </c>
    </row>
    <row r="44" spans="1:4" x14ac:dyDescent="0.25">
      <c r="A44" t="s">
        <v>127</v>
      </c>
      <c r="B44" t="s">
        <v>135</v>
      </c>
      <c r="C44">
        <v>1.0215138316879999</v>
      </c>
      <c r="D44">
        <v>3.9635392215580798</v>
      </c>
    </row>
    <row r="45" spans="1:4" x14ac:dyDescent="0.25">
      <c r="A45" t="s">
        <v>127</v>
      </c>
      <c r="B45" t="s">
        <v>136</v>
      </c>
      <c r="C45">
        <v>8.5498381432859993</v>
      </c>
      <c r="D45">
        <v>4.4453354618235004</v>
      </c>
    </row>
    <row r="46" spans="1:4" x14ac:dyDescent="0.25">
      <c r="A46" t="s">
        <v>127</v>
      </c>
      <c r="B46" t="s">
        <v>137</v>
      </c>
      <c r="C46">
        <v>3.5478706891659999</v>
      </c>
      <c r="D46">
        <v>4.7396503917912503</v>
      </c>
    </row>
    <row r="47" spans="1:4" x14ac:dyDescent="0.25">
      <c r="A47" t="s">
        <v>127</v>
      </c>
      <c r="B47" t="s">
        <v>138</v>
      </c>
      <c r="C47">
        <v>4.9281459119750002</v>
      </c>
      <c r="D47">
        <v>4.7043405311008302</v>
      </c>
    </row>
    <row r="48" spans="1:4" x14ac:dyDescent="0.25">
      <c r="A48" t="s">
        <v>127</v>
      </c>
      <c r="B48" t="s">
        <v>139</v>
      </c>
      <c r="C48">
        <v>0.71190747080600003</v>
      </c>
      <c r="D48">
        <v>4.1612913535277496</v>
      </c>
    </row>
    <row r="49" spans="1:4" x14ac:dyDescent="0.25">
      <c r="A49" t="s">
        <v>127</v>
      </c>
      <c r="B49" t="s">
        <v>140</v>
      </c>
      <c r="C49">
        <v>4.2195892400580002</v>
      </c>
      <c r="D49">
        <v>4.2075721381578299</v>
      </c>
    </row>
    <row r="50" spans="1:4" x14ac:dyDescent="0.25">
      <c r="A50" t="s">
        <v>127</v>
      </c>
      <c r="B50" t="s">
        <v>141</v>
      </c>
      <c r="C50">
        <v>2.1840239415760001</v>
      </c>
      <c r="D50">
        <v>3.5792877901083302</v>
      </c>
    </row>
    <row r="51" spans="1:4" x14ac:dyDescent="0.25">
      <c r="A51" t="s">
        <v>127</v>
      </c>
      <c r="B51" t="s">
        <v>142</v>
      </c>
      <c r="C51">
        <v>-1.584049637179</v>
      </c>
      <c r="D51">
        <v>2.99898064739258</v>
      </c>
    </row>
    <row r="52" spans="1:4" x14ac:dyDescent="0.25">
      <c r="A52" t="s">
        <v>127</v>
      </c>
      <c r="B52" t="s">
        <v>143</v>
      </c>
      <c r="C52">
        <v>0.65020299474200005</v>
      </c>
      <c r="D52">
        <v>2.9048356624898299</v>
      </c>
    </row>
    <row r="53" spans="1:4" x14ac:dyDescent="0.25">
      <c r="A53" t="s">
        <v>127</v>
      </c>
      <c r="B53" t="s">
        <v>144</v>
      </c>
      <c r="C53">
        <v>1.3195253899999999</v>
      </c>
      <c r="D53">
        <v>2.6689389534577499</v>
      </c>
    </row>
    <row r="54" spans="1:4" x14ac:dyDescent="0.25">
      <c r="A54" t="s">
        <v>158</v>
      </c>
      <c r="B54" t="s">
        <v>133</v>
      </c>
      <c r="C54">
        <v>0.71584000880200005</v>
      </c>
      <c r="D54">
        <v>2.70309662027325</v>
      </c>
    </row>
    <row r="55" spans="1:4" x14ac:dyDescent="0.25">
      <c r="A55" t="s">
        <v>127</v>
      </c>
      <c r="B55" t="s">
        <v>134</v>
      </c>
      <c r="C55">
        <v>0.50690928302399996</v>
      </c>
      <c r="D55">
        <v>2.2309431056619999</v>
      </c>
    </row>
    <row r="56" spans="1:4" x14ac:dyDescent="0.25">
      <c r="A56" t="s">
        <v>127</v>
      </c>
      <c r="B56" t="s">
        <v>135</v>
      </c>
      <c r="C56">
        <v>5.2089222139059999</v>
      </c>
      <c r="D56">
        <v>2.5798938041801698</v>
      </c>
    </row>
    <row r="57" spans="1:4" x14ac:dyDescent="0.25">
      <c r="A57" t="s">
        <v>127</v>
      </c>
      <c r="B57" t="s">
        <v>136</v>
      </c>
      <c r="C57">
        <v>-3.3977005287559998</v>
      </c>
      <c r="D57">
        <v>1.58426558151</v>
      </c>
    </row>
    <row r="58" spans="1:4" x14ac:dyDescent="0.25">
      <c r="A58" t="s">
        <v>127</v>
      </c>
      <c r="B58" t="s">
        <v>137</v>
      </c>
      <c r="C58">
        <v>2.5573746238670001</v>
      </c>
      <c r="D58">
        <v>1.5017242427350801</v>
      </c>
    </row>
    <row r="59" spans="1:4" x14ac:dyDescent="0.25">
      <c r="A59" t="s">
        <v>127</v>
      </c>
      <c r="B59" t="s">
        <v>138</v>
      </c>
      <c r="C59">
        <v>5.4245393842649996</v>
      </c>
      <c r="D59">
        <v>1.54309036542592</v>
      </c>
    </row>
    <row r="60" spans="1:4" x14ac:dyDescent="0.25">
      <c r="A60" t="s">
        <v>127</v>
      </c>
      <c r="B60" t="s">
        <v>139</v>
      </c>
      <c r="C60">
        <v>2.4875437678160002</v>
      </c>
      <c r="D60">
        <v>1.69106005684342</v>
      </c>
    </row>
    <row r="61" spans="1:4" x14ac:dyDescent="0.25">
      <c r="A61" t="s">
        <v>127</v>
      </c>
      <c r="B61" t="s">
        <v>140</v>
      </c>
      <c r="C61">
        <v>4.5096990208429997</v>
      </c>
      <c r="D61">
        <v>1.7152358719088301</v>
      </c>
    </row>
    <row r="62" spans="1:4" x14ac:dyDescent="0.25">
      <c r="A62" t="s">
        <v>127</v>
      </c>
      <c r="B62" t="s">
        <v>141</v>
      </c>
      <c r="C62">
        <v>4.1183769777189996</v>
      </c>
      <c r="D62">
        <v>1.87643195825408</v>
      </c>
    </row>
    <row r="63" spans="1:4" x14ac:dyDescent="0.25">
      <c r="A63" t="s">
        <v>127</v>
      </c>
      <c r="B63" t="s">
        <v>142</v>
      </c>
      <c r="C63">
        <v>1.4768566133750001</v>
      </c>
      <c r="D63">
        <v>2.13150747913358</v>
      </c>
    </row>
    <row r="64" spans="1:4" x14ac:dyDescent="0.25">
      <c r="A64" t="s">
        <v>127</v>
      </c>
      <c r="B64" t="s">
        <v>143</v>
      </c>
      <c r="C64">
        <v>3.388002826473</v>
      </c>
      <c r="D64">
        <v>2.3596574651111699</v>
      </c>
    </row>
    <row r="65" spans="1:4" x14ac:dyDescent="0.25">
      <c r="A65" t="s">
        <v>127</v>
      </c>
      <c r="B65" t="s">
        <v>144</v>
      </c>
      <c r="C65">
        <v>4.5070814806569999</v>
      </c>
      <c r="D65">
        <v>2.6252871393325798</v>
      </c>
    </row>
    <row r="66" spans="1:4" x14ac:dyDescent="0.25">
      <c r="A66" t="s">
        <v>132</v>
      </c>
      <c r="B66" t="s">
        <v>133</v>
      </c>
      <c r="C66">
        <v>5.8102046398280001</v>
      </c>
      <c r="D66">
        <v>3.0498175252514201</v>
      </c>
    </row>
    <row r="67" spans="1:4" x14ac:dyDescent="0.25">
      <c r="A67" t="s">
        <v>127</v>
      </c>
      <c r="B67" t="s">
        <v>134</v>
      </c>
      <c r="C67">
        <v>5.0662052084729998</v>
      </c>
      <c r="D67">
        <v>3.4297588523721698</v>
      </c>
    </row>
    <row r="68" spans="1:4" x14ac:dyDescent="0.25">
      <c r="A68" t="s">
        <v>127</v>
      </c>
      <c r="B68" t="s">
        <v>135</v>
      </c>
      <c r="C68">
        <v>2.701077474036</v>
      </c>
      <c r="D68">
        <v>3.2207717907163298</v>
      </c>
    </row>
    <row r="69" spans="1:4" x14ac:dyDescent="0.25">
      <c r="A69" t="s">
        <v>127</v>
      </c>
      <c r="B69" t="s">
        <v>136</v>
      </c>
      <c r="C69">
        <v>8.3675845573960004</v>
      </c>
      <c r="D69">
        <v>4.2012122145623296</v>
      </c>
    </row>
    <row r="70" spans="1:4" x14ac:dyDescent="0.25">
      <c r="A70" t="s">
        <v>127</v>
      </c>
      <c r="B70" t="s">
        <v>137</v>
      </c>
      <c r="C70">
        <v>5.2593045575669999</v>
      </c>
      <c r="D70">
        <v>4.4263730423706704</v>
      </c>
    </row>
    <row r="71" spans="1:4" x14ac:dyDescent="0.25">
      <c r="A71" t="s">
        <v>127</v>
      </c>
      <c r="B71" t="s">
        <v>138</v>
      </c>
      <c r="C71">
        <v>1.0865483153990001</v>
      </c>
      <c r="D71">
        <v>4.0648737866318303</v>
      </c>
    </row>
    <row r="72" spans="1:4" x14ac:dyDescent="0.25">
      <c r="A72" t="s">
        <v>127</v>
      </c>
      <c r="B72" t="s">
        <v>139</v>
      </c>
      <c r="C72">
        <v>2.5799689337479998</v>
      </c>
      <c r="D72">
        <v>4.0725758837928296</v>
      </c>
    </row>
    <row r="73" spans="1:4" x14ac:dyDescent="0.25">
      <c r="A73" t="s">
        <v>127</v>
      </c>
      <c r="B73" t="s">
        <v>140</v>
      </c>
      <c r="C73">
        <v>2.2644532167859999</v>
      </c>
      <c r="D73">
        <v>3.88547206678808</v>
      </c>
    </row>
    <row r="74" spans="1:4" x14ac:dyDescent="0.25">
      <c r="A74" t="s">
        <v>127</v>
      </c>
      <c r="B74" t="s">
        <v>141</v>
      </c>
      <c r="C74">
        <v>-0.333576206747</v>
      </c>
      <c r="D74">
        <v>3.5144759680825799</v>
      </c>
    </row>
    <row r="75" spans="1:4" x14ac:dyDescent="0.25">
      <c r="A75" t="s">
        <v>127</v>
      </c>
      <c r="B75" t="s">
        <v>142</v>
      </c>
      <c r="C75">
        <v>4.1681162006920003</v>
      </c>
      <c r="D75">
        <v>3.7387476003589999</v>
      </c>
    </row>
    <row r="76" spans="1:4" x14ac:dyDescent="0.25">
      <c r="A76" t="s">
        <v>127</v>
      </c>
      <c r="B76" t="s">
        <v>143</v>
      </c>
      <c r="C76">
        <v>2.4195528321889999</v>
      </c>
      <c r="D76">
        <v>3.6580434341686701</v>
      </c>
    </row>
    <row r="77" spans="1:4" x14ac:dyDescent="0.25">
      <c r="A77" t="s">
        <v>127</v>
      </c>
      <c r="B77" t="s">
        <v>144</v>
      </c>
      <c r="C77">
        <v>-5.3106117360949998</v>
      </c>
      <c r="D77">
        <v>2.8399023327726698</v>
      </c>
    </row>
    <row r="78" spans="1:4" x14ac:dyDescent="0.25">
      <c r="A78" t="s">
        <v>145</v>
      </c>
      <c r="B78" t="s">
        <v>133</v>
      </c>
      <c r="C78">
        <v>-1.717986932624</v>
      </c>
      <c r="D78">
        <v>2.2125530350683298</v>
      </c>
    </row>
    <row r="79" spans="1:4" x14ac:dyDescent="0.25">
      <c r="A79" t="s">
        <v>127</v>
      </c>
      <c r="B79" t="s">
        <v>134</v>
      </c>
      <c r="C79">
        <v>-0.20283571605600001</v>
      </c>
      <c r="D79">
        <v>1.77346629135758</v>
      </c>
    </row>
    <row r="80" spans="1:4" x14ac:dyDescent="0.25">
      <c r="A80" t="s">
        <v>127</v>
      </c>
      <c r="B80" t="s">
        <v>135</v>
      </c>
      <c r="C80">
        <v>5.6900427625020003</v>
      </c>
      <c r="D80">
        <v>2.0225467320630801</v>
      </c>
    </row>
    <row r="81" spans="1:4" x14ac:dyDescent="0.25">
      <c r="A81" t="s">
        <v>127</v>
      </c>
      <c r="B81" t="s">
        <v>136</v>
      </c>
      <c r="C81">
        <v>1.1559742541360001</v>
      </c>
      <c r="D81">
        <v>1.4215792067914199</v>
      </c>
    </row>
    <row r="82" spans="1:4" x14ac:dyDescent="0.25">
      <c r="A82" t="s">
        <v>127</v>
      </c>
      <c r="B82" t="s">
        <v>137</v>
      </c>
      <c r="C82">
        <v>3.318178412225</v>
      </c>
      <c r="D82">
        <v>1.25981869467958</v>
      </c>
    </row>
    <row r="83" spans="1:4" x14ac:dyDescent="0.25">
      <c r="A83" t="s">
        <v>127</v>
      </c>
      <c r="B83" t="s">
        <v>138</v>
      </c>
      <c r="C83">
        <v>-0.30287708741500002</v>
      </c>
      <c r="D83">
        <v>1.14403324444508</v>
      </c>
    </row>
    <row r="84" spans="1:4" x14ac:dyDescent="0.25">
      <c r="A84" t="s">
        <v>127</v>
      </c>
      <c r="B84" t="s">
        <v>139</v>
      </c>
      <c r="C84">
        <v>0.94534363301900004</v>
      </c>
      <c r="D84">
        <v>1.0078144693843301</v>
      </c>
    </row>
    <row r="85" spans="1:4" x14ac:dyDescent="0.25">
      <c r="A85" t="s">
        <v>127</v>
      </c>
      <c r="B85" t="s">
        <v>140</v>
      </c>
      <c r="C85">
        <v>7.2461464113999993E-2</v>
      </c>
      <c r="D85">
        <v>0.82514848999500001</v>
      </c>
    </row>
    <row r="86" spans="1:4" x14ac:dyDescent="0.25">
      <c r="A86" t="s">
        <v>127</v>
      </c>
      <c r="B86" t="s">
        <v>141</v>
      </c>
      <c r="C86">
        <v>1.2466883516830001</v>
      </c>
      <c r="D86">
        <v>0.95683720319749999</v>
      </c>
    </row>
  </sheetData>
  <mergeCells count="1">
    <mergeCell ref="H1:I1"/>
  </mergeCells>
  <hyperlinks>
    <hyperlink ref="H1:I1" location="Index!A1" display="Regresar al Índice" xr:uid="{8D57B19E-410A-4F99-B9BA-D6EF9F84F077}"/>
  </hyperlink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85"/>
  <dimension ref="A1:I38"/>
  <sheetViews>
    <sheetView topLeftCell="A19" workbookViewId="0">
      <selection activeCell="F22" sqref="F22"/>
    </sheetView>
  </sheetViews>
  <sheetFormatPr baseColWidth="10" defaultColWidth="9.109375" defaultRowHeight="13.2" x14ac:dyDescent="0.25"/>
  <sheetData>
    <row r="1" spans="1:9" ht="14.4" x14ac:dyDescent="0.3">
      <c r="A1" t="s">
        <v>1118</v>
      </c>
      <c r="H1" s="12" t="s">
        <v>131</v>
      </c>
      <c r="I1" s="12"/>
    </row>
    <row r="2" spans="1:9" x14ac:dyDescent="0.25">
      <c r="A2" t="s">
        <v>1109</v>
      </c>
    </row>
    <row r="3" spans="1:9" x14ac:dyDescent="0.25">
      <c r="A3" t="s">
        <v>1112</v>
      </c>
    </row>
    <row r="5" spans="1:9" x14ac:dyDescent="0.25">
      <c r="A5" t="s">
        <v>206</v>
      </c>
      <c r="B5" t="s">
        <v>170</v>
      </c>
    </row>
    <row r="6" spans="1:9" x14ac:dyDescent="0.25">
      <c r="A6" t="s">
        <v>91</v>
      </c>
      <c r="B6">
        <v>-11.64396329463</v>
      </c>
    </row>
    <row r="7" spans="1:9" x14ac:dyDescent="0.25">
      <c r="A7" t="s">
        <v>115</v>
      </c>
      <c r="B7">
        <v>-8.2614863707870008</v>
      </c>
    </row>
    <row r="8" spans="1:9" x14ac:dyDescent="0.25">
      <c r="A8" t="s">
        <v>93</v>
      </c>
      <c r="B8">
        <v>-7.3909505399239999</v>
      </c>
    </row>
    <row r="9" spans="1:9" x14ac:dyDescent="0.25">
      <c r="A9" t="s">
        <v>104</v>
      </c>
      <c r="B9">
        <v>-6.8769456102050004</v>
      </c>
    </row>
    <row r="10" spans="1:9" x14ac:dyDescent="0.25">
      <c r="A10" t="s">
        <v>109</v>
      </c>
      <c r="B10">
        <v>-6.2253388607230002</v>
      </c>
    </row>
    <row r="11" spans="1:9" x14ac:dyDescent="0.25">
      <c r="A11" t="s">
        <v>90</v>
      </c>
      <c r="B11">
        <v>-5.5876139679619996</v>
      </c>
    </row>
    <row r="12" spans="1:9" x14ac:dyDescent="0.25">
      <c r="A12" t="s">
        <v>124</v>
      </c>
      <c r="B12">
        <v>-3.4640952428810001</v>
      </c>
    </row>
    <row r="13" spans="1:9" x14ac:dyDescent="0.25">
      <c r="A13" t="s">
        <v>101</v>
      </c>
      <c r="B13">
        <v>-3.452530167505</v>
      </c>
    </row>
    <row r="14" spans="1:9" x14ac:dyDescent="0.25">
      <c r="A14" t="s">
        <v>112</v>
      </c>
      <c r="B14">
        <v>-3.1301440459149998</v>
      </c>
    </row>
    <row r="15" spans="1:9" x14ac:dyDescent="0.25">
      <c r="A15" t="s">
        <v>94</v>
      </c>
      <c r="B15">
        <v>-3.0591708997209999</v>
      </c>
    </row>
    <row r="16" spans="1:9" x14ac:dyDescent="0.25">
      <c r="A16" t="s">
        <v>100</v>
      </c>
      <c r="B16">
        <v>-2.9375706172170002</v>
      </c>
    </row>
    <row r="17" spans="1:2" x14ac:dyDescent="0.25">
      <c r="A17" t="s">
        <v>106</v>
      </c>
      <c r="B17">
        <v>-2.8385616035279999</v>
      </c>
    </row>
    <row r="18" spans="1:2" x14ac:dyDescent="0.25">
      <c r="A18" t="s">
        <v>96</v>
      </c>
      <c r="B18">
        <v>-1.560030422651</v>
      </c>
    </row>
    <row r="19" spans="1:2" x14ac:dyDescent="0.25">
      <c r="A19" t="s">
        <v>108</v>
      </c>
      <c r="B19">
        <v>-0.91719655069499995</v>
      </c>
    </row>
    <row r="20" spans="1:2" x14ac:dyDescent="0.25">
      <c r="A20" t="s">
        <v>97</v>
      </c>
      <c r="B20">
        <v>-0.84049089876399996</v>
      </c>
    </row>
    <row r="21" spans="1:2" x14ac:dyDescent="0.25">
      <c r="A21" t="s">
        <v>103</v>
      </c>
      <c r="B21">
        <v>0.42198091201999999</v>
      </c>
    </row>
    <row r="22" spans="1:2" x14ac:dyDescent="0.25">
      <c r="A22" t="s">
        <v>122</v>
      </c>
      <c r="B22">
        <v>0.69605409380799999</v>
      </c>
    </row>
    <row r="23" spans="1:2" x14ac:dyDescent="0.25">
      <c r="A23" t="s">
        <v>121</v>
      </c>
      <c r="B23">
        <v>0.81024895752699999</v>
      </c>
    </row>
    <row r="24" spans="1:2" x14ac:dyDescent="0.25">
      <c r="A24" t="s">
        <v>99</v>
      </c>
      <c r="B24">
        <v>1.2466883516830001</v>
      </c>
    </row>
    <row r="25" spans="1:2" x14ac:dyDescent="0.25">
      <c r="A25" t="s">
        <v>117</v>
      </c>
      <c r="B25">
        <v>1.264134923719</v>
      </c>
    </row>
    <row r="26" spans="1:2" x14ac:dyDescent="0.25">
      <c r="A26" t="s">
        <v>95</v>
      </c>
      <c r="B26">
        <v>2.2737785673589999</v>
      </c>
    </row>
    <row r="27" spans="1:2" x14ac:dyDescent="0.25">
      <c r="A27" t="s">
        <v>114</v>
      </c>
      <c r="B27">
        <v>3.10306657809</v>
      </c>
    </row>
    <row r="28" spans="1:2" x14ac:dyDescent="0.25">
      <c r="A28" t="s">
        <v>111</v>
      </c>
      <c r="B28">
        <v>3.2189728747499999</v>
      </c>
    </row>
    <row r="29" spans="1:2" x14ac:dyDescent="0.25">
      <c r="A29" t="s">
        <v>123</v>
      </c>
      <c r="B29">
        <v>3.2439475492479999</v>
      </c>
    </row>
    <row r="30" spans="1:2" x14ac:dyDescent="0.25">
      <c r="A30" t="s">
        <v>98</v>
      </c>
      <c r="B30">
        <v>4.2069389099269996</v>
      </c>
    </row>
    <row r="31" spans="1:2" x14ac:dyDescent="0.25">
      <c r="A31" t="s">
        <v>118</v>
      </c>
      <c r="B31">
        <v>4.4693891413589997</v>
      </c>
    </row>
    <row r="32" spans="1:2" x14ac:dyDescent="0.25">
      <c r="A32" t="s">
        <v>113</v>
      </c>
      <c r="B32">
        <v>5.4151839582939996</v>
      </c>
    </row>
    <row r="33" spans="1:2" x14ac:dyDescent="0.25">
      <c r="A33" t="s">
        <v>116</v>
      </c>
      <c r="B33">
        <v>6.2081609100600001</v>
      </c>
    </row>
    <row r="34" spans="1:2" x14ac:dyDescent="0.25">
      <c r="A34" t="s">
        <v>107</v>
      </c>
      <c r="B34">
        <v>6.5725595306660001</v>
      </c>
    </row>
    <row r="35" spans="1:2" x14ac:dyDescent="0.25">
      <c r="A35" t="s">
        <v>92</v>
      </c>
      <c r="B35">
        <v>7.0603282444320001</v>
      </c>
    </row>
    <row r="36" spans="1:2" x14ac:dyDescent="0.25">
      <c r="A36" t="s">
        <v>105</v>
      </c>
      <c r="B36">
        <v>8.4829924770050003</v>
      </c>
    </row>
    <row r="37" spans="1:2" x14ac:dyDescent="0.25">
      <c r="A37" t="s">
        <v>89</v>
      </c>
      <c r="B37">
        <v>13.176197638792001</v>
      </c>
    </row>
    <row r="38" spans="1:2" x14ac:dyDescent="0.25">
      <c r="A38" t="s">
        <v>120</v>
      </c>
      <c r="B38">
        <v>13.778240958261</v>
      </c>
    </row>
  </sheetData>
  <mergeCells count="1">
    <mergeCell ref="H1:I1"/>
  </mergeCells>
  <hyperlinks>
    <hyperlink ref="H1:I1" location="Index!A1" display="Regresar al Índice" xr:uid="{9DAAAF9F-E4E9-415B-B5E9-DF895DB47F09}"/>
  </hyperlink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86"/>
  <dimension ref="A1:I19"/>
  <sheetViews>
    <sheetView workbookViewId="0">
      <selection activeCell="F22" sqref="F22"/>
    </sheetView>
  </sheetViews>
  <sheetFormatPr baseColWidth="10" defaultColWidth="9.109375" defaultRowHeight="13.2" x14ac:dyDescent="0.25"/>
  <sheetData>
    <row r="1" spans="1:9" ht="14.4" x14ac:dyDescent="0.3">
      <c r="A1" t="s">
        <v>1119</v>
      </c>
      <c r="H1" s="12" t="s">
        <v>131</v>
      </c>
      <c r="I1" s="12"/>
    </row>
    <row r="2" spans="1:9" x14ac:dyDescent="0.25">
      <c r="A2" t="s">
        <v>1120</v>
      </c>
    </row>
    <row r="3" spans="1:9" x14ac:dyDescent="0.25">
      <c r="A3" t="s">
        <v>1121</v>
      </c>
    </row>
    <row r="5" spans="1:9" x14ac:dyDescent="0.25">
      <c r="A5" t="s">
        <v>585</v>
      </c>
      <c r="B5" t="s">
        <v>586</v>
      </c>
    </row>
    <row r="6" spans="1:9" x14ac:dyDescent="0.25">
      <c r="A6" t="s">
        <v>706</v>
      </c>
      <c r="B6">
        <v>3023</v>
      </c>
    </row>
    <row r="7" spans="1:9" x14ac:dyDescent="0.25">
      <c r="A7" t="s">
        <v>707</v>
      </c>
      <c r="B7">
        <v>2896</v>
      </c>
    </row>
    <row r="8" spans="1:9" x14ac:dyDescent="0.25">
      <c r="A8" t="s">
        <v>708</v>
      </c>
      <c r="B8">
        <v>2336</v>
      </c>
    </row>
    <row r="9" spans="1:9" x14ac:dyDescent="0.25">
      <c r="A9" t="s">
        <v>709</v>
      </c>
      <c r="B9">
        <v>1986</v>
      </c>
    </row>
    <row r="10" spans="1:9" x14ac:dyDescent="0.25">
      <c r="A10" t="s">
        <v>710</v>
      </c>
      <c r="B10">
        <v>2496</v>
      </c>
    </row>
    <row r="11" spans="1:9" x14ac:dyDescent="0.25">
      <c r="A11" t="s">
        <v>711</v>
      </c>
      <c r="B11">
        <v>2835</v>
      </c>
    </row>
    <row r="12" spans="1:9" x14ac:dyDescent="0.25">
      <c r="A12" t="s">
        <v>712</v>
      </c>
      <c r="B12">
        <v>2787</v>
      </c>
    </row>
    <row r="13" spans="1:9" x14ac:dyDescent="0.25">
      <c r="A13" t="s">
        <v>713</v>
      </c>
      <c r="B13">
        <v>2485</v>
      </c>
    </row>
    <row r="14" spans="1:9" x14ac:dyDescent="0.25">
      <c r="A14" t="s">
        <v>714</v>
      </c>
      <c r="B14">
        <v>1942</v>
      </c>
    </row>
    <row r="15" spans="1:9" x14ac:dyDescent="0.25">
      <c r="A15" t="s">
        <v>715</v>
      </c>
      <c r="B15">
        <v>2202</v>
      </c>
    </row>
    <row r="16" spans="1:9" x14ac:dyDescent="0.25">
      <c r="A16" t="s">
        <v>716</v>
      </c>
      <c r="B16">
        <v>2525</v>
      </c>
    </row>
    <row r="17" spans="1:2" x14ac:dyDescent="0.25">
      <c r="A17" t="s">
        <v>717</v>
      </c>
      <c r="B17">
        <v>2188</v>
      </c>
    </row>
    <row r="18" spans="1:2" x14ac:dyDescent="0.25">
      <c r="A18" t="s">
        <v>718</v>
      </c>
      <c r="B18">
        <v>1740</v>
      </c>
    </row>
    <row r="19" spans="1:2" x14ac:dyDescent="0.25">
      <c r="A19" t="s">
        <v>719</v>
      </c>
      <c r="B19">
        <v>1904</v>
      </c>
    </row>
  </sheetData>
  <mergeCells count="1">
    <mergeCell ref="H1:I1"/>
  </mergeCells>
  <hyperlinks>
    <hyperlink ref="H1:I1" location="Index!A1" display="Regresar al Índice" xr:uid="{4E058C3C-9E9C-4180-B025-439E3541E47A}"/>
  </hyperlink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87"/>
  <dimension ref="A1:I88"/>
  <sheetViews>
    <sheetView workbookViewId="0">
      <selection activeCell="F22" sqref="F22"/>
    </sheetView>
  </sheetViews>
  <sheetFormatPr baseColWidth="10" defaultColWidth="9.109375" defaultRowHeight="13.2" x14ac:dyDescent="0.25"/>
  <sheetData>
    <row r="1" spans="1:9" ht="14.4" x14ac:dyDescent="0.3">
      <c r="A1" t="s">
        <v>1122</v>
      </c>
      <c r="H1" s="12" t="s">
        <v>131</v>
      </c>
      <c r="I1" s="12"/>
    </row>
    <row r="2" spans="1:9" x14ac:dyDescent="0.25">
      <c r="A2" t="s">
        <v>1120</v>
      </c>
    </row>
    <row r="3" spans="1:9" x14ac:dyDescent="0.25">
      <c r="A3" t="s">
        <v>1123</v>
      </c>
    </row>
    <row r="5" spans="1:9" x14ac:dyDescent="0.25">
      <c r="A5" t="s">
        <v>159</v>
      </c>
      <c r="B5" t="s">
        <v>146</v>
      </c>
      <c r="C5" t="s">
        <v>586</v>
      </c>
      <c r="D5" t="s">
        <v>587</v>
      </c>
    </row>
    <row r="6" spans="1:9" x14ac:dyDescent="0.25">
      <c r="A6" t="s">
        <v>154</v>
      </c>
      <c r="B6" t="s">
        <v>133</v>
      </c>
      <c r="C6">
        <v>1894</v>
      </c>
      <c r="D6">
        <v>2527</v>
      </c>
    </row>
    <row r="7" spans="1:9" x14ac:dyDescent="0.25">
      <c r="A7" t="s">
        <v>127</v>
      </c>
      <c r="B7" t="s">
        <v>134</v>
      </c>
      <c r="C7">
        <v>2285</v>
      </c>
      <c r="D7">
        <v>2538</v>
      </c>
    </row>
    <row r="8" spans="1:9" x14ac:dyDescent="0.25">
      <c r="A8" t="s">
        <v>127</v>
      </c>
      <c r="B8" t="s">
        <v>135</v>
      </c>
      <c r="C8">
        <v>1952</v>
      </c>
      <c r="D8">
        <v>2533</v>
      </c>
    </row>
    <row r="9" spans="1:9" x14ac:dyDescent="0.25">
      <c r="A9" t="s">
        <v>127</v>
      </c>
      <c r="B9" t="s">
        <v>136</v>
      </c>
      <c r="C9">
        <v>2175</v>
      </c>
      <c r="D9">
        <v>2562</v>
      </c>
    </row>
    <row r="10" spans="1:9" x14ac:dyDescent="0.25">
      <c r="A10" t="s">
        <v>127</v>
      </c>
      <c r="B10" t="s">
        <v>137</v>
      </c>
      <c r="C10">
        <v>2036</v>
      </c>
      <c r="D10">
        <v>2505</v>
      </c>
    </row>
    <row r="11" spans="1:9" x14ac:dyDescent="0.25">
      <c r="A11" t="s">
        <v>127</v>
      </c>
      <c r="B11" t="s">
        <v>138</v>
      </c>
      <c r="C11">
        <v>2248</v>
      </c>
      <c r="D11">
        <v>2471</v>
      </c>
    </row>
    <row r="12" spans="1:9" x14ac:dyDescent="0.25">
      <c r="A12" t="s">
        <v>127</v>
      </c>
      <c r="B12" t="s">
        <v>139</v>
      </c>
      <c r="C12">
        <v>2349</v>
      </c>
      <c r="D12">
        <v>2402</v>
      </c>
    </row>
    <row r="13" spans="1:9" x14ac:dyDescent="0.25">
      <c r="A13" t="s">
        <v>127</v>
      </c>
      <c r="B13" t="s">
        <v>140</v>
      </c>
      <c r="C13">
        <v>2738</v>
      </c>
      <c r="D13">
        <v>2367</v>
      </c>
    </row>
    <row r="14" spans="1:9" x14ac:dyDescent="0.25">
      <c r="A14" t="s">
        <v>127</v>
      </c>
      <c r="B14" t="s">
        <v>141</v>
      </c>
      <c r="C14">
        <v>2492</v>
      </c>
      <c r="D14">
        <v>2356</v>
      </c>
    </row>
    <row r="15" spans="1:9" x14ac:dyDescent="0.25">
      <c r="A15" t="s">
        <v>127</v>
      </c>
      <c r="B15" t="s">
        <v>142</v>
      </c>
      <c r="C15">
        <v>2368</v>
      </c>
      <c r="D15">
        <v>2336</v>
      </c>
    </row>
    <row r="16" spans="1:9" x14ac:dyDescent="0.25">
      <c r="A16" t="s">
        <v>127</v>
      </c>
      <c r="B16" t="s">
        <v>143</v>
      </c>
      <c r="C16">
        <v>2485</v>
      </c>
      <c r="D16">
        <v>2311</v>
      </c>
    </row>
    <row r="17" spans="1:4" x14ac:dyDescent="0.25">
      <c r="A17" t="s">
        <v>127</v>
      </c>
      <c r="B17" t="s">
        <v>144</v>
      </c>
      <c r="C17">
        <v>2407</v>
      </c>
      <c r="D17">
        <v>2286</v>
      </c>
    </row>
    <row r="18" spans="1:4" x14ac:dyDescent="0.25">
      <c r="A18" t="s">
        <v>155</v>
      </c>
      <c r="B18" t="s">
        <v>133</v>
      </c>
      <c r="C18">
        <v>1574</v>
      </c>
      <c r="D18">
        <v>2259</v>
      </c>
    </row>
    <row r="19" spans="1:4" x14ac:dyDescent="0.25">
      <c r="A19" t="s">
        <v>127</v>
      </c>
      <c r="B19" t="s">
        <v>134</v>
      </c>
      <c r="C19">
        <v>1679</v>
      </c>
      <c r="D19">
        <v>2209</v>
      </c>
    </row>
    <row r="20" spans="1:4" x14ac:dyDescent="0.25">
      <c r="A20" t="s">
        <v>127</v>
      </c>
      <c r="B20" t="s">
        <v>135</v>
      </c>
      <c r="C20">
        <v>1650</v>
      </c>
      <c r="D20">
        <v>2183</v>
      </c>
    </row>
    <row r="21" spans="1:4" x14ac:dyDescent="0.25">
      <c r="A21" t="s">
        <v>127</v>
      </c>
      <c r="B21" t="s">
        <v>136</v>
      </c>
      <c r="C21">
        <v>1610</v>
      </c>
      <c r="D21">
        <v>2136</v>
      </c>
    </row>
    <row r="22" spans="1:4" x14ac:dyDescent="0.25">
      <c r="A22" t="s">
        <v>127</v>
      </c>
      <c r="B22" t="s">
        <v>137</v>
      </c>
      <c r="C22">
        <v>1984</v>
      </c>
      <c r="D22">
        <v>2132</v>
      </c>
    </row>
    <row r="23" spans="1:4" x14ac:dyDescent="0.25">
      <c r="A23" t="s">
        <v>127</v>
      </c>
      <c r="B23" t="s">
        <v>138</v>
      </c>
      <c r="C23">
        <v>1978</v>
      </c>
      <c r="D23">
        <v>2110</v>
      </c>
    </row>
    <row r="24" spans="1:4" x14ac:dyDescent="0.25">
      <c r="A24" t="s">
        <v>127</v>
      </c>
      <c r="B24" t="s">
        <v>139</v>
      </c>
      <c r="C24">
        <v>1690</v>
      </c>
      <c r="D24">
        <v>2055</v>
      </c>
    </row>
    <row r="25" spans="1:4" x14ac:dyDescent="0.25">
      <c r="A25" t="s">
        <v>127</v>
      </c>
      <c r="B25" t="s">
        <v>140</v>
      </c>
      <c r="C25">
        <v>2010</v>
      </c>
      <c r="D25">
        <v>1994</v>
      </c>
    </row>
    <row r="26" spans="1:4" x14ac:dyDescent="0.25">
      <c r="A26" t="s">
        <v>127</v>
      </c>
      <c r="B26" t="s">
        <v>141</v>
      </c>
      <c r="C26">
        <v>2003</v>
      </c>
      <c r="D26">
        <v>1953</v>
      </c>
    </row>
    <row r="27" spans="1:4" x14ac:dyDescent="0.25">
      <c r="A27" t="s">
        <v>127</v>
      </c>
      <c r="B27" t="s">
        <v>142</v>
      </c>
      <c r="C27">
        <v>1929</v>
      </c>
      <c r="D27">
        <v>1917</v>
      </c>
    </row>
    <row r="28" spans="1:4" x14ac:dyDescent="0.25">
      <c r="A28" t="s">
        <v>127</v>
      </c>
      <c r="B28" t="s">
        <v>143</v>
      </c>
      <c r="C28">
        <v>1942</v>
      </c>
      <c r="D28">
        <v>1871</v>
      </c>
    </row>
    <row r="29" spans="1:4" x14ac:dyDescent="0.25">
      <c r="A29" t="s">
        <v>127</v>
      </c>
      <c r="B29" t="s">
        <v>144</v>
      </c>
      <c r="C29">
        <v>2322</v>
      </c>
      <c r="D29">
        <v>1864</v>
      </c>
    </row>
    <row r="30" spans="1:4" x14ac:dyDescent="0.25">
      <c r="A30" t="s">
        <v>156</v>
      </c>
      <c r="B30" t="s">
        <v>133</v>
      </c>
      <c r="C30">
        <v>2209</v>
      </c>
      <c r="D30">
        <v>1917</v>
      </c>
    </row>
    <row r="31" spans="1:4" x14ac:dyDescent="0.25">
      <c r="A31" t="s">
        <v>127</v>
      </c>
      <c r="B31" t="s">
        <v>134</v>
      </c>
      <c r="C31">
        <v>1868</v>
      </c>
      <c r="D31">
        <v>1933</v>
      </c>
    </row>
    <row r="32" spans="1:4" x14ac:dyDescent="0.25">
      <c r="A32" t="s">
        <v>127</v>
      </c>
      <c r="B32" t="s">
        <v>135</v>
      </c>
      <c r="C32">
        <v>2666</v>
      </c>
      <c r="D32">
        <v>2018</v>
      </c>
    </row>
    <row r="33" spans="1:4" x14ac:dyDescent="0.25">
      <c r="A33" t="s">
        <v>127</v>
      </c>
      <c r="B33" t="s">
        <v>136</v>
      </c>
      <c r="C33">
        <v>2330</v>
      </c>
      <c r="D33">
        <v>2078</v>
      </c>
    </row>
    <row r="34" spans="1:4" x14ac:dyDescent="0.25">
      <c r="A34" t="s">
        <v>127</v>
      </c>
      <c r="B34" t="s">
        <v>137</v>
      </c>
      <c r="C34">
        <v>2616</v>
      </c>
      <c r="D34">
        <v>2130</v>
      </c>
    </row>
    <row r="35" spans="1:4" x14ac:dyDescent="0.25">
      <c r="A35" t="s">
        <v>127</v>
      </c>
      <c r="B35" t="s">
        <v>138</v>
      </c>
      <c r="C35">
        <v>2318</v>
      </c>
      <c r="D35">
        <v>2159</v>
      </c>
    </row>
    <row r="36" spans="1:4" x14ac:dyDescent="0.25">
      <c r="A36" t="s">
        <v>127</v>
      </c>
      <c r="B36" t="s">
        <v>139</v>
      </c>
      <c r="C36">
        <v>2121</v>
      </c>
      <c r="D36">
        <v>2195</v>
      </c>
    </row>
    <row r="37" spans="1:4" x14ac:dyDescent="0.25">
      <c r="A37" t="s">
        <v>127</v>
      </c>
      <c r="B37" t="s">
        <v>140</v>
      </c>
      <c r="C37">
        <v>2911</v>
      </c>
      <c r="D37">
        <v>2270</v>
      </c>
    </row>
    <row r="38" spans="1:4" x14ac:dyDescent="0.25">
      <c r="A38" t="s">
        <v>127</v>
      </c>
      <c r="B38" t="s">
        <v>141</v>
      </c>
      <c r="C38">
        <v>3073</v>
      </c>
      <c r="D38">
        <v>2359</v>
      </c>
    </row>
    <row r="39" spans="1:4" x14ac:dyDescent="0.25">
      <c r="A39" t="s">
        <v>127</v>
      </c>
      <c r="B39" t="s">
        <v>142</v>
      </c>
      <c r="C39">
        <v>2490</v>
      </c>
      <c r="D39">
        <v>2406</v>
      </c>
    </row>
    <row r="40" spans="1:4" x14ac:dyDescent="0.25">
      <c r="A40" t="s">
        <v>127</v>
      </c>
      <c r="B40" t="s">
        <v>143</v>
      </c>
      <c r="C40">
        <v>2202</v>
      </c>
      <c r="D40">
        <v>2427</v>
      </c>
    </row>
    <row r="41" spans="1:4" x14ac:dyDescent="0.25">
      <c r="A41" t="s">
        <v>127</v>
      </c>
      <c r="B41" t="s">
        <v>144</v>
      </c>
      <c r="C41">
        <v>2032</v>
      </c>
      <c r="D41">
        <v>2403</v>
      </c>
    </row>
    <row r="42" spans="1:4" x14ac:dyDescent="0.25">
      <c r="A42" t="s">
        <v>157</v>
      </c>
      <c r="B42" t="s">
        <v>133</v>
      </c>
      <c r="C42">
        <v>2582</v>
      </c>
      <c r="D42">
        <v>2434</v>
      </c>
    </row>
    <row r="43" spans="1:4" x14ac:dyDescent="0.25">
      <c r="A43" t="s">
        <v>127</v>
      </c>
      <c r="B43" t="s">
        <v>134</v>
      </c>
      <c r="C43">
        <v>2683</v>
      </c>
      <c r="D43">
        <v>2502</v>
      </c>
    </row>
    <row r="44" spans="1:4" x14ac:dyDescent="0.25">
      <c r="A44" t="s">
        <v>127</v>
      </c>
      <c r="B44" t="s">
        <v>135</v>
      </c>
      <c r="C44">
        <v>1919</v>
      </c>
      <c r="D44">
        <v>2440</v>
      </c>
    </row>
    <row r="45" spans="1:4" x14ac:dyDescent="0.25">
      <c r="A45" t="s">
        <v>127</v>
      </c>
      <c r="B45" t="s">
        <v>136</v>
      </c>
      <c r="C45">
        <v>2240</v>
      </c>
      <c r="D45">
        <v>2432</v>
      </c>
    </row>
    <row r="46" spans="1:4" x14ac:dyDescent="0.25">
      <c r="A46" t="s">
        <v>127</v>
      </c>
      <c r="B46" t="s">
        <v>137</v>
      </c>
      <c r="C46">
        <v>2186</v>
      </c>
      <c r="D46">
        <v>2397</v>
      </c>
    </row>
    <row r="47" spans="1:4" x14ac:dyDescent="0.25">
      <c r="A47" t="s">
        <v>127</v>
      </c>
      <c r="B47" t="s">
        <v>138</v>
      </c>
      <c r="C47">
        <v>2147</v>
      </c>
      <c r="D47">
        <v>2382</v>
      </c>
    </row>
    <row r="48" spans="1:4" x14ac:dyDescent="0.25">
      <c r="A48" t="s">
        <v>127</v>
      </c>
      <c r="B48" t="s">
        <v>139</v>
      </c>
      <c r="C48">
        <v>2085</v>
      </c>
      <c r="D48">
        <v>2379</v>
      </c>
    </row>
    <row r="49" spans="1:4" x14ac:dyDescent="0.25">
      <c r="A49" t="s">
        <v>127</v>
      </c>
      <c r="B49" t="s">
        <v>140</v>
      </c>
      <c r="C49">
        <v>2495</v>
      </c>
      <c r="D49">
        <v>2345</v>
      </c>
    </row>
    <row r="50" spans="1:4" x14ac:dyDescent="0.25">
      <c r="A50" t="s">
        <v>127</v>
      </c>
      <c r="B50" t="s">
        <v>141</v>
      </c>
      <c r="C50">
        <v>2257</v>
      </c>
      <c r="D50">
        <v>2277</v>
      </c>
    </row>
    <row r="51" spans="1:4" x14ac:dyDescent="0.25">
      <c r="A51" t="s">
        <v>127</v>
      </c>
      <c r="B51" t="s">
        <v>142</v>
      </c>
      <c r="C51">
        <v>2399</v>
      </c>
      <c r="D51">
        <v>2269</v>
      </c>
    </row>
    <row r="52" spans="1:4" x14ac:dyDescent="0.25">
      <c r="A52" t="s">
        <v>127</v>
      </c>
      <c r="B52" t="s">
        <v>143</v>
      </c>
      <c r="C52">
        <v>2525</v>
      </c>
      <c r="D52">
        <v>2296</v>
      </c>
    </row>
    <row r="53" spans="1:4" x14ac:dyDescent="0.25">
      <c r="A53" t="s">
        <v>127</v>
      </c>
      <c r="B53" t="s">
        <v>144</v>
      </c>
      <c r="C53">
        <v>2284</v>
      </c>
      <c r="D53">
        <v>2317</v>
      </c>
    </row>
    <row r="54" spans="1:4" x14ac:dyDescent="0.25">
      <c r="A54" t="s">
        <v>158</v>
      </c>
      <c r="B54" t="s">
        <v>133</v>
      </c>
      <c r="C54">
        <v>1934</v>
      </c>
      <c r="D54">
        <v>2263</v>
      </c>
    </row>
    <row r="55" spans="1:4" x14ac:dyDescent="0.25">
      <c r="A55" t="s">
        <v>127</v>
      </c>
      <c r="B55" t="s">
        <v>134</v>
      </c>
      <c r="C55">
        <v>2184</v>
      </c>
      <c r="D55">
        <v>2221</v>
      </c>
    </row>
    <row r="56" spans="1:4" x14ac:dyDescent="0.25">
      <c r="A56" t="s">
        <v>127</v>
      </c>
      <c r="B56" t="s">
        <v>135</v>
      </c>
      <c r="C56">
        <v>2230</v>
      </c>
      <c r="D56">
        <v>2247</v>
      </c>
    </row>
    <row r="57" spans="1:4" x14ac:dyDescent="0.25">
      <c r="A57" t="s">
        <v>127</v>
      </c>
      <c r="B57" t="s">
        <v>136</v>
      </c>
      <c r="C57">
        <v>2506</v>
      </c>
      <c r="D57">
        <v>2269</v>
      </c>
    </row>
    <row r="58" spans="1:4" x14ac:dyDescent="0.25">
      <c r="A58" t="s">
        <v>127</v>
      </c>
      <c r="B58" t="s">
        <v>137</v>
      </c>
      <c r="C58">
        <v>2653</v>
      </c>
      <c r="D58">
        <v>2308</v>
      </c>
    </row>
    <row r="59" spans="1:4" x14ac:dyDescent="0.25">
      <c r="A59" t="s">
        <v>127</v>
      </c>
      <c r="B59" t="s">
        <v>138</v>
      </c>
      <c r="C59">
        <v>2856</v>
      </c>
      <c r="D59">
        <v>2367</v>
      </c>
    </row>
    <row r="60" spans="1:4" x14ac:dyDescent="0.25">
      <c r="A60" t="s">
        <v>127</v>
      </c>
      <c r="B60" t="s">
        <v>139</v>
      </c>
      <c r="C60">
        <v>2113</v>
      </c>
      <c r="D60">
        <v>2370</v>
      </c>
    </row>
    <row r="61" spans="1:4" x14ac:dyDescent="0.25">
      <c r="A61" t="s">
        <v>127</v>
      </c>
      <c r="B61" t="s">
        <v>140</v>
      </c>
      <c r="C61">
        <v>2341</v>
      </c>
      <c r="D61">
        <v>2357</v>
      </c>
    </row>
    <row r="62" spans="1:4" x14ac:dyDescent="0.25">
      <c r="A62" t="s">
        <v>127</v>
      </c>
      <c r="B62" t="s">
        <v>141</v>
      </c>
      <c r="C62">
        <v>2139</v>
      </c>
      <c r="D62">
        <v>2347</v>
      </c>
    </row>
    <row r="63" spans="1:4" x14ac:dyDescent="0.25">
      <c r="A63" t="s">
        <v>127</v>
      </c>
      <c r="B63" t="s">
        <v>142</v>
      </c>
      <c r="C63">
        <v>2328</v>
      </c>
      <c r="D63">
        <v>2341</v>
      </c>
    </row>
    <row r="64" spans="1:4" x14ac:dyDescent="0.25">
      <c r="A64" t="s">
        <v>127</v>
      </c>
      <c r="B64" t="s">
        <v>143</v>
      </c>
      <c r="C64">
        <v>2188</v>
      </c>
      <c r="D64">
        <v>2313</v>
      </c>
    </row>
    <row r="65" spans="1:4" x14ac:dyDescent="0.25">
      <c r="A65" t="s">
        <v>127</v>
      </c>
      <c r="B65" t="s">
        <v>144</v>
      </c>
      <c r="C65">
        <v>2739</v>
      </c>
      <c r="D65">
        <v>2351</v>
      </c>
    </row>
    <row r="66" spans="1:4" x14ac:dyDescent="0.25">
      <c r="A66" t="s">
        <v>132</v>
      </c>
      <c r="B66" t="s">
        <v>133</v>
      </c>
      <c r="C66">
        <v>1934</v>
      </c>
      <c r="D66">
        <v>2351</v>
      </c>
    </row>
    <row r="67" spans="1:4" x14ac:dyDescent="0.25">
      <c r="A67" t="s">
        <v>127</v>
      </c>
      <c r="B67" t="s">
        <v>134</v>
      </c>
      <c r="C67">
        <v>1841</v>
      </c>
      <c r="D67">
        <v>2322</v>
      </c>
    </row>
    <row r="68" spans="1:4" x14ac:dyDescent="0.25">
      <c r="A68" t="s">
        <v>127</v>
      </c>
      <c r="B68" t="s">
        <v>135</v>
      </c>
      <c r="C68">
        <v>2015</v>
      </c>
      <c r="D68">
        <v>2304</v>
      </c>
    </row>
    <row r="69" spans="1:4" x14ac:dyDescent="0.25">
      <c r="A69" t="s">
        <v>127</v>
      </c>
      <c r="B69" t="s">
        <v>136</v>
      </c>
      <c r="C69">
        <v>1960</v>
      </c>
      <c r="D69">
        <v>2259</v>
      </c>
    </row>
    <row r="70" spans="1:4" x14ac:dyDescent="0.25">
      <c r="A70" t="s">
        <v>127</v>
      </c>
      <c r="B70" t="s">
        <v>137</v>
      </c>
      <c r="C70">
        <v>2496</v>
      </c>
      <c r="D70">
        <v>2246</v>
      </c>
    </row>
    <row r="71" spans="1:4" x14ac:dyDescent="0.25">
      <c r="A71" t="s">
        <v>127</v>
      </c>
      <c r="B71" t="s">
        <v>138</v>
      </c>
      <c r="C71">
        <v>2083</v>
      </c>
      <c r="D71">
        <v>2181</v>
      </c>
    </row>
    <row r="72" spans="1:4" x14ac:dyDescent="0.25">
      <c r="A72" t="s">
        <v>127</v>
      </c>
      <c r="B72" t="s">
        <v>139</v>
      </c>
      <c r="C72">
        <v>2384</v>
      </c>
      <c r="D72">
        <v>2204</v>
      </c>
    </row>
    <row r="73" spans="1:4" x14ac:dyDescent="0.25">
      <c r="A73" t="s">
        <v>127</v>
      </c>
      <c r="B73" t="s">
        <v>140</v>
      </c>
      <c r="C73">
        <v>2830</v>
      </c>
      <c r="D73">
        <v>2245</v>
      </c>
    </row>
    <row r="74" spans="1:4" x14ac:dyDescent="0.25">
      <c r="A74" t="s">
        <v>127</v>
      </c>
      <c r="B74" t="s">
        <v>141</v>
      </c>
      <c r="C74">
        <v>1910</v>
      </c>
      <c r="D74">
        <v>2226</v>
      </c>
    </row>
    <row r="75" spans="1:4" x14ac:dyDescent="0.25">
      <c r="A75" t="s">
        <v>127</v>
      </c>
      <c r="B75" t="s">
        <v>142</v>
      </c>
      <c r="C75">
        <v>2292</v>
      </c>
      <c r="D75">
        <v>2223</v>
      </c>
    </row>
    <row r="76" spans="1:4" x14ac:dyDescent="0.25">
      <c r="A76" t="s">
        <v>127</v>
      </c>
      <c r="B76" t="s">
        <v>143</v>
      </c>
      <c r="C76">
        <v>1740</v>
      </c>
      <c r="D76">
        <v>2185</v>
      </c>
    </row>
    <row r="77" spans="1:4" x14ac:dyDescent="0.25">
      <c r="A77" t="s">
        <v>127</v>
      </c>
      <c r="B77" t="s">
        <v>144</v>
      </c>
      <c r="C77">
        <v>2804</v>
      </c>
      <c r="D77">
        <v>2191</v>
      </c>
    </row>
    <row r="78" spans="1:4" x14ac:dyDescent="0.25">
      <c r="A78" t="s">
        <v>145</v>
      </c>
      <c r="B78" t="s">
        <v>133</v>
      </c>
      <c r="C78">
        <v>1818</v>
      </c>
      <c r="D78">
        <v>2181</v>
      </c>
    </row>
    <row r="79" spans="1:4" x14ac:dyDescent="0.25">
      <c r="A79" t="s">
        <v>127</v>
      </c>
      <c r="B79" t="s">
        <v>134</v>
      </c>
      <c r="C79">
        <v>1746</v>
      </c>
      <c r="D79">
        <v>2173</v>
      </c>
    </row>
    <row r="80" spans="1:4" x14ac:dyDescent="0.25">
      <c r="A80" t="s">
        <v>127</v>
      </c>
      <c r="B80" t="s">
        <v>135</v>
      </c>
      <c r="C80">
        <v>2002</v>
      </c>
      <c r="D80">
        <v>2172</v>
      </c>
    </row>
    <row r="81" spans="1:4" x14ac:dyDescent="0.25">
      <c r="A81" t="s">
        <v>127</v>
      </c>
      <c r="B81" t="s">
        <v>136</v>
      </c>
      <c r="C81">
        <v>1741</v>
      </c>
      <c r="D81">
        <v>2154</v>
      </c>
    </row>
    <row r="82" spans="1:4" x14ac:dyDescent="0.25">
      <c r="A82" t="s">
        <v>127</v>
      </c>
      <c r="B82" t="s">
        <v>137</v>
      </c>
      <c r="C82">
        <v>1806</v>
      </c>
      <c r="D82">
        <v>2096</v>
      </c>
    </row>
    <row r="83" spans="1:4" x14ac:dyDescent="0.25">
      <c r="A83" t="s">
        <v>127</v>
      </c>
      <c r="B83" t="s">
        <v>138</v>
      </c>
      <c r="C83">
        <v>1785</v>
      </c>
      <c r="D83">
        <v>2072</v>
      </c>
    </row>
    <row r="84" spans="1:4" x14ac:dyDescent="0.25">
      <c r="A84" t="s">
        <v>127</v>
      </c>
      <c r="B84" t="s">
        <v>139</v>
      </c>
      <c r="C84">
        <v>1772</v>
      </c>
      <c r="D84">
        <v>2021</v>
      </c>
    </row>
    <row r="85" spans="1:4" x14ac:dyDescent="0.25">
      <c r="A85" t="s">
        <v>127</v>
      </c>
      <c r="B85" t="s">
        <v>140</v>
      </c>
      <c r="C85">
        <v>1901</v>
      </c>
      <c r="D85">
        <v>1943</v>
      </c>
    </row>
    <row r="86" spans="1:4" x14ac:dyDescent="0.25">
      <c r="A86" t="s">
        <v>127</v>
      </c>
      <c r="B86" t="s">
        <v>141</v>
      </c>
      <c r="C86">
        <v>1860</v>
      </c>
      <c r="D86">
        <v>1939</v>
      </c>
    </row>
    <row r="87" spans="1:4" x14ac:dyDescent="0.25">
      <c r="A87" t="s">
        <v>127</v>
      </c>
      <c r="B87" t="s">
        <v>142</v>
      </c>
      <c r="C87">
        <v>1935</v>
      </c>
      <c r="D87">
        <v>1909</v>
      </c>
    </row>
    <row r="88" spans="1:4" x14ac:dyDescent="0.25">
      <c r="A88" t="s">
        <v>127</v>
      </c>
      <c r="B88" t="s">
        <v>143</v>
      </c>
      <c r="C88">
        <v>1904</v>
      </c>
      <c r="D88">
        <v>1923</v>
      </c>
    </row>
  </sheetData>
  <mergeCells count="1">
    <mergeCell ref="H1:I1"/>
  </mergeCells>
  <hyperlinks>
    <hyperlink ref="H1:I1" location="Index!A1" display="Regresar al Índice" xr:uid="{9064AB91-2521-4AA2-9F44-7F733E957A59}"/>
  </hyperlink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88"/>
  <dimension ref="A1:I88"/>
  <sheetViews>
    <sheetView workbookViewId="0">
      <selection activeCell="F22" sqref="F22"/>
    </sheetView>
  </sheetViews>
  <sheetFormatPr baseColWidth="10" defaultColWidth="9.109375" defaultRowHeight="13.2" x14ac:dyDescent="0.25"/>
  <sheetData>
    <row r="1" spans="1:9" ht="14.4" x14ac:dyDescent="0.3">
      <c r="A1" t="s">
        <v>1124</v>
      </c>
      <c r="H1" s="12" t="s">
        <v>131</v>
      </c>
      <c r="I1" s="12"/>
    </row>
    <row r="2" spans="1:9" x14ac:dyDescent="0.25">
      <c r="A2" t="s">
        <v>1120</v>
      </c>
    </row>
    <row r="3" spans="1:9" x14ac:dyDescent="0.25">
      <c r="A3" t="s">
        <v>1125</v>
      </c>
    </row>
    <row r="5" spans="1:9" x14ac:dyDescent="0.25">
      <c r="A5" t="s">
        <v>159</v>
      </c>
      <c r="B5" t="s">
        <v>146</v>
      </c>
      <c r="C5" t="s">
        <v>170</v>
      </c>
      <c r="D5" t="s">
        <v>588</v>
      </c>
    </row>
    <row r="6" spans="1:9" x14ac:dyDescent="0.25">
      <c r="A6" t="s">
        <v>154</v>
      </c>
      <c r="B6" t="s">
        <v>133</v>
      </c>
      <c r="C6">
        <v>-0.5</v>
      </c>
      <c r="D6">
        <v>3</v>
      </c>
    </row>
    <row r="7" spans="1:9" x14ac:dyDescent="0.25">
      <c r="A7" t="s">
        <v>127</v>
      </c>
      <c r="B7" t="s">
        <v>134</v>
      </c>
      <c r="C7">
        <v>1.6</v>
      </c>
      <c r="D7">
        <v>2.4</v>
      </c>
    </row>
    <row r="8" spans="1:9" x14ac:dyDescent="0.25">
      <c r="A8" t="s">
        <v>127</v>
      </c>
      <c r="B8" t="s">
        <v>135</v>
      </c>
      <c r="C8">
        <v>2</v>
      </c>
      <c r="D8">
        <v>2</v>
      </c>
    </row>
    <row r="9" spans="1:9" x14ac:dyDescent="0.25">
      <c r="A9" t="s">
        <v>127</v>
      </c>
      <c r="B9" t="s">
        <v>136</v>
      </c>
      <c r="C9">
        <v>5.4</v>
      </c>
      <c r="D9">
        <v>2.1</v>
      </c>
    </row>
    <row r="10" spans="1:9" x14ac:dyDescent="0.25">
      <c r="A10" t="s">
        <v>127</v>
      </c>
      <c r="B10" t="s">
        <v>137</v>
      </c>
      <c r="C10">
        <v>2.1</v>
      </c>
      <c r="D10">
        <v>1.9</v>
      </c>
    </row>
    <row r="11" spans="1:9" x14ac:dyDescent="0.25">
      <c r="A11" t="s">
        <v>127</v>
      </c>
      <c r="B11" t="s">
        <v>138</v>
      </c>
      <c r="C11">
        <v>0.4</v>
      </c>
      <c r="D11">
        <v>1.6</v>
      </c>
    </row>
    <row r="12" spans="1:9" x14ac:dyDescent="0.25">
      <c r="A12" t="s">
        <v>127</v>
      </c>
      <c r="B12" t="s">
        <v>139</v>
      </c>
      <c r="C12">
        <v>-3.7</v>
      </c>
      <c r="D12">
        <v>1.1000000000000001</v>
      </c>
    </row>
    <row r="13" spans="1:9" x14ac:dyDescent="0.25">
      <c r="A13" t="s">
        <v>127</v>
      </c>
      <c r="B13" t="s">
        <v>140</v>
      </c>
      <c r="C13">
        <v>-7.2</v>
      </c>
      <c r="D13">
        <v>0.3</v>
      </c>
    </row>
    <row r="14" spans="1:9" x14ac:dyDescent="0.25">
      <c r="A14" t="s">
        <v>127</v>
      </c>
      <c r="B14" t="s">
        <v>141</v>
      </c>
      <c r="C14">
        <v>-7.3</v>
      </c>
      <c r="D14">
        <v>-0.5</v>
      </c>
    </row>
    <row r="15" spans="1:9" x14ac:dyDescent="0.25">
      <c r="A15" t="s">
        <v>127</v>
      </c>
      <c r="B15" t="s">
        <v>142</v>
      </c>
      <c r="C15">
        <v>-8</v>
      </c>
      <c r="D15">
        <v>-1.3</v>
      </c>
    </row>
    <row r="16" spans="1:9" x14ac:dyDescent="0.25">
      <c r="A16" t="s">
        <v>127</v>
      </c>
      <c r="B16" t="s">
        <v>143</v>
      </c>
      <c r="C16">
        <v>-8.9</v>
      </c>
      <c r="D16">
        <v>-2</v>
      </c>
    </row>
    <row r="17" spans="1:4" x14ac:dyDescent="0.25">
      <c r="A17" t="s">
        <v>127</v>
      </c>
      <c r="B17" t="s">
        <v>144</v>
      </c>
      <c r="C17">
        <v>-10.3</v>
      </c>
      <c r="D17">
        <v>-2.9</v>
      </c>
    </row>
    <row r="18" spans="1:4" x14ac:dyDescent="0.25">
      <c r="A18" t="s">
        <v>155</v>
      </c>
      <c r="B18" t="s">
        <v>133</v>
      </c>
      <c r="C18">
        <v>-10.6</v>
      </c>
      <c r="D18">
        <v>-3.7</v>
      </c>
    </row>
    <row r="19" spans="1:4" x14ac:dyDescent="0.25">
      <c r="A19" t="s">
        <v>127</v>
      </c>
      <c r="B19" t="s">
        <v>134</v>
      </c>
      <c r="C19">
        <v>-13</v>
      </c>
      <c r="D19">
        <v>-4.9000000000000004</v>
      </c>
    </row>
    <row r="20" spans="1:4" x14ac:dyDescent="0.25">
      <c r="A20" t="s">
        <v>127</v>
      </c>
      <c r="B20" t="s">
        <v>135</v>
      </c>
      <c r="C20">
        <v>-13.8</v>
      </c>
      <c r="D20">
        <v>-6.2</v>
      </c>
    </row>
    <row r="21" spans="1:4" x14ac:dyDescent="0.25">
      <c r="A21" t="s">
        <v>127</v>
      </c>
      <c r="B21" t="s">
        <v>136</v>
      </c>
      <c r="C21">
        <v>-16.600000000000001</v>
      </c>
      <c r="D21">
        <v>-8.1</v>
      </c>
    </row>
    <row r="22" spans="1:4" x14ac:dyDescent="0.25">
      <c r="A22" t="s">
        <v>127</v>
      </c>
      <c r="B22" t="s">
        <v>137</v>
      </c>
      <c r="C22">
        <v>-14.9</v>
      </c>
      <c r="D22">
        <v>-9.5</v>
      </c>
    </row>
    <row r="23" spans="1:4" x14ac:dyDescent="0.25">
      <c r="A23" t="s">
        <v>127</v>
      </c>
      <c r="B23" t="s">
        <v>138</v>
      </c>
      <c r="C23">
        <v>-14.6</v>
      </c>
      <c r="D23">
        <v>-10.7</v>
      </c>
    </row>
    <row r="24" spans="1:4" x14ac:dyDescent="0.25">
      <c r="A24" t="s">
        <v>127</v>
      </c>
      <c r="B24" t="s">
        <v>139</v>
      </c>
      <c r="C24">
        <v>-14.5</v>
      </c>
      <c r="D24">
        <v>-11.6</v>
      </c>
    </row>
    <row r="25" spans="1:4" x14ac:dyDescent="0.25">
      <c r="A25" t="s">
        <v>127</v>
      </c>
      <c r="B25" t="s">
        <v>140</v>
      </c>
      <c r="C25">
        <v>-15.8</v>
      </c>
      <c r="D25">
        <v>-12.3</v>
      </c>
    </row>
    <row r="26" spans="1:4" x14ac:dyDescent="0.25">
      <c r="A26" t="s">
        <v>127</v>
      </c>
      <c r="B26" t="s">
        <v>141</v>
      </c>
      <c r="C26">
        <v>-17.100000000000001</v>
      </c>
      <c r="D26">
        <v>-13.2</v>
      </c>
    </row>
    <row r="27" spans="1:4" x14ac:dyDescent="0.25">
      <c r="A27" t="s">
        <v>127</v>
      </c>
      <c r="B27" t="s">
        <v>142</v>
      </c>
      <c r="C27">
        <v>-18</v>
      </c>
      <c r="D27">
        <v>-14</v>
      </c>
    </row>
    <row r="28" spans="1:4" x14ac:dyDescent="0.25">
      <c r="A28" t="s">
        <v>127</v>
      </c>
      <c r="B28" t="s">
        <v>143</v>
      </c>
      <c r="C28">
        <v>-19</v>
      </c>
      <c r="D28">
        <v>-14.8</v>
      </c>
    </row>
    <row r="29" spans="1:4" x14ac:dyDescent="0.25">
      <c r="A29" t="s">
        <v>127</v>
      </c>
      <c r="B29" t="s">
        <v>144</v>
      </c>
      <c r="C29">
        <v>-18.399999999999999</v>
      </c>
      <c r="D29">
        <v>-15.5</v>
      </c>
    </row>
    <row r="30" spans="1:4" x14ac:dyDescent="0.25">
      <c r="A30" t="s">
        <v>156</v>
      </c>
      <c r="B30" t="s">
        <v>133</v>
      </c>
      <c r="C30">
        <v>-15.1</v>
      </c>
      <c r="D30">
        <v>-15.9</v>
      </c>
    </row>
    <row r="31" spans="1:4" x14ac:dyDescent="0.25">
      <c r="A31" t="s">
        <v>127</v>
      </c>
      <c r="B31" t="s">
        <v>134</v>
      </c>
      <c r="C31">
        <v>-12.5</v>
      </c>
      <c r="D31">
        <v>-15.9</v>
      </c>
    </row>
    <row r="32" spans="1:4" x14ac:dyDescent="0.25">
      <c r="A32" t="s">
        <v>127</v>
      </c>
      <c r="B32" t="s">
        <v>135</v>
      </c>
      <c r="C32">
        <v>-7.6</v>
      </c>
      <c r="D32">
        <v>-15.3</v>
      </c>
    </row>
    <row r="33" spans="1:4" x14ac:dyDescent="0.25">
      <c r="A33" t="s">
        <v>127</v>
      </c>
      <c r="B33" t="s">
        <v>136</v>
      </c>
      <c r="C33">
        <v>-2.7</v>
      </c>
      <c r="D33">
        <v>-14.2</v>
      </c>
    </row>
    <row r="34" spans="1:4" x14ac:dyDescent="0.25">
      <c r="A34" t="s">
        <v>127</v>
      </c>
      <c r="B34" t="s">
        <v>137</v>
      </c>
      <c r="C34">
        <v>-0.1</v>
      </c>
      <c r="D34">
        <v>-13</v>
      </c>
    </row>
    <row r="35" spans="1:4" x14ac:dyDescent="0.25">
      <c r="A35" t="s">
        <v>127</v>
      </c>
      <c r="B35" t="s">
        <v>138</v>
      </c>
      <c r="C35">
        <v>2.2999999999999998</v>
      </c>
      <c r="D35">
        <v>-11.5</v>
      </c>
    </row>
    <row r="36" spans="1:4" x14ac:dyDescent="0.25">
      <c r="A36" t="s">
        <v>127</v>
      </c>
      <c r="B36" t="s">
        <v>139</v>
      </c>
      <c r="C36">
        <v>6.8</v>
      </c>
      <c r="D36">
        <v>-9.8000000000000007</v>
      </c>
    </row>
    <row r="37" spans="1:4" x14ac:dyDescent="0.25">
      <c r="A37" t="s">
        <v>127</v>
      </c>
      <c r="B37" t="s">
        <v>140</v>
      </c>
      <c r="C37">
        <v>13.8</v>
      </c>
      <c r="D37">
        <v>-7.3</v>
      </c>
    </row>
    <row r="38" spans="1:4" x14ac:dyDescent="0.25">
      <c r="A38" t="s">
        <v>127</v>
      </c>
      <c r="B38" t="s">
        <v>141</v>
      </c>
      <c r="C38">
        <v>20.8</v>
      </c>
      <c r="D38">
        <v>-4.0999999999999996</v>
      </c>
    </row>
    <row r="39" spans="1:4" x14ac:dyDescent="0.25">
      <c r="A39" t="s">
        <v>127</v>
      </c>
      <c r="B39" t="s">
        <v>142</v>
      </c>
      <c r="C39">
        <v>25.5</v>
      </c>
      <c r="D39">
        <v>-0.5</v>
      </c>
    </row>
    <row r="40" spans="1:4" x14ac:dyDescent="0.25">
      <c r="A40" t="s">
        <v>127</v>
      </c>
      <c r="B40" t="s">
        <v>143</v>
      </c>
      <c r="C40">
        <v>29.7</v>
      </c>
      <c r="D40">
        <v>3.5</v>
      </c>
    </row>
    <row r="41" spans="1:4" x14ac:dyDescent="0.25">
      <c r="A41" t="s">
        <v>127</v>
      </c>
      <c r="B41" t="s">
        <v>144</v>
      </c>
      <c r="C41">
        <v>28.9</v>
      </c>
      <c r="D41">
        <v>7.5</v>
      </c>
    </row>
    <row r="42" spans="1:4" x14ac:dyDescent="0.25">
      <c r="A42" t="s">
        <v>157</v>
      </c>
      <c r="B42" t="s">
        <v>133</v>
      </c>
      <c r="C42">
        <v>27</v>
      </c>
      <c r="D42">
        <v>11</v>
      </c>
    </row>
    <row r="43" spans="1:4" x14ac:dyDescent="0.25">
      <c r="A43" t="s">
        <v>127</v>
      </c>
      <c r="B43" t="s">
        <v>134</v>
      </c>
      <c r="C43">
        <v>29.4</v>
      </c>
      <c r="D43">
        <v>14.5</v>
      </c>
    </row>
    <row r="44" spans="1:4" x14ac:dyDescent="0.25">
      <c r="A44" t="s">
        <v>127</v>
      </c>
      <c r="B44" t="s">
        <v>135</v>
      </c>
      <c r="C44">
        <v>20.9</v>
      </c>
      <c r="D44">
        <v>16.899999999999999</v>
      </c>
    </row>
    <row r="45" spans="1:4" x14ac:dyDescent="0.25">
      <c r="A45" t="s">
        <v>127</v>
      </c>
      <c r="B45" t="s">
        <v>136</v>
      </c>
      <c r="C45">
        <v>17.100000000000001</v>
      </c>
      <c r="D45">
        <v>18.5</v>
      </c>
    </row>
    <row r="46" spans="1:4" x14ac:dyDescent="0.25">
      <c r="A46" t="s">
        <v>127</v>
      </c>
      <c r="B46" t="s">
        <v>137</v>
      </c>
      <c r="C46">
        <v>12.5</v>
      </c>
      <c r="D46">
        <v>19.600000000000001</v>
      </c>
    </row>
    <row r="47" spans="1:4" x14ac:dyDescent="0.25">
      <c r="A47" t="s">
        <v>127</v>
      </c>
      <c r="B47" t="s">
        <v>138</v>
      </c>
      <c r="C47">
        <v>10.4</v>
      </c>
      <c r="D47">
        <v>20.2</v>
      </c>
    </row>
    <row r="48" spans="1:4" x14ac:dyDescent="0.25">
      <c r="A48" t="s">
        <v>127</v>
      </c>
      <c r="B48" t="s">
        <v>139</v>
      </c>
      <c r="C48">
        <v>8.4</v>
      </c>
      <c r="D48">
        <v>20.399999999999999</v>
      </c>
    </row>
    <row r="49" spans="1:4" x14ac:dyDescent="0.25">
      <c r="A49" t="s">
        <v>127</v>
      </c>
      <c r="B49" t="s">
        <v>140</v>
      </c>
      <c r="C49">
        <v>3.3</v>
      </c>
      <c r="D49">
        <v>19.5</v>
      </c>
    </row>
    <row r="50" spans="1:4" x14ac:dyDescent="0.25">
      <c r="A50" t="s">
        <v>127</v>
      </c>
      <c r="B50" t="s">
        <v>141</v>
      </c>
      <c r="C50">
        <v>-3.5</v>
      </c>
      <c r="D50">
        <v>17.5</v>
      </c>
    </row>
    <row r="51" spans="1:4" x14ac:dyDescent="0.25">
      <c r="A51" t="s">
        <v>127</v>
      </c>
      <c r="B51" t="s">
        <v>142</v>
      </c>
      <c r="C51">
        <v>-5.7</v>
      </c>
      <c r="D51">
        <v>14.9</v>
      </c>
    </row>
    <row r="52" spans="1:4" x14ac:dyDescent="0.25">
      <c r="A52" t="s">
        <v>127</v>
      </c>
      <c r="B52" t="s">
        <v>143</v>
      </c>
      <c r="C52">
        <v>-5.4</v>
      </c>
      <c r="D52">
        <v>11.9</v>
      </c>
    </row>
    <row r="53" spans="1:4" x14ac:dyDescent="0.25">
      <c r="A53" t="s">
        <v>127</v>
      </c>
      <c r="B53" t="s">
        <v>144</v>
      </c>
      <c r="C53">
        <v>-3.6</v>
      </c>
      <c r="D53">
        <v>9.1999999999999993</v>
      </c>
    </row>
    <row r="54" spans="1:4" x14ac:dyDescent="0.25">
      <c r="A54" t="s">
        <v>158</v>
      </c>
      <c r="B54" t="s">
        <v>133</v>
      </c>
      <c r="C54">
        <v>-7</v>
      </c>
      <c r="D54">
        <v>6.4</v>
      </c>
    </row>
    <row r="55" spans="1:4" x14ac:dyDescent="0.25">
      <c r="A55" t="s">
        <v>127</v>
      </c>
      <c r="B55" t="s">
        <v>134</v>
      </c>
      <c r="C55">
        <v>-11.2</v>
      </c>
      <c r="D55">
        <v>3</v>
      </c>
    </row>
    <row r="56" spans="1:4" x14ac:dyDescent="0.25">
      <c r="A56" t="s">
        <v>127</v>
      </c>
      <c r="B56" t="s">
        <v>135</v>
      </c>
      <c r="C56">
        <v>-7.9</v>
      </c>
      <c r="D56">
        <v>0.6</v>
      </c>
    </row>
    <row r="57" spans="1:4" x14ac:dyDescent="0.25">
      <c r="A57" t="s">
        <v>127</v>
      </c>
      <c r="B57" t="s">
        <v>136</v>
      </c>
      <c r="C57">
        <v>-6.7</v>
      </c>
      <c r="D57">
        <v>-1.4</v>
      </c>
    </row>
    <row r="58" spans="1:4" x14ac:dyDescent="0.25">
      <c r="A58" t="s">
        <v>127</v>
      </c>
      <c r="B58" t="s">
        <v>137</v>
      </c>
      <c r="C58">
        <v>-3.7</v>
      </c>
      <c r="D58">
        <v>-2.7</v>
      </c>
    </row>
    <row r="59" spans="1:4" x14ac:dyDescent="0.25">
      <c r="A59" t="s">
        <v>127</v>
      </c>
      <c r="B59" t="s">
        <v>138</v>
      </c>
      <c r="C59">
        <v>-0.6</v>
      </c>
      <c r="D59">
        <v>-3.6</v>
      </c>
    </row>
    <row r="60" spans="1:4" x14ac:dyDescent="0.25">
      <c r="A60" t="s">
        <v>127</v>
      </c>
      <c r="B60" t="s">
        <v>139</v>
      </c>
      <c r="C60">
        <v>-0.4</v>
      </c>
      <c r="D60">
        <v>-4.4000000000000004</v>
      </c>
    </row>
    <row r="61" spans="1:4" x14ac:dyDescent="0.25">
      <c r="A61" t="s">
        <v>127</v>
      </c>
      <c r="B61" t="s">
        <v>140</v>
      </c>
      <c r="C61">
        <v>0.5</v>
      </c>
      <c r="D61">
        <v>-4.5999999999999996</v>
      </c>
    </row>
    <row r="62" spans="1:4" x14ac:dyDescent="0.25">
      <c r="A62" t="s">
        <v>127</v>
      </c>
      <c r="B62" t="s">
        <v>141</v>
      </c>
      <c r="C62">
        <v>3.1</v>
      </c>
      <c r="D62">
        <v>-4.0999999999999996</v>
      </c>
    </row>
    <row r="63" spans="1:4" x14ac:dyDescent="0.25">
      <c r="A63" t="s">
        <v>127</v>
      </c>
      <c r="B63" t="s">
        <v>142</v>
      </c>
      <c r="C63">
        <v>3.2</v>
      </c>
      <c r="D63">
        <v>-3.3</v>
      </c>
    </row>
    <row r="64" spans="1:4" x14ac:dyDescent="0.25">
      <c r="A64" t="s">
        <v>127</v>
      </c>
      <c r="B64" t="s">
        <v>143</v>
      </c>
      <c r="C64">
        <v>0.8</v>
      </c>
      <c r="D64">
        <v>-2.8</v>
      </c>
    </row>
    <row r="65" spans="1:4" x14ac:dyDescent="0.25">
      <c r="A65" t="s">
        <v>127</v>
      </c>
      <c r="B65" t="s">
        <v>144</v>
      </c>
      <c r="C65">
        <v>1.5</v>
      </c>
      <c r="D65">
        <v>-2.4</v>
      </c>
    </row>
    <row r="66" spans="1:4" x14ac:dyDescent="0.25">
      <c r="A66" t="s">
        <v>132</v>
      </c>
      <c r="B66" t="s">
        <v>133</v>
      </c>
      <c r="C66">
        <v>3.9</v>
      </c>
      <c r="D66">
        <v>-1.5</v>
      </c>
    </row>
    <row r="67" spans="1:4" x14ac:dyDescent="0.25">
      <c r="A67" t="s">
        <v>127</v>
      </c>
      <c r="B67" t="s">
        <v>134</v>
      </c>
      <c r="C67">
        <v>4.5999999999999996</v>
      </c>
      <c r="D67">
        <v>-0.2</v>
      </c>
    </row>
    <row r="68" spans="1:4" x14ac:dyDescent="0.25">
      <c r="A68" t="s">
        <v>127</v>
      </c>
      <c r="B68" t="s">
        <v>135</v>
      </c>
      <c r="C68">
        <v>2.6</v>
      </c>
      <c r="D68">
        <v>0.7</v>
      </c>
    </row>
    <row r="69" spans="1:4" x14ac:dyDescent="0.25">
      <c r="A69" t="s">
        <v>127</v>
      </c>
      <c r="B69" t="s">
        <v>136</v>
      </c>
      <c r="C69">
        <v>-0.5</v>
      </c>
      <c r="D69">
        <v>1.2</v>
      </c>
    </row>
    <row r="70" spans="1:4" x14ac:dyDescent="0.25">
      <c r="A70" t="s">
        <v>127</v>
      </c>
      <c r="B70" t="s">
        <v>137</v>
      </c>
      <c r="C70">
        <v>-2.7</v>
      </c>
      <c r="D70">
        <v>1.3</v>
      </c>
    </row>
    <row r="71" spans="1:4" x14ac:dyDescent="0.25">
      <c r="A71" t="s">
        <v>127</v>
      </c>
      <c r="B71" t="s">
        <v>138</v>
      </c>
      <c r="C71">
        <v>-7.9</v>
      </c>
      <c r="D71">
        <v>0.7</v>
      </c>
    </row>
    <row r="72" spans="1:4" x14ac:dyDescent="0.25">
      <c r="A72" t="s">
        <v>127</v>
      </c>
      <c r="B72" t="s">
        <v>139</v>
      </c>
      <c r="C72">
        <v>-7</v>
      </c>
      <c r="D72">
        <v>0.2</v>
      </c>
    </row>
    <row r="73" spans="1:4" x14ac:dyDescent="0.25">
      <c r="A73" t="s">
        <v>127</v>
      </c>
      <c r="B73" t="s">
        <v>140</v>
      </c>
      <c r="C73">
        <v>-4.8</v>
      </c>
      <c r="D73">
        <v>-0.3</v>
      </c>
    </row>
    <row r="74" spans="1:4" x14ac:dyDescent="0.25">
      <c r="A74" t="s">
        <v>127</v>
      </c>
      <c r="B74" t="s">
        <v>141</v>
      </c>
      <c r="C74">
        <v>-5.2</v>
      </c>
      <c r="D74">
        <v>-1</v>
      </c>
    </row>
    <row r="75" spans="1:4" x14ac:dyDescent="0.25">
      <c r="A75" t="s">
        <v>127</v>
      </c>
      <c r="B75" t="s">
        <v>142</v>
      </c>
      <c r="C75">
        <v>-5.0999999999999996</v>
      </c>
      <c r="D75">
        <v>-1.6</v>
      </c>
    </row>
    <row r="76" spans="1:4" x14ac:dyDescent="0.25">
      <c r="A76" t="s">
        <v>127</v>
      </c>
      <c r="B76" t="s">
        <v>143</v>
      </c>
      <c r="C76">
        <v>-5.5</v>
      </c>
      <c r="D76">
        <v>-2.2000000000000002</v>
      </c>
    </row>
    <row r="77" spans="1:4" x14ac:dyDescent="0.25">
      <c r="A77" t="s">
        <v>127</v>
      </c>
      <c r="B77" t="s">
        <v>144</v>
      </c>
      <c r="C77">
        <v>-6.8</v>
      </c>
      <c r="D77">
        <v>-2.9</v>
      </c>
    </row>
    <row r="78" spans="1:4" x14ac:dyDescent="0.25">
      <c r="A78" t="s">
        <v>145</v>
      </c>
      <c r="B78" t="s">
        <v>133</v>
      </c>
      <c r="C78">
        <v>-7.2</v>
      </c>
      <c r="D78">
        <v>-3.8</v>
      </c>
    </row>
    <row r="79" spans="1:4" x14ac:dyDescent="0.25">
      <c r="A79" t="s">
        <v>127</v>
      </c>
      <c r="B79" t="s">
        <v>134</v>
      </c>
      <c r="C79">
        <v>-6.4</v>
      </c>
      <c r="D79">
        <v>-4.7</v>
      </c>
    </row>
    <row r="80" spans="1:4" x14ac:dyDescent="0.25">
      <c r="A80" t="s">
        <v>127</v>
      </c>
      <c r="B80" t="s">
        <v>135</v>
      </c>
      <c r="C80">
        <v>-5.7</v>
      </c>
      <c r="D80">
        <v>-5.4</v>
      </c>
    </row>
    <row r="81" spans="1:4" x14ac:dyDescent="0.25">
      <c r="A81" t="s">
        <v>127</v>
      </c>
      <c r="B81" t="s">
        <v>136</v>
      </c>
      <c r="C81">
        <v>-4.5999999999999996</v>
      </c>
      <c r="D81">
        <v>-5.7</v>
      </c>
    </row>
    <row r="82" spans="1:4" x14ac:dyDescent="0.25">
      <c r="A82" t="s">
        <v>127</v>
      </c>
      <c r="B82" t="s">
        <v>137</v>
      </c>
      <c r="C82">
        <v>-6.7</v>
      </c>
      <c r="D82">
        <v>-6.1</v>
      </c>
    </row>
    <row r="83" spans="1:4" x14ac:dyDescent="0.25">
      <c r="A83" t="s">
        <v>127</v>
      </c>
      <c r="B83" t="s">
        <v>138</v>
      </c>
      <c r="C83">
        <v>-5</v>
      </c>
      <c r="D83">
        <v>-5.8</v>
      </c>
    </row>
    <row r="84" spans="1:4" x14ac:dyDescent="0.25">
      <c r="A84" t="s">
        <v>127</v>
      </c>
      <c r="B84" t="s">
        <v>139</v>
      </c>
      <c r="C84">
        <v>-8.3000000000000007</v>
      </c>
      <c r="D84">
        <v>-5.9</v>
      </c>
    </row>
    <row r="85" spans="1:4" x14ac:dyDescent="0.25">
      <c r="A85" t="s">
        <v>127</v>
      </c>
      <c r="B85" t="s">
        <v>140</v>
      </c>
      <c r="C85">
        <v>-13.4</v>
      </c>
      <c r="D85">
        <v>-6.7</v>
      </c>
    </row>
    <row r="86" spans="1:4" x14ac:dyDescent="0.25">
      <c r="A86" t="s">
        <v>127</v>
      </c>
      <c r="B86" t="s">
        <v>141</v>
      </c>
      <c r="C86">
        <v>-12.9</v>
      </c>
      <c r="D86">
        <v>-7.3</v>
      </c>
    </row>
    <row r="87" spans="1:4" x14ac:dyDescent="0.25">
      <c r="A87" t="s">
        <v>127</v>
      </c>
      <c r="B87" t="s">
        <v>142</v>
      </c>
      <c r="C87">
        <v>-14.1</v>
      </c>
      <c r="D87">
        <v>-8.1</v>
      </c>
    </row>
    <row r="88" spans="1:4" x14ac:dyDescent="0.25">
      <c r="A88" t="s">
        <v>127</v>
      </c>
      <c r="B88" t="s">
        <v>143</v>
      </c>
      <c r="C88">
        <v>-12</v>
      </c>
      <c r="D88">
        <v>-8.6</v>
      </c>
    </row>
  </sheetData>
  <mergeCells count="1">
    <mergeCell ref="H1:I1"/>
  </mergeCells>
  <hyperlinks>
    <hyperlink ref="H1:I1" location="Index!A1" display="Regresar al Índice" xr:uid="{36461096-0FBA-49AC-B4DD-BCAFA7FFEA39}"/>
  </hyperlink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89"/>
  <dimension ref="A1:I37"/>
  <sheetViews>
    <sheetView workbookViewId="0">
      <selection activeCell="F22" sqref="F22"/>
    </sheetView>
  </sheetViews>
  <sheetFormatPr baseColWidth="10" defaultColWidth="9.109375" defaultRowHeight="13.2" x14ac:dyDescent="0.25"/>
  <sheetData>
    <row r="1" spans="1:9" ht="14.4" x14ac:dyDescent="0.3">
      <c r="A1" t="s">
        <v>1126</v>
      </c>
      <c r="H1" s="12" t="s">
        <v>131</v>
      </c>
      <c r="I1" s="12"/>
    </row>
    <row r="2" spans="1:9" x14ac:dyDescent="0.25">
      <c r="A2" t="s">
        <v>1120</v>
      </c>
    </row>
    <row r="5" spans="1:9" x14ac:dyDescent="0.25">
      <c r="A5" t="s">
        <v>206</v>
      </c>
      <c r="B5" t="s">
        <v>589</v>
      </c>
    </row>
    <row r="6" spans="1:9" x14ac:dyDescent="0.25">
      <c r="A6" t="s">
        <v>94</v>
      </c>
      <c r="B6">
        <v>0.2</v>
      </c>
    </row>
    <row r="7" spans="1:9" x14ac:dyDescent="0.25">
      <c r="A7" t="s">
        <v>112</v>
      </c>
      <c r="B7">
        <v>0.3</v>
      </c>
    </row>
    <row r="8" spans="1:9" x14ac:dyDescent="0.25">
      <c r="A8" t="s">
        <v>91</v>
      </c>
      <c r="B8">
        <v>0.6</v>
      </c>
    </row>
    <row r="9" spans="1:9" x14ac:dyDescent="0.25">
      <c r="A9" t="s">
        <v>90</v>
      </c>
      <c r="B9">
        <v>0.6</v>
      </c>
    </row>
    <row r="10" spans="1:9" x14ac:dyDescent="0.25">
      <c r="A10" t="s">
        <v>106</v>
      </c>
      <c r="B10">
        <v>0.8</v>
      </c>
    </row>
    <row r="11" spans="1:9" x14ac:dyDescent="0.25">
      <c r="A11" t="s">
        <v>103</v>
      </c>
      <c r="B11">
        <v>0.8</v>
      </c>
    </row>
    <row r="12" spans="1:9" x14ac:dyDescent="0.25">
      <c r="A12" t="s">
        <v>104</v>
      </c>
      <c r="B12">
        <v>0.9</v>
      </c>
    </row>
    <row r="13" spans="1:9" x14ac:dyDescent="0.25">
      <c r="A13" t="s">
        <v>120</v>
      </c>
      <c r="B13">
        <v>1.3</v>
      </c>
    </row>
    <row r="14" spans="1:9" x14ac:dyDescent="0.25">
      <c r="A14" t="s">
        <v>108</v>
      </c>
      <c r="B14">
        <v>1.5</v>
      </c>
    </row>
    <row r="15" spans="1:9" x14ac:dyDescent="0.25">
      <c r="A15" t="s">
        <v>111</v>
      </c>
      <c r="B15">
        <v>1.5</v>
      </c>
    </row>
    <row r="16" spans="1:9" x14ac:dyDescent="0.25">
      <c r="A16" t="s">
        <v>95</v>
      </c>
      <c r="B16">
        <v>1.6</v>
      </c>
    </row>
    <row r="17" spans="1:2" x14ac:dyDescent="0.25">
      <c r="A17" t="s">
        <v>118</v>
      </c>
      <c r="B17">
        <v>1.9</v>
      </c>
    </row>
    <row r="18" spans="1:2" x14ac:dyDescent="0.25">
      <c r="A18" t="s">
        <v>100</v>
      </c>
      <c r="B18">
        <v>1.9</v>
      </c>
    </row>
    <row r="19" spans="1:2" x14ac:dyDescent="0.25">
      <c r="A19" t="s">
        <v>115</v>
      </c>
      <c r="B19">
        <v>2.2999999999999998</v>
      </c>
    </row>
    <row r="20" spans="1:2" x14ac:dyDescent="0.25">
      <c r="A20" t="s">
        <v>105</v>
      </c>
      <c r="B20">
        <v>2.4</v>
      </c>
    </row>
    <row r="21" spans="1:2" x14ac:dyDescent="0.25">
      <c r="A21" t="s">
        <v>122</v>
      </c>
      <c r="B21">
        <v>2.5</v>
      </c>
    </row>
    <row r="22" spans="1:2" x14ac:dyDescent="0.25">
      <c r="A22" t="s">
        <v>89</v>
      </c>
      <c r="B22">
        <v>2.6</v>
      </c>
    </row>
    <row r="23" spans="1:2" x14ac:dyDescent="0.25">
      <c r="A23" t="s">
        <v>97</v>
      </c>
      <c r="B23">
        <v>2.8</v>
      </c>
    </row>
    <row r="24" spans="1:2" x14ac:dyDescent="0.25">
      <c r="A24" t="s">
        <v>123</v>
      </c>
      <c r="B24">
        <v>3.1</v>
      </c>
    </row>
    <row r="25" spans="1:2" x14ac:dyDescent="0.25">
      <c r="A25" t="s">
        <v>92</v>
      </c>
      <c r="B25">
        <v>3.1</v>
      </c>
    </row>
    <row r="26" spans="1:2" x14ac:dyDescent="0.25">
      <c r="A26" t="s">
        <v>116</v>
      </c>
      <c r="B26">
        <v>3.2</v>
      </c>
    </row>
    <row r="27" spans="1:2" x14ac:dyDescent="0.25">
      <c r="A27" t="s">
        <v>113</v>
      </c>
      <c r="B27">
        <v>3.7</v>
      </c>
    </row>
    <row r="28" spans="1:2" x14ac:dyDescent="0.25">
      <c r="A28" t="s">
        <v>109</v>
      </c>
      <c r="B28">
        <v>3.7</v>
      </c>
    </row>
    <row r="29" spans="1:2" x14ac:dyDescent="0.25">
      <c r="A29" t="s">
        <v>96</v>
      </c>
      <c r="B29">
        <v>4.7</v>
      </c>
    </row>
    <row r="30" spans="1:2" x14ac:dyDescent="0.25">
      <c r="A30" t="s">
        <v>114</v>
      </c>
      <c r="B30">
        <v>5</v>
      </c>
    </row>
    <row r="31" spans="1:2" x14ac:dyDescent="0.25">
      <c r="A31" t="s">
        <v>98</v>
      </c>
      <c r="B31">
        <v>5.2</v>
      </c>
    </row>
    <row r="32" spans="1:2" x14ac:dyDescent="0.25">
      <c r="A32" t="s">
        <v>107</v>
      </c>
      <c r="B32">
        <v>5.7</v>
      </c>
    </row>
    <row r="33" spans="1:2" x14ac:dyDescent="0.25">
      <c r="A33" t="s">
        <v>124</v>
      </c>
      <c r="B33">
        <v>6</v>
      </c>
    </row>
    <row r="34" spans="1:2" x14ac:dyDescent="0.25">
      <c r="A34" t="s">
        <v>101</v>
      </c>
      <c r="B34">
        <v>6.5</v>
      </c>
    </row>
    <row r="35" spans="1:2" x14ac:dyDescent="0.25">
      <c r="A35" t="s">
        <v>93</v>
      </c>
      <c r="B35">
        <v>6.6</v>
      </c>
    </row>
    <row r="36" spans="1:2" x14ac:dyDescent="0.25">
      <c r="A36" t="s">
        <v>99</v>
      </c>
      <c r="B36">
        <v>6.6</v>
      </c>
    </row>
    <row r="37" spans="1:2" x14ac:dyDescent="0.25">
      <c r="A37" t="s">
        <v>117</v>
      </c>
      <c r="B37">
        <v>10.3</v>
      </c>
    </row>
  </sheetData>
  <mergeCells count="1">
    <mergeCell ref="H1:I1"/>
  </mergeCells>
  <hyperlinks>
    <hyperlink ref="H1:I1" location="Index!A1" display="Regresar al Índice" xr:uid="{5147D38A-C083-4980-8912-A0086090DCE0}"/>
  </hyperlink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90"/>
  <dimension ref="A1:I38"/>
  <sheetViews>
    <sheetView workbookViewId="0">
      <selection activeCell="F22" sqref="F22"/>
    </sheetView>
  </sheetViews>
  <sheetFormatPr baseColWidth="10" defaultColWidth="9.109375" defaultRowHeight="13.2" x14ac:dyDescent="0.25"/>
  <sheetData>
    <row r="1" spans="1:9" ht="14.4" x14ac:dyDescent="0.3">
      <c r="A1" t="s">
        <v>1127</v>
      </c>
      <c r="H1" s="12" t="s">
        <v>131</v>
      </c>
      <c r="I1" s="12"/>
    </row>
    <row r="2" spans="1:9" x14ac:dyDescent="0.25">
      <c r="A2" t="s">
        <v>584</v>
      </c>
    </row>
    <row r="3" spans="1:9" x14ac:dyDescent="0.25">
      <c r="A3" t="s">
        <v>590</v>
      </c>
    </row>
    <row r="5" spans="1:9" x14ac:dyDescent="0.25">
      <c r="A5" t="s">
        <v>206</v>
      </c>
      <c r="B5" t="s">
        <v>589</v>
      </c>
    </row>
    <row r="6" spans="1:9" x14ac:dyDescent="0.25">
      <c r="A6" t="s">
        <v>94</v>
      </c>
      <c r="B6">
        <v>-83.8</v>
      </c>
    </row>
    <row r="7" spans="1:9" x14ac:dyDescent="0.25">
      <c r="A7" t="s">
        <v>111</v>
      </c>
      <c r="B7">
        <v>-70.900000000000006</v>
      </c>
    </row>
    <row r="8" spans="1:9" x14ac:dyDescent="0.25">
      <c r="A8" t="s">
        <v>90</v>
      </c>
      <c r="B8">
        <v>-64.599999999999994</v>
      </c>
    </row>
    <row r="9" spans="1:9" x14ac:dyDescent="0.25">
      <c r="A9" t="s">
        <v>91</v>
      </c>
      <c r="B9">
        <v>-57.2</v>
      </c>
    </row>
    <row r="10" spans="1:9" x14ac:dyDescent="0.25">
      <c r="A10" t="s">
        <v>95</v>
      </c>
      <c r="B10">
        <v>-44.7</v>
      </c>
    </row>
    <row r="11" spans="1:9" x14ac:dyDescent="0.25">
      <c r="A11" t="s">
        <v>93</v>
      </c>
      <c r="B11">
        <v>-37.9</v>
      </c>
    </row>
    <row r="12" spans="1:9" x14ac:dyDescent="0.25">
      <c r="A12" t="s">
        <v>97</v>
      </c>
      <c r="B12">
        <v>-36.1</v>
      </c>
    </row>
    <row r="13" spans="1:9" x14ac:dyDescent="0.25">
      <c r="A13" t="s">
        <v>103</v>
      </c>
      <c r="B13">
        <v>-33</v>
      </c>
    </row>
    <row r="14" spans="1:9" x14ac:dyDescent="0.25">
      <c r="A14" t="s">
        <v>113</v>
      </c>
      <c r="B14">
        <v>-30.8</v>
      </c>
    </row>
    <row r="15" spans="1:9" x14ac:dyDescent="0.25">
      <c r="A15" t="s">
        <v>118</v>
      </c>
      <c r="B15">
        <v>-30.8</v>
      </c>
    </row>
    <row r="16" spans="1:9" x14ac:dyDescent="0.25">
      <c r="A16" t="s">
        <v>100</v>
      </c>
      <c r="B16">
        <v>-21.8</v>
      </c>
    </row>
    <row r="17" spans="1:2" x14ac:dyDescent="0.25">
      <c r="A17" t="s">
        <v>112</v>
      </c>
      <c r="B17">
        <v>-20.5</v>
      </c>
    </row>
    <row r="18" spans="1:2" x14ac:dyDescent="0.25">
      <c r="A18" t="s">
        <v>122</v>
      </c>
      <c r="B18">
        <v>-19.8</v>
      </c>
    </row>
    <row r="19" spans="1:2" x14ac:dyDescent="0.25">
      <c r="A19" t="s">
        <v>120</v>
      </c>
      <c r="B19">
        <v>-15</v>
      </c>
    </row>
    <row r="20" spans="1:2" x14ac:dyDescent="0.25">
      <c r="A20" t="s">
        <v>108</v>
      </c>
      <c r="B20">
        <v>-14.8</v>
      </c>
    </row>
    <row r="21" spans="1:2" x14ac:dyDescent="0.25">
      <c r="A21" t="s">
        <v>121</v>
      </c>
      <c r="B21">
        <v>-10.5</v>
      </c>
    </row>
    <row r="22" spans="1:2" x14ac:dyDescent="0.25">
      <c r="A22" t="s">
        <v>96</v>
      </c>
      <c r="B22">
        <v>-10.3</v>
      </c>
    </row>
    <row r="23" spans="1:2" x14ac:dyDescent="0.25">
      <c r="A23" t="s">
        <v>101</v>
      </c>
      <c r="B23">
        <v>-8.4</v>
      </c>
    </row>
    <row r="24" spans="1:2" x14ac:dyDescent="0.25">
      <c r="A24" t="s">
        <v>116</v>
      </c>
      <c r="B24">
        <v>-5.5</v>
      </c>
    </row>
    <row r="25" spans="1:2" x14ac:dyDescent="0.25">
      <c r="A25" t="s">
        <v>98</v>
      </c>
      <c r="B25">
        <v>-3.7</v>
      </c>
    </row>
    <row r="26" spans="1:2" x14ac:dyDescent="0.25">
      <c r="A26" t="s">
        <v>123</v>
      </c>
      <c r="B26">
        <v>0.1</v>
      </c>
    </row>
    <row r="27" spans="1:2" x14ac:dyDescent="0.25">
      <c r="A27" t="s">
        <v>104</v>
      </c>
      <c r="B27">
        <v>1.4</v>
      </c>
    </row>
    <row r="28" spans="1:2" x14ac:dyDescent="0.25">
      <c r="A28" t="s">
        <v>92</v>
      </c>
      <c r="B28">
        <v>2.2000000000000002</v>
      </c>
    </row>
    <row r="29" spans="1:2" x14ac:dyDescent="0.25">
      <c r="A29" t="s">
        <v>117</v>
      </c>
      <c r="B29">
        <v>3</v>
      </c>
    </row>
    <row r="30" spans="1:2" x14ac:dyDescent="0.25">
      <c r="A30" t="s">
        <v>99</v>
      </c>
      <c r="B30">
        <v>9.4</v>
      </c>
    </row>
    <row r="31" spans="1:2" x14ac:dyDescent="0.25">
      <c r="A31" t="s">
        <v>105</v>
      </c>
      <c r="B31">
        <v>10.3</v>
      </c>
    </row>
    <row r="32" spans="1:2" x14ac:dyDescent="0.25">
      <c r="A32" t="s">
        <v>114</v>
      </c>
      <c r="B32">
        <v>11.6</v>
      </c>
    </row>
    <row r="33" spans="1:2" x14ac:dyDescent="0.25">
      <c r="A33" t="s">
        <v>89</v>
      </c>
      <c r="B33">
        <v>13.5</v>
      </c>
    </row>
    <row r="34" spans="1:2" x14ac:dyDescent="0.25">
      <c r="A34" t="s">
        <v>107</v>
      </c>
      <c r="B34">
        <v>18.2</v>
      </c>
    </row>
    <row r="35" spans="1:2" x14ac:dyDescent="0.25">
      <c r="A35" t="s">
        <v>106</v>
      </c>
      <c r="B35">
        <v>28.3</v>
      </c>
    </row>
    <row r="36" spans="1:2" x14ac:dyDescent="0.25">
      <c r="A36" t="s">
        <v>124</v>
      </c>
      <c r="B36">
        <v>43.1</v>
      </c>
    </row>
    <row r="37" spans="1:2" x14ac:dyDescent="0.25">
      <c r="A37" t="s">
        <v>109</v>
      </c>
      <c r="B37">
        <v>78.599999999999994</v>
      </c>
    </row>
    <row r="38" spans="1:2" x14ac:dyDescent="0.25">
      <c r="A38" t="s">
        <v>115</v>
      </c>
      <c r="B38">
        <v>270.10000000000002</v>
      </c>
    </row>
  </sheetData>
  <mergeCells count="1">
    <mergeCell ref="H1:I1"/>
  </mergeCells>
  <hyperlinks>
    <hyperlink ref="H1:I1" location="Index!A1" display="Regresar al Índice" xr:uid="{151E2F0B-1394-499A-9DF6-1FD0514CCECD}"/>
  </hyperlink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91"/>
  <dimension ref="A1:I38"/>
  <sheetViews>
    <sheetView workbookViewId="0">
      <selection activeCell="F22" sqref="F22"/>
    </sheetView>
  </sheetViews>
  <sheetFormatPr baseColWidth="10" defaultColWidth="9.109375" defaultRowHeight="13.2" x14ac:dyDescent="0.25"/>
  <sheetData>
    <row r="1" spans="1:9" ht="14.4" x14ac:dyDescent="0.3">
      <c r="A1" t="s">
        <v>1128</v>
      </c>
      <c r="H1" s="12" t="s">
        <v>131</v>
      </c>
      <c r="I1" s="12"/>
    </row>
    <row r="2" spans="1:9" x14ac:dyDescent="0.25">
      <c r="A2" t="s">
        <v>591</v>
      </c>
    </row>
    <row r="3" spans="1:9" x14ac:dyDescent="0.25">
      <c r="A3" t="s">
        <v>592</v>
      </c>
    </row>
    <row r="5" spans="1:9" x14ac:dyDescent="0.25">
      <c r="A5" t="s">
        <v>206</v>
      </c>
      <c r="B5" t="s">
        <v>170</v>
      </c>
    </row>
    <row r="6" spans="1:9" x14ac:dyDescent="0.25">
      <c r="A6" t="s">
        <v>104</v>
      </c>
      <c r="B6">
        <v>-18.049568965517199</v>
      </c>
    </row>
    <row r="7" spans="1:9" x14ac:dyDescent="0.25">
      <c r="A7" t="s">
        <v>94</v>
      </c>
      <c r="B7">
        <v>-6.1889250814332302</v>
      </c>
    </row>
    <row r="8" spans="1:9" x14ac:dyDescent="0.25">
      <c r="A8" t="s">
        <v>123</v>
      </c>
      <c r="B8">
        <v>-4.2054316540978602</v>
      </c>
    </row>
    <row r="9" spans="1:9" x14ac:dyDescent="0.25">
      <c r="A9" t="s">
        <v>124</v>
      </c>
      <c r="B9">
        <v>-4.1227146134864903</v>
      </c>
    </row>
    <row r="10" spans="1:9" x14ac:dyDescent="0.25">
      <c r="A10" t="s">
        <v>107</v>
      </c>
      <c r="B10">
        <v>-4.0334927532005498</v>
      </c>
    </row>
    <row r="11" spans="1:9" x14ac:dyDescent="0.25">
      <c r="A11" t="s">
        <v>112</v>
      </c>
      <c r="B11">
        <v>-2.7769817907104</v>
      </c>
    </row>
    <row r="12" spans="1:9" x14ac:dyDescent="0.25">
      <c r="A12" t="s">
        <v>118</v>
      </c>
      <c r="B12">
        <v>-2.6647528706939498</v>
      </c>
    </row>
    <row r="13" spans="1:9" x14ac:dyDescent="0.25">
      <c r="A13" t="s">
        <v>105</v>
      </c>
      <c r="B13">
        <v>-2.5658064141007202</v>
      </c>
    </row>
    <row r="14" spans="1:9" x14ac:dyDescent="0.25">
      <c r="A14" t="s">
        <v>103</v>
      </c>
      <c r="B14">
        <v>-2.5258244963794301</v>
      </c>
    </row>
    <row r="15" spans="1:9" x14ac:dyDescent="0.25">
      <c r="A15" t="s">
        <v>93</v>
      </c>
      <c r="B15">
        <v>-2.4148222254695901</v>
      </c>
    </row>
    <row r="16" spans="1:9" x14ac:dyDescent="0.25">
      <c r="A16" t="s">
        <v>96</v>
      </c>
      <c r="B16">
        <v>-1.9891608599845201</v>
      </c>
    </row>
    <row r="17" spans="1:2" x14ac:dyDescent="0.25">
      <c r="A17" t="s">
        <v>117</v>
      </c>
      <c r="B17">
        <v>-1.9514020110447601</v>
      </c>
    </row>
    <row r="18" spans="1:2" x14ac:dyDescent="0.25">
      <c r="A18" t="s">
        <v>89</v>
      </c>
      <c r="B18">
        <v>-1.5445026178010499</v>
      </c>
    </row>
    <row r="19" spans="1:2" x14ac:dyDescent="0.25">
      <c r="A19" t="s">
        <v>101</v>
      </c>
      <c r="B19">
        <v>-1.4116093071865099</v>
      </c>
    </row>
    <row r="20" spans="1:2" x14ac:dyDescent="0.25">
      <c r="A20" t="s">
        <v>106</v>
      </c>
      <c r="B20">
        <v>-1.25984251968504</v>
      </c>
    </row>
    <row r="21" spans="1:2" x14ac:dyDescent="0.25">
      <c r="A21" t="s">
        <v>121</v>
      </c>
      <c r="B21">
        <v>-1.0747889990134101</v>
      </c>
    </row>
    <row r="22" spans="1:2" x14ac:dyDescent="0.25">
      <c r="A22" t="s">
        <v>100</v>
      </c>
      <c r="B22">
        <v>-0.95413545595160998</v>
      </c>
    </row>
    <row r="23" spans="1:2" x14ac:dyDescent="0.25">
      <c r="A23" t="s">
        <v>109</v>
      </c>
      <c r="B23">
        <v>-0.89633671083397803</v>
      </c>
    </row>
    <row r="24" spans="1:2" x14ac:dyDescent="0.25">
      <c r="A24" t="s">
        <v>98</v>
      </c>
      <c r="B24">
        <v>-0.72637923753214895</v>
      </c>
    </row>
    <row r="25" spans="1:2" x14ac:dyDescent="0.25">
      <c r="A25" t="s">
        <v>111</v>
      </c>
      <c r="B25">
        <v>-0.62606715993169804</v>
      </c>
    </row>
    <row r="26" spans="1:2" x14ac:dyDescent="0.25">
      <c r="A26" t="s">
        <v>113</v>
      </c>
      <c r="B26">
        <v>-0.53408980934869199</v>
      </c>
    </row>
    <row r="27" spans="1:2" x14ac:dyDescent="0.25">
      <c r="A27" t="s">
        <v>91</v>
      </c>
      <c r="B27">
        <v>-0.30829032906641901</v>
      </c>
    </row>
    <row r="28" spans="1:2" x14ac:dyDescent="0.25">
      <c r="A28" t="s">
        <v>95</v>
      </c>
      <c r="B28">
        <v>-0.150164242139839</v>
      </c>
    </row>
    <row r="29" spans="1:2" x14ac:dyDescent="0.25">
      <c r="A29" t="s">
        <v>120</v>
      </c>
      <c r="B29">
        <v>7.5301204819266901E-2</v>
      </c>
    </row>
    <row r="30" spans="1:2" x14ac:dyDescent="0.25">
      <c r="A30" t="s">
        <v>115</v>
      </c>
      <c r="B30">
        <v>0.23699986058831601</v>
      </c>
    </row>
    <row r="31" spans="1:2" x14ac:dyDescent="0.25">
      <c r="A31" t="s">
        <v>122</v>
      </c>
      <c r="B31">
        <v>0.54601561081866201</v>
      </c>
    </row>
    <row r="32" spans="1:2" x14ac:dyDescent="0.25">
      <c r="A32" t="s">
        <v>114</v>
      </c>
      <c r="B32">
        <v>0.97317791428799305</v>
      </c>
    </row>
    <row r="33" spans="1:2" x14ac:dyDescent="0.25">
      <c r="A33" t="s">
        <v>99</v>
      </c>
      <c r="B33">
        <v>2.2380810477145001</v>
      </c>
    </row>
    <row r="34" spans="1:2" x14ac:dyDescent="0.25">
      <c r="A34" t="s">
        <v>116</v>
      </c>
      <c r="B34">
        <v>2.3640479497864901</v>
      </c>
    </row>
    <row r="35" spans="1:2" x14ac:dyDescent="0.25">
      <c r="A35" t="s">
        <v>97</v>
      </c>
      <c r="B35">
        <v>3.3068947733456699</v>
      </c>
    </row>
    <row r="36" spans="1:2" x14ac:dyDescent="0.25">
      <c r="A36" t="s">
        <v>108</v>
      </c>
      <c r="B36">
        <v>4.9073377065634203</v>
      </c>
    </row>
    <row r="37" spans="1:2" x14ac:dyDescent="0.25">
      <c r="A37" t="s">
        <v>90</v>
      </c>
      <c r="B37">
        <v>5.4377818157345796</v>
      </c>
    </row>
    <row r="38" spans="1:2" x14ac:dyDescent="0.25">
      <c r="A38" t="s">
        <v>92</v>
      </c>
      <c r="B38">
        <v>5.7966750036780903</v>
      </c>
    </row>
  </sheetData>
  <mergeCells count="1">
    <mergeCell ref="H1:I1"/>
  </mergeCells>
  <hyperlinks>
    <hyperlink ref="H1:I1" location="Index!A1" display="Regresar al Índice" xr:uid="{B3C08710-AF65-4B2F-9B42-6F8E64651524}"/>
  </hyperlink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92"/>
  <dimension ref="A1:I38"/>
  <sheetViews>
    <sheetView workbookViewId="0">
      <selection activeCell="F22" sqref="F22"/>
    </sheetView>
  </sheetViews>
  <sheetFormatPr baseColWidth="10" defaultColWidth="9.109375" defaultRowHeight="13.2" x14ac:dyDescent="0.25"/>
  <sheetData>
    <row r="1" spans="1:9" ht="14.4" x14ac:dyDescent="0.3">
      <c r="A1" t="s">
        <v>1129</v>
      </c>
      <c r="H1" s="12" t="s">
        <v>131</v>
      </c>
      <c r="I1" s="12"/>
    </row>
    <row r="2" spans="1:9" x14ac:dyDescent="0.25">
      <c r="A2" t="s">
        <v>591</v>
      </c>
    </row>
    <row r="3" spans="1:9" x14ac:dyDescent="0.25">
      <c r="A3" t="s">
        <v>593</v>
      </c>
    </row>
    <row r="5" spans="1:9" x14ac:dyDescent="0.25">
      <c r="A5" t="s">
        <v>206</v>
      </c>
      <c r="B5" t="s">
        <v>170</v>
      </c>
    </row>
    <row r="6" spans="1:9" x14ac:dyDescent="0.25">
      <c r="A6" t="s">
        <v>104</v>
      </c>
      <c r="B6">
        <v>-16.634878513973</v>
      </c>
    </row>
    <row r="7" spans="1:9" x14ac:dyDescent="0.25">
      <c r="A7" t="s">
        <v>115</v>
      </c>
      <c r="B7">
        <v>-16.117715238442202</v>
      </c>
    </row>
    <row r="8" spans="1:9" x14ac:dyDescent="0.25">
      <c r="A8" t="s">
        <v>107</v>
      </c>
      <c r="B8">
        <v>-10.6583803742272</v>
      </c>
    </row>
    <row r="9" spans="1:9" x14ac:dyDescent="0.25">
      <c r="A9" t="s">
        <v>90</v>
      </c>
      <c r="B9">
        <v>-9.9696478460317994</v>
      </c>
    </row>
    <row r="10" spans="1:9" x14ac:dyDescent="0.25">
      <c r="A10" t="s">
        <v>123</v>
      </c>
      <c r="B10">
        <v>-9.5272761957977394</v>
      </c>
    </row>
    <row r="11" spans="1:9" x14ac:dyDescent="0.25">
      <c r="A11" t="s">
        <v>94</v>
      </c>
      <c r="B11">
        <v>-7.6583343515715496</v>
      </c>
    </row>
    <row r="12" spans="1:9" x14ac:dyDescent="0.25">
      <c r="A12" t="s">
        <v>114</v>
      </c>
      <c r="B12">
        <v>-7.5187550681237703</v>
      </c>
    </row>
    <row r="13" spans="1:9" x14ac:dyDescent="0.25">
      <c r="A13" t="s">
        <v>124</v>
      </c>
      <c r="B13">
        <v>-7.2466888796724804</v>
      </c>
    </row>
    <row r="14" spans="1:9" x14ac:dyDescent="0.25">
      <c r="A14" t="s">
        <v>98</v>
      </c>
      <c r="B14">
        <v>-7.0884204867949103</v>
      </c>
    </row>
    <row r="15" spans="1:9" x14ac:dyDescent="0.25">
      <c r="A15" t="s">
        <v>91</v>
      </c>
      <c r="B15">
        <v>-6.4784056391316698</v>
      </c>
    </row>
    <row r="16" spans="1:9" x14ac:dyDescent="0.25">
      <c r="A16" t="s">
        <v>109</v>
      </c>
      <c r="B16">
        <v>-5.2967941910361702</v>
      </c>
    </row>
    <row r="17" spans="1:2" x14ac:dyDescent="0.25">
      <c r="A17" t="s">
        <v>112</v>
      </c>
      <c r="B17">
        <v>-4.6304755045094304</v>
      </c>
    </row>
    <row r="18" spans="1:2" x14ac:dyDescent="0.25">
      <c r="A18" t="s">
        <v>121</v>
      </c>
      <c r="B18">
        <v>-4.3621267749111299</v>
      </c>
    </row>
    <row r="19" spans="1:2" x14ac:dyDescent="0.25">
      <c r="A19" t="s">
        <v>96</v>
      </c>
      <c r="B19">
        <v>-4.1439792428948499</v>
      </c>
    </row>
    <row r="20" spans="1:2" x14ac:dyDescent="0.25">
      <c r="A20" t="s">
        <v>118</v>
      </c>
      <c r="B20">
        <v>-3.8155068608107801</v>
      </c>
    </row>
    <row r="21" spans="1:2" x14ac:dyDescent="0.25">
      <c r="A21" t="s">
        <v>105</v>
      </c>
      <c r="B21">
        <v>-3.5816023681796101</v>
      </c>
    </row>
    <row r="22" spans="1:2" x14ac:dyDescent="0.25">
      <c r="A22" t="s">
        <v>117</v>
      </c>
      <c r="B22">
        <v>-3.5319466383415699</v>
      </c>
    </row>
    <row r="23" spans="1:2" x14ac:dyDescent="0.25">
      <c r="A23" t="s">
        <v>95</v>
      </c>
      <c r="B23">
        <v>-3.3988917023653702</v>
      </c>
    </row>
    <row r="24" spans="1:2" x14ac:dyDescent="0.25">
      <c r="A24" t="s">
        <v>93</v>
      </c>
      <c r="B24">
        <v>-3.25974470748731</v>
      </c>
    </row>
    <row r="25" spans="1:2" x14ac:dyDescent="0.25">
      <c r="A25" t="s">
        <v>113</v>
      </c>
      <c r="B25">
        <v>-2.9058681677003202</v>
      </c>
    </row>
    <row r="26" spans="1:2" x14ac:dyDescent="0.25">
      <c r="A26" t="s">
        <v>103</v>
      </c>
      <c r="B26">
        <v>-2.22986234787275</v>
      </c>
    </row>
    <row r="27" spans="1:2" x14ac:dyDescent="0.25">
      <c r="A27" t="s">
        <v>101</v>
      </c>
      <c r="B27">
        <v>-2.0271544868508702</v>
      </c>
    </row>
    <row r="28" spans="1:2" x14ac:dyDescent="0.25">
      <c r="A28" t="s">
        <v>122</v>
      </c>
      <c r="B28">
        <v>-1.17376480924301</v>
      </c>
    </row>
    <row r="29" spans="1:2" x14ac:dyDescent="0.25">
      <c r="A29" t="s">
        <v>89</v>
      </c>
      <c r="B29">
        <v>-1.0003128282314799</v>
      </c>
    </row>
    <row r="30" spans="1:2" x14ac:dyDescent="0.25">
      <c r="A30" t="s">
        <v>116</v>
      </c>
      <c r="B30">
        <v>-0.71789615951843899</v>
      </c>
    </row>
    <row r="31" spans="1:2" x14ac:dyDescent="0.25">
      <c r="A31" t="s">
        <v>120</v>
      </c>
      <c r="B31">
        <v>-0.290138447886235</v>
      </c>
    </row>
    <row r="32" spans="1:2" x14ac:dyDescent="0.25">
      <c r="A32" t="s">
        <v>108</v>
      </c>
      <c r="B32">
        <v>0.39234559237668598</v>
      </c>
    </row>
    <row r="33" spans="1:2" x14ac:dyDescent="0.25">
      <c r="A33" t="s">
        <v>100</v>
      </c>
      <c r="B33">
        <v>1.0610639655967999</v>
      </c>
    </row>
    <row r="34" spans="1:2" x14ac:dyDescent="0.25">
      <c r="A34" t="s">
        <v>111</v>
      </c>
      <c r="B34">
        <v>1.38594375840229</v>
      </c>
    </row>
    <row r="35" spans="1:2" x14ac:dyDescent="0.25">
      <c r="A35" t="s">
        <v>97</v>
      </c>
      <c r="B35">
        <v>1.7406324447215999</v>
      </c>
    </row>
    <row r="36" spans="1:2" x14ac:dyDescent="0.25">
      <c r="A36" t="s">
        <v>99</v>
      </c>
      <c r="B36">
        <v>1.8341667278106</v>
      </c>
    </row>
    <row r="37" spans="1:2" x14ac:dyDescent="0.25">
      <c r="A37" t="s">
        <v>92</v>
      </c>
      <c r="B37">
        <v>2.2633744855967</v>
      </c>
    </row>
    <row r="38" spans="1:2" x14ac:dyDescent="0.25">
      <c r="A38" t="s">
        <v>106</v>
      </c>
      <c r="B38">
        <v>2.94561862900964</v>
      </c>
    </row>
  </sheetData>
  <mergeCells count="1">
    <mergeCell ref="H1:I1"/>
  </mergeCells>
  <hyperlinks>
    <hyperlink ref="H1:I1" location="Index!A1" display="Regresar al Índice" xr:uid="{A33A9DB0-839D-404B-9BF9-360E5DF03CAE}"/>
  </hyperlink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128</vt:i4>
      </vt:variant>
      <vt:variant>
        <vt:lpstr>Rangos con nombre</vt:lpstr>
      </vt:variant>
      <vt:variant>
        <vt:i4>125</vt:i4>
      </vt:variant>
    </vt:vector>
  </HeadingPairs>
  <TitlesOfParts>
    <vt:vector size="253" baseType="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F1</vt:lpstr>
      <vt:lpstr>F2</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F44</vt:lpstr>
      <vt:lpstr>F45</vt:lpstr>
      <vt:lpstr>F46</vt:lpstr>
      <vt:lpstr>F47-50</vt:lpstr>
      <vt:lpstr>F51</vt:lpstr>
      <vt:lpstr>F52</vt:lpstr>
      <vt:lpstr>F53</vt:lpstr>
      <vt:lpstr>F54</vt:lpstr>
      <vt:lpstr>F55</vt:lpstr>
      <vt:lpstr>F56</vt:lpstr>
      <vt:lpstr>F57</vt:lpstr>
      <vt:lpstr>F58</vt:lpstr>
      <vt:lpstr>F59</vt:lpstr>
      <vt:lpstr>F60</vt:lpstr>
      <vt:lpstr>F61</vt:lpstr>
      <vt:lpstr>F62</vt:lpstr>
      <vt:lpstr>F63</vt:lpstr>
      <vt:lpstr>F64</vt:lpstr>
      <vt:lpstr>F65</vt:lpstr>
      <vt:lpstr>F66</vt:lpstr>
      <vt:lpstr>F67</vt:lpstr>
      <vt:lpstr>F68</vt:lpstr>
      <vt:lpstr>F69</vt:lpstr>
      <vt:lpstr>F70</vt:lpstr>
      <vt:lpstr>F71</vt:lpstr>
      <vt:lpstr>F72</vt:lpstr>
      <vt:lpstr>F73</vt:lpstr>
      <vt:lpstr>F74</vt:lpstr>
      <vt:lpstr>F75</vt:lpstr>
      <vt:lpstr>F76</vt:lpstr>
      <vt:lpstr>F77</vt:lpstr>
      <vt:lpstr>F78</vt:lpstr>
      <vt:lpstr>F79</vt:lpstr>
      <vt:lpstr>F80</vt:lpstr>
      <vt:lpstr>F81</vt:lpstr>
      <vt:lpstr>F82</vt:lpstr>
      <vt:lpstr>F83</vt:lpstr>
      <vt:lpstr>F84</vt:lpstr>
      <vt:lpstr>F85</vt:lpstr>
      <vt:lpstr>F86</vt:lpstr>
      <vt:lpstr>F87</vt:lpstr>
      <vt:lpstr>F88</vt:lpstr>
      <vt:lpstr>F89</vt:lpstr>
      <vt:lpstr>F90</vt:lpstr>
      <vt:lpstr>F91</vt:lpstr>
      <vt:lpstr>F92</vt:lpstr>
      <vt:lpstr>F93</vt:lpstr>
      <vt:lpstr>F94</vt:lpstr>
      <vt:lpstr>F95</vt:lpstr>
      <vt:lpstr>F96</vt:lpstr>
      <vt:lpstr>F97</vt:lpstr>
      <vt:lpstr>F98</vt:lpstr>
      <vt:lpstr>F99</vt:lpstr>
      <vt:lpstr>F100</vt:lpstr>
      <vt:lpstr>F101</vt:lpstr>
      <vt:lpstr>F102</vt:lpstr>
      <vt:lpstr>F103</vt:lpstr>
      <vt:lpstr>F104</vt:lpstr>
      <vt:lpstr>F105 bovino</vt:lpstr>
      <vt:lpstr>F105 caprino</vt:lpstr>
      <vt:lpstr>F105 ovino</vt:lpstr>
      <vt:lpstr>F105 porcino</vt:lpstr>
      <vt:lpstr>F106-115</vt:lpstr>
      <vt:lpstr>Start10</vt:lpstr>
      <vt:lpstr>Start100</vt:lpstr>
      <vt:lpstr>Start101</vt:lpstr>
      <vt:lpstr>Start102</vt:lpstr>
      <vt:lpstr>Start103</vt:lpstr>
      <vt:lpstr>Start104</vt:lpstr>
      <vt:lpstr>Start105</vt:lpstr>
      <vt:lpstr>Start106</vt:lpstr>
      <vt:lpstr>Start107</vt:lpstr>
      <vt:lpstr>Start108</vt:lpstr>
      <vt:lpstr>Start109</vt:lpstr>
      <vt:lpstr>Start11</vt:lpstr>
      <vt:lpstr>Start110</vt:lpstr>
      <vt:lpstr>Start111</vt:lpstr>
      <vt:lpstr>Start112</vt:lpstr>
      <vt:lpstr>Start113</vt:lpstr>
      <vt:lpstr>Start114</vt:lpstr>
      <vt:lpstr>Start115</vt:lpstr>
      <vt:lpstr>Start116</vt:lpstr>
      <vt:lpstr>Start117</vt:lpstr>
      <vt:lpstr>Start118</vt:lpstr>
      <vt:lpstr>Start119</vt:lpstr>
      <vt:lpstr>Start12</vt:lpstr>
      <vt:lpstr>Start120</vt:lpstr>
      <vt:lpstr>Start121</vt:lpstr>
      <vt:lpstr>Start122</vt:lpstr>
      <vt:lpstr>Start123</vt:lpstr>
      <vt:lpstr>Start124</vt:lpstr>
      <vt:lpstr>Start13</vt:lpstr>
      <vt:lpstr>Start14</vt:lpstr>
      <vt:lpstr>Start15</vt:lpstr>
      <vt:lpstr>Start16</vt:lpstr>
      <vt:lpstr>Start17</vt:lpstr>
      <vt:lpstr>Start18</vt:lpstr>
      <vt:lpstr>Start19</vt:lpstr>
      <vt:lpstr>Start2</vt:lpstr>
      <vt:lpstr>Start20</vt:lpstr>
      <vt:lpstr>Start21</vt:lpstr>
      <vt:lpstr>Start22</vt:lpstr>
      <vt:lpstr>Start23</vt:lpstr>
      <vt:lpstr>Start24</vt:lpstr>
      <vt:lpstr>Start25</vt:lpstr>
      <vt:lpstr>Start26</vt:lpstr>
      <vt:lpstr>Start27</vt:lpstr>
      <vt:lpstr>Start28</vt:lpstr>
      <vt:lpstr>Start29</vt:lpstr>
      <vt:lpstr>Start3</vt:lpstr>
      <vt:lpstr>Start30</vt:lpstr>
      <vt:lpstr>Start31</vt:lpstr>
      <vt:lpstr>Start32</vt:lpstr>
      <vt:lpstr>Start33</vt:lpstr>
      <vt:lpstr>Start34</vt:lpstr>
      <vt:lpstr>Start35</vt:lpstr>
      <vt:lpstr>Start36</vt:lpstr>
      <vt:lpstr>Start37</vt:lpstr>
      <vt:lpstr>Start38</vt:lpstr>
      <vt:lpstr>Start39</vt:lpstr>
      <vt:lpstr>Start4</vt:lpstr>
      <vt:lpstr>Start40</vt:lpstr>
      <vt:lpstr>Start41</vt:lpstr>
      <vt:lpstr>Start42</vt:lpstr>
      <vt:lpstr>Start43</vt:lpstr>
      <vt:lpstr>Start44</vt:lpstr>
      <vt:lpstr>Start45</vt:lpstr>
      <vt:lpstr>Start46</vt:lpstr>
      <vt:lpstr>Start47</vt:lpstr>
      <vt:lpstr>Start477</vt:lpstr>
      <vt:lpstr>Start48</vt:lpstr>
      <vt:lpstr>Start489</vt:lpstr>
      <vt:lpstr>Start49</vt:lpstr>
      <vt:lpstr>Start5</vt:lpstr>
      <vt:lpstr>Start50</vt:lpstr>
      <vt:lpstr>Start51</vt:lpstr>
      <vt:lpstr>Start52</vt:lpstr>
      <vt:lpstr>Start53</vt:lpstr>
      <vt:lpstr>Start54</vt:lpstr>
      <vt:lpstr>Start55</vt:lpstr>
      <vt:lpstr>Start56</vt:lpstr>
      <vt:lpstr>Start57</vt:lpstr>
      <vt:lpstr>Start58</vt:lpstr>
      <vt:lpstr>Start59</vt:lpstr>
      <vt:lpstr>Start6</vt:lpstr>
      <vt:lpstr>Start60</vt:lpstr>
      <vt:lpstr>Start61</vt:lpstr>
      <vt:lpstr>Start62</vt:lpstr>
      <vt:lpstr>Start63</vt:lpstr>
      <vt:lpstr>Start64</vt:lpstr>
      <vt:lpstr>Start65</vt:lpstr>
      <vt:lpstr>Start66</vt:lpstr>
      <vt:lpstr>Start67</vt:lpstr>
      <vt:lpstr>Start68</vt:lpstr>
      <vt:lpstr>Start69</vt:lpstr>
      <vt:lpstr>Start7</vt:lpstr>
      <vt:lpstr>Start70</vt:lpstr>
      <vt:lpstr>Start71</vt:lpstr>
      <vt:lpstr>Start72</vt:lpstr>
      <vt:lpstr>Start73</vt:lpstr>
      <vt:lpstr>Start74</vt:lpstr>
      <vt:lpstr>Start75</vt:lpstr>
      <vt:lpstr>Start76</vt:lpstr>
      <vt:lpstr>Start77</vt:lpstr>
      <vt:lpstr>Start78</vt:lpstr>
      <vt:lpstr>Start79</vt:lpstr>
      <vt:lpstr>Start8</vt:lpstr>
      <vt:lpstr>Start80</vt:lpstr>
      <vt:lpstr>Start81</vt:lpstr>
      <vt:lpstr>Start82</vt:lpstr>
      <vt:lpstr>Start83</vt:lpstr>
      <vt:lpstr>Start84</vt:lpstr>
      <vt:lpstr>Start85</vt:lpstr>
      <vt:lpstr>Start86</vt:lpstr>
      <vt:lpstr>Start87</vt:lpstr>
      <vt:lpstr>Start88</vt:lpstr>
      <vt:lpstr>Start89</vt:lpstr>
      <vt:lpstr>Start9</vt:lpstr>
      <vt:lpstr>Start90</vt:lpstr>
      <vt:lpstr>Start91</vt:lpstr>
      <vt:lpstr>Start92</vt:lpstr>
      <vt:lpstr>Start93</vt:lpstr>
      <vt:lpstr>Start94</vt:lpstr>
      <vt:lpstr>Start95</vt:lpstr>
      <vt:lpstr>Start96</vt:lpstr>
      <vt:lpstr>Start97</vt:lpstr>
      <vt:lpstr>Start98</vt:lpstr>
      <vt:lpstr>Start99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Ángel González Favila</dc:creator>
  <cp:lastModifiedBy>Roberto Galindo Acosta</cp:lastModifiedBy>
  <dcterms:created xsi:type="dcterms:W3CDTF">2019-10-31T19:47:01Z</dcterms:created>
  <dcterms:modified xsi:type="dcterms:W3CDTF">2020-02-04T15:37:47Z</dcterms:modified>
</cp:coreProperties>
</file>